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425" windowWidth="14805" windowHeight="6690" firstSheet="11" activeTab="11"/>
  </bookViews>
  <sheets>
    <sheet name="1.Дох" sheetId="15" state="hidden" r:id="rId1"/>
    <sheet name="2.Норм" sheetId="16" state="hidden" r:id="rId2"/>
    <sheet name="3.Адм.дох" sheetId="25" state="hidden" r:id="rId3"/>
    <sheet name="4.Адм.ОГВ" sheetId="27" state="hidden" r:id="rId4"/>
    <sheet name="5.Адм.ист." sheetId="14" state="hidden" r:id="rId5"/>
    <sheet name="6.ВСР" sheetId="1" state="hidden" r:id="rId6"/>
    <sheet name="7.ФС" sheetId="3" state="hidden" r:id="rId7"/>
    <sheet name="8.ПС" sheetId="2" state="hidden" r:id="rId8"/>
    <sheet name="9.1.Выравн" sheetId="17" state="hidden" r:id="rId9"/>
    <sheet name="9.2.ВУС" sheetId="19" state="hidden" r:id="rId10"/>
    <sheet name="9.3.Прот" sheetId="20" state="hidden" r:id="rId11"/>
    <sheet name="10.1.Сбал" sheetId="22" r:id="rId12"/>
    <sheet name="10.2.Дороги" sheetId="23" r:id="rId13"/>
    <sheet name="10.3.Жилье" sheetId="21" r:id="rId14"/>
    <sheet name="10.4.Вода" sheetId="24" r:id="rId15"/>
    <sheet name="11.Ист" sheetId="13" state="hidden" r:id="rId16"/>
    <sheet name="10.5 Градостроение" sheetId="28" r:id="rId17"/>
  </sheets>
  <externalReferences>
    <externalReference r:id="rId18"/>
  </externalReferences>
  <definedNames>
    <definedName name="_xlnm.Print_Titles" localSheetId="0">'1.Дох'!$5:$5</definedName>
    <definedName name="_xlnm.Print_Titles" localSheetId="1">'2.Норм'!$5:$5</definedName>
    <definedName name="_xlnm.Print_Titles" localSheetId="2">'3.Адм.дох'!$5:$6</definedName>
    <definedName name="_xlnm.Print_Titles" localSheetId="5">'6.ВСР'!$A:$R,'6.ВСР'!$5:$5</definedName>
    <definedName name="_xlnm.Print_Titles" localSheetId="6">'7.ФС'!$7:$7</definedName>
    <definedName name="_xlnm.Print_Titles" localSheetId="7">'8.ПС'!$5:$5</definedName>
  </definedNames>
  <calcPr calcId="145621"/>
</workbook>
</file>

<file path=xl/calcChain.xml><?xml version="1.0" encoding="utf-8"?>
<calcChain xmlns="http://schemas.openxmlformats.org/spreadsheetml/2006/main">
  <c r="E13" i="28" l="1"/>
  <c r="D13" i="28"/>
  <c r="C13" i="28"/>
  <c r="C11" i="22"/>
  <c r="O39" i="2" l="1"/>
  <c r="P39" i="2"/>
  <c r="Q39" i="2"/>
  <c r="R39" i="2"/>
  <c r="S39" i="2"/>
  <c r="T39" i="2"/>
  <c r="U39" i="2"/>
  <c r="E118" i="22" l="1"/>
  <c r="D118" i="22"/>
  <c r="C118" i="22"/>
  <c r="E84" i="22"/>
  <c r="D84" i="22"/>
  <c r="C84" i="22"/>
  <c r="E52" i="22"/>
  <c r="D52" i="22"/>
  <c r="C52" i="22"/>
  <c r="E85" i="17"/>
  <c r="D85" i="17"/>
  <c r="C85" i="17"/>
  <c r="E50" i="17"/>
  <c r="D50" i="17"/>
  <c r="C50" i="17"/>
  <c r="E13" i="24" l="1"/>
  <c r="D13" i="24"/>
  <c r="C13" i="24"/>
  <c r="E13" i="21"/>
  <c r="D13" i="21"/>
  <c r="C13" i="21"/>
  <c r="E13" i="23"/>
  <c r="D13" i="23"/>
  <c r="E13" i="22"/>
  <c r="D13" i="22"/>
  <c r="C13" i="22"/>
  <c r="E13" i="20"/>
  <c r="D13" i="20"/>
  <c r="C13" i="20"/>
  <c r="E13" i="19"/>
  <c r="D13" i="19"/>
  <c r="C13" i="19"/>
  <c r="E13" i="17"/>
  <c r="D13" i="17"/>
  <c r="C13" i="17"/>
  <c r="D151" i="15" l="1"/>
  <c r="E151" i="15"/>
  <c r="C151" i="15"/>
  <c r="D152" i="15"/>
  <c r="E152" i="15"/>
  <c r="C152" i="15"/>
  <c r="D158" i="15"/>
  <c r="D157" i="15" s="1"/>
  <c r="E158" i="15"/>
  <c r="D159" i="15"/>
  <c r="E159" i="15"/>
  <c r="E157" i="15" s="1"/>
  <c r="C157" i="15"/>
  <c r="C159" i="15"/>
  <c r="C158" i="15"/>
  <c r="D150" i="15"/>
  <c r="E150" i="15"/>
  <c r="D153" i="15"/>
  <c r="E153" i="15"/>
  <c r="D154" i="15"/>
  <c r="E154" i="15"/>
  <c r="D155" i="15"/>
  <c r="E155" i="15"/>
  <c r="C155" i="15"/>
  <c r="C154" i="15"/>
  <c r="C153" i="15"/>
  <c r="C150" i="15"/>
  <c r="E92" i="15"/>
  <c r="D95" i="15"/>
  <c r="E95" i="15"/>
  <c r="C95" i="15"/>
  <c r="L23" i="2" l="1"/>
  <c r="L22" i="2" s="1"/>
  <c r="L21" i="2" s="1"/>
  <c r="M23" i="2"/>
  <c r="M22" i="2" s="1"/>
  <c r="M21" i="2" s="1"/>
  <c r="N23" i="2"/>
  <c r="N22" i="2" s="1"/>
  <c r="N21" i="2" s="1"/>
  <c r="P23" i="2"/>
  <c r="P22" i="2" s="1"/>
  <c r="P21" i="2" s="1"/>
  <c r="Q23" i="2"/>
  <c r="Q22" i="2" s="1"/>
  <c r="Q21" i="2" s="1"/>
  <c r="R23" i="2"/>
  <c r="R22" i="2" s="1"/>
  <c r="R21" i="2" s="1"/>
  <c r="S23" i="2"/>
  <c r="S22" i="2" s="1"/>
  <c r="S21" i="2" s="1"/>
  <c r="T23" i="2"/>
  <c r="T22" i="2" s="1"/>
  <c r="T21" i="2" s="1"/>
  <c r="U23" i="2"/>
  <c r="U22" i="2" s="1"/>
  <c r="U21" i="2" s="1"/>
  <c r="J23" i="2"/>
  <c r="J22" i="2"/>
  <c r="J21" i="2" s="1"/>
  <c r="Q321" i="2"/>
  <c r="Q320" i="2" s="1"/>
  <c r="Q319" i="2" s="1"/>
  <c r="R321" i="2"/>
  <c r="R320" i="2" s="1"/>
  <c r="R319" i="2" s="1"/>
  <c r="S321" i="2"/>
  <c r="S320" i="2" s="1"/>
  <c r="S319" i="2" s="1"/>
  <c r="T321" i="2"/>
  <c r="T320" i="2" s="1"/>
  <c r="T319" i="2" s="1"/>
  <c r="U321" i="2"/>
  <c r="U320" i="2" s="1"/>
  <c r="U319" i="2" s="1"/>
  <c r="Q324" i="2"/>
  <c r="Q323" i="2" s="1"/>
  <c r="Q322" i="2" s="1"/>
  <c r="R324" i="2"/>
  <c r="R323" i="2" s="1"/>
  <c r="R322" i="2" s="1"/>
  <c r="S324" i="2"/>
  <c r="S323" i="2" s="1"/>
  <c r="S322" i="2" s="1"/>
  <c r="T324" i="2"/>
  <c r="T323" i="2" s="1"/>
  <c r="T322" i="2" s="1"/>
  <c r="U324" i="2"/>
  <c r="U323" i="2" s="1"/>
  <c r="U322" i="2" s="1"/>
  <c r="Q327" i="2"/>
  <c r="Q326" i="2" s="1"/>
  <c r="Q325" i="2" s="1"/>
  <c r="R327" i="2"/>
  <c r="R326" i="2" s="1"/>
  <c r="R325" i="2" s="1"/>
  <c r="S327" i="2"/>
  <c r="S326" i="2" s="1"/>
  <c r="S325" i="2" s="1"/>
  <c r="T327" i="2"/>
  <c r="T326" i="2" s="1"/>
  <c r="T325" i="2" s="1"/>
  <c r="U327" i="2"/>
  <c r="U326" i="2" s="1"/>
  <c r="U325" i="2" s="1"/>
  <c r="K321" i="2"/>
  <c r="K320" i="2" s="1"/>
  <c r="K319" i="2" s="1"/>
  <c r="L321" i="2"/>
  <c r="L320" i="2" s="1"/>
  <c r="L319" i="2" s="1"/>
  <c r="M321" i="2"/>
  <c r="M320" i="2" s="1"/>
  <c r="M319" i="2" s="1"/>
  <c r="N321" i="2"/>
  <c r="N320" i="2" s="1"/>
  <c r="N319" i="2" s="1"/>
  <c r="O321" i="2"/>
  <c r="O320" i="2" s="1"/>
  <c r="O319" i="2" s="1"/>
  <c r="P321" i="2"/>
  <c r="P320" i="2" s="1"/>
  <c r="P319" i="2" s="1"/>
  <c r="K324" i="2"/>
  <c r="K323" i="2" s="1"/>
  <c r="K322" i="2" s="1"/>
  <c r="L324" i="2"/>
  <c r="L323" i="2" s="1"/>
  <c r="L322" i="2" s="1"/>
  <c r="M324" i="2"/>
  <c r="M323" i="2" s="1"/>
  <c r="M322" i="2" s="1"/>
  <c r="N324" i="2"/>
  <c r="N323" i="2" s="1"/>
  <c r="N322" i="2" s="1"/>
  <c r="O324" i="2"/>
  <c r="O323" i="2" s="1"/>
  <c r="O322" i="2" s="1"/>
  <c r="P324" i="2"/>
  <c r="P323" i="2" s="1"/>
  <c r="P322" i="2" s="1"/>
  <c r="K327" i="2"/>
  <c r="K326" i="2" s="1"/>
  <c r="K325" i="2" s="1"/>
  <c r="L327" i="2"/>
  <c r="L326" i="2" s="1"/>
  <c r="L325" i="2" s="1"/>
  <c r="M327" i="2"/>
  <c r="M326" i="2" s="1"/>
  <c r="M325" i="2" s="1"/>
  <c r="N327" i="2"/>
  <c r="N326" i="2" s="1"/>
  <c r="N325" i="2" s="1"/>
  <c r="O327" i="2"/>
  <c r="O326" i="2" s="1"/>
  <c r="O325" i="2" s="1"/>
  <c r="P327" i="2"/>
  <c r="P326" i="2" s="1"/>
  <c r="P325" i="2" s="1"/>
  <c r="J321" i="2"/>
  <c r="J320" i="2" s="1"/>
  <c r="J319" i="2" s="1"/>
  <c r="J324" i="2"/>
  <c r="J323" i="2" s="1"/>
  <c r="J322" i="2" s="1"/>
  <c r="K151" i="2"/>
  <c r="K150" i="2" s="1"/>
  <c r="K149" i="2" s="1"/>
  <c r="M151" i="2"/>
  <c r="M150" i="2" s="1"/>
  <c r="M149" i="2" s="1"/>
  <c r="N151" i="2"/>
  <c r="N150" i="2" s="1"/>
  <c r="N149" i="2" s="1"/>
  <c r="O151" i="2"/>
  <c r="O150" i="2" s="1"/>
  <c r="O149" i="2" s="1"/>
  <c r="Q151" i="2"/>
  <c r="Q150" i="2" s="1"/>
  <c r="Q149" i="2" s="1"/>
  <c r="R151" i="2"/>
  <c r="R150" i="2" s="1"/>
  <c r="R149" i="2" s="1"/>
  <c r="S151" i="2"/>
  <c r="S150" i="2" s="1"/>
  <c r="S149" i="2" s="1"/>
  <c r="T151" i="2"/>
  <c r="T150" i="2" s="1"/>
  <c r="T149" i="2" s="1"/>
  <c r="U151" i="2"/>
  <c r="U150" i="2" s="1"/>
  <c r="U149" i="2" s="1"/>
  <c r="K154" i="2"/>
  <c r="K153" i="2" s="1"/>
  <c r="K152" i="2" s="1"/>
  <c r="M154" i="2"/>
  <c r="M153" i="2" s="1"/>
  <c r="M152" i="2" s="1"/>
  <c r="N154" i="2"/>
  <c r="N153" i="2" s="1"/>
  <c r="N152" i="2" s="1"/>
  <c r="O154" i="2"/>
  <c r="O153" i="2" s="1"/>
  <c r="O152" i="2" s="1"/>
  <c r="Q154" i="2"/>
  <c r="Q153" i="2" s="1"/>
  <c r="Q152" i="2" s="1"/>
  <c r="R154" i="2"/>
  <c r="R153" i="2" s="1"/>
  <c r="R152" i="2" s="1"/>
  <c r="S154" i="2"/>
  <c r="S153" i="2" s="1"/>
  <c r="S152" i="2" s="1"/>
  <c r="T154" i="2"/>
  <c r="T153" i="2" s="1"/>
  <c r="T152" i="2" s="1"/>
  <c r="U154" i="2"/>
  <c r="U153" i="2" s="1"/>
  <c r="U152" i="2" s="1"/>
  <c r="L159" i="2"/>
  <c r="L158" i="2" s="1"/>
  <c r="L157" i="2" s="1"/>
  <c r="L156" i="2" s="1"/>
  <c r="L155" i="2" s="1"/>
  <c r="M159" i="2"/>
  <c r="M158" i="2" s="1"/>
  <c r="M157" i="2" s="1"/>
  <c r="M156" i="2" s="1"/>
  <c r="M155" i="2" s="1"/>
  <c r="N159" i="2"/>
  <c r="N158" i="2" s="1"/>
  <c r="N157" i="2" s="1"/>
  <c r="N156" i="2" s="1"/>
  <c r="N155" i="2" s="1"/>
  <c r="P159" i="2"/>
  <c r="P158" i="2" s="1"/>
  <c r="P157" i="2" s="1"/>
  <c r="P156" i="2" s="1"/>
  <c r="P155" i="2" s="1"/>
  <c r="Q159" i="2"/>
  <c r="Q158" i="2" s="1"/>
  <c r="Q157" i="2" s="1"/>
  <c r="Q156" i="2" s="1"/>
  <c r="Q155" i="2" s="1"/>
  <c r="R159" i="2"/>
  <c r="R158" i="2" s="1"/>
  <c r="R157" i="2" s="1"/>
  <c r="R156" i="2" s="1"/>
  <c r="R155" i="2" s="1"/>
  <c r="S159" i="2"/>
  <c r="S158" i="2" s="1"/>
  <c r="S157" i="2" s="1"/>
  <c r="S156" i="2" s="1"/>
  <c r="S155" i="2" s="1"/>
  <c r="T159" i="2"/>
  <c r="T158" i="2" s="1"/>
  <c r="T157" i="2" s="1"/>
  <c r="T156" i="2" s="1"/>
  <c r="T155" i="2" s="1"/>
  <c r="U159" i="2"/>
  <c r="U158" i="2" s="1"/>
  <c r="U157" i="2" s="1"/>
  <c r="U156" i="2" s="1"/>
  <c r="U155" i="2" s="1"/>
  <c r="J327" i="2"/>
  <c r="J326" i="2" s="1"/>
  <c r="J325" i="2" s="1"/>
  <c r="K39" i="2"/>
  <c r="K38" i="2" s="1"/>
  <c r="K37" i="2" s="1"/>
  <c r="M39" i="2"/>
  <c r="M38" i="2" s="1"/>
  <c r="M37" i="2" s="1"/>
  <c r="N39" i="2"/>
  <c r="N38" i="2" s="1"/>
  <c r="N37" i="2" s="1"/>
  <c r="P38" i="2"/>
  <c r="P37" i="2" s="1"/>
  <c r="Q38" i="2"/>
  <c r="Q37" i="2" s="1"/>
  <c r="R38" i="2"/>
  <c r="R37" i="2" s="1"/>
  <c r="S38" i="2"/>
  <c r="S37" i="2" s="1"/>
  <c r="T38" i="2"/>
  <c r="T37" i="2" s="1"/>
  <c r="U38" i="2"/>
  <c r="U37" i="2" s="1"/>
  <c r="J39" i="2"/>
  <c r="J38" i="2" s="1"/>
  <c r="J37" i="2" s="1"/>
  <c r="J154" i="2"/>
  <c r="J153" i="2" s="1"/>
  <c r="J152" i="2" s="1"/>
  <c r="J151" i="2"/>
  <c r="J150" i="2" s="1"/>
  <c r="J149" i="2" s="1"/>
  <c r="J159" i="2"/>
  <c r="J158" i="2" s="1"/>
  <c r="J157" i="2" s="1"/>
  <c r="J156" i="2" s="1"/>
  <c r="J155" i="2" s="1"/>
  <c r="J11" i="2"/>
  <c r="L11" i="2"/>
  <c r="L10" i="2" s="1"/>
  <c r="M11" i="2"/>
  <c r="M10" i="2" s="1"/>
  <c r="N11" i="2"/>
  <c r="N10" i="2" s="1"/>
  <c r="P11" i="2"/>
  <c r="P10" i="2" s="1"/>
  <c r="Q11" i="2"/>
  <c r="Q10" i="2" s="1"/>
  <c r="R11" i="2"/>
  <c r="R10" i="2" s="1"/>
  <c r="S11" i="2"/>
  <c r="S10" i="2" s="1"/>
  <c r="T11" i="2"/>
  <c r="T10" i="2" s="1"/>
  <c r="U11" i="2"/>
  <c r="U10" i="2" s="1"/>
  <c r="J13" i="2"/>
  <c r="L13" i="2"/>
  <c r="L12" i="2" s="1"/>
  <c r="M13" i="2"/>
  <c r="M12" i="2" s="1"/>
  <c r="N13" i="2"/>
  <c r="N12" i="2" s="1"/>
  <c r="P13" i="2"/>
  <c r="P12" i="2" s="1"/>
  <c r="Q13" i="2"/>
  <c r="Q12" i="2" s="1"/>
  <c r="R13" i="2"/>
  <c r="R12" i="2" s="1"/>
  <c r="S13" i="2"/>
  <c r="S12" i="2" s="1"/>
  <c r="T13" i="2"/>
  <c r="T12" i="2" s="1"/>
  <c r="U13" i="2"/>
  <c r="U12" i="2" s="1"/>
  <c r="J15" i="2"/>
  <c r="L15" i="2"/>
  <c r="L14" i="2" s="1"/>
  <c r="M15" i="2"/>
  <c r="M14" i="2" s="1"/>
  <c r="N15" i="2"/>
  <c r="N14" i="2" s="1"/>
  <c r="P15" i="2"/>
  <c r="P14" i="2" s="1"/>
  <c r="Q15" i="2"/>
  <c r="Q14" i="2" s="1"/>
  <c r="R15" i="2"/>
  <c r="R14" i="2" s="1"/>
  <c r="S15" i="2"/>
  <c r="S14" i="2" s="1"/>
  <c r="T15" i="2"/>
  <c r="T14" i="2" s="1"/>
  <c r="U15" i="2"/>
  <c r="U14" i="2" s="1"/>
  <c r="J18" i="2"/>
  <c r="L18" i="2"/>
  <c r="L17" i="2" s="1"/>
  <c r="M18" i="2"/>
  <c r="M17" i="2" s="1"/>
  <c r="N18" i="2"/>
  <c r="N17" i="2" s="1"/>
  <c r="P18" i="2"/>
  <c r="P17" i="2" s="1"/>
  <c r="Q18" i="2"/>
  <c r="Q17" i="2" s="1"/>
  <c r="R18" i="2"/>
  <c r="R17" i="2" s="1"/>
  <c r="S18" i="2"/>
  <c r="S17" i="2" s="1"/>
  <c r="T18" i="2"/>
  <c r="T17" i="2" s="1"/>
  <c r="U18" i="2"/>
  <c r="U17" i="2" s="1"/>
  <c r="J20" i="2"/>
  <c r="L20" i="2"/>
  <c r="L19" i="2" s="1"/>
  <c r="M20" i="2"/>
  <c r="M19" i="2" s="1"/>
  <c r="N20" i="2"/>
  <c r="N19" i="2" s="1"/>
  <c r="P20" i="2"/>
  <c r="P19" i="2" s="1"/>
  <c r="Q20" i="2"/>
  <c r="Q19" i="2" s="1"/>
  <c r="R20" i="2"/>
  <c r="R19" i="2" s="1"/>
  <c r="S20" i="2"/>
  <c r="S19" i="2" s="1"/>
  <c r="T20" i="2"/>
  <c r="T19" i="2" s="1"/>
  <c r="U20" i="2"/>
  <c r="U19" i="2" s="1"/>
  <c r="J26" i="2"/>
  <c r="K26" i="2"/>
  <c r="K25" i="2" s="1"/>
  <c r="K24" i="2" s="1"/>
  <c r="M26" i="2"/>
  <c r="M25" i="2" s="1"/>
  <c r="M24" i="2" s="1"/>
  <c r="N26" i="2"/>
  <c r="N25" i="2" s="1"/>
  <c r="N24" i="2" s="1"/>
  <c r="O26" i="2"/>
  <c r="O25" i="2" s="1"/>
  <c r="O24" i="2" s="1"/>
  <c r="Q26" i="2"/>
  <c r="Q25" i="2" s="1"/>
  <c r="Q24" i="2" s="1"/>
  <c r="R26" i="2"/>
  <c r="R25" i="2" s="1"/>
  <c r="R24" i="2" s="1"/>
  <c r="S26" i="2"/>
  <c r="S25" i="2" s="1"/>
  <c r="S24" i="2" s="1"/>
  <c r="T26" i="2"/>
  <c r="T25" i="2" s="1"/>
  <c r="T24" i="2" s="1"/>
  <c r="U26" i="2"/>
  <c r="U25" i="2" s="1"/>
  <c r="U24" i="2" s="1"/>
  <c r="J29" i="2"/>
  <c r="K29" i="2"/>
  <c r="K28" i="2" s="1"/>
  <c r="M29" i="2"/>
  <c r="M28" i="2" s="1"/>
  <c r="N29" i="2"/>
  <c r="N28" i="2" s="1"/>
  <c r="O29" i="2"/>
  <c r="O28" i="2" s="1"/>
  <c r="Q29" i="2"/>
  <c r="Q28" i="2" s="1"/>
  <c r="R29" i="2"/>
  <c r="R28" i="2" s="1"/>
  <c r="S29" i="2"/>
  <c r="S28" i="2" s="1"/>
  <c r="T29" i="2"/>
  <c r="T28" i="2" s="1"/>
  <c r="U29" i="2"/>
  <c r="U28" i="2" s="1"/>
  <c r="J31" i="2"/>
  <c r="K31" i="2"/>
  <c r="K30" i="2" s="1"/>
  <c r="M31" i="2"/>
  <c r="M30" i="2" s="1"/>
  <c r="N31" i="2"/>
  <c r="N30" i="2" s="1"/>
  <c r="O31" i="2"/>
  <c r="O30" i="2" s="1"/>
  <c r="Q31" i="2"/>
  <c r="Q30" i="2" s="1"/>
  <c r="R31" i="2"/>
  <c r="R30" i="2" s="1"/>
  <c r="S31" i="2"/>
  <c r="S30" i="2" s="1"/>
  <c r="T31" i="2"/>
  <c r="T30" i="2" s="1"/>
  <c r="U31" i="2"/>
  <c r="U30" i="2" s="1"/>
  <c r="J33" i="2"/>
  <c r="K33" i="2"/>
  <c r="K32" i="2" s="1"/>
  <c r="M33" i="2"/>
  <c r="M32" i="2" s="1"/>
  <c r="N33" i="2"/>
  <c r="N32" i="2" s="1"/>
  <c r="O33" i="2"/>
  <c r="O32" i="2" s="1"/>
  <c r="Q33" i="2"/>
  <c r="Q32" i="2" s="1"/>
  <c r="R33" i="2"/>
  <c r="R32" i="2" s="1"/>
  <c r="S33" i="2"/>
  <c r="S32" i="2" s="1"/>
  <c r="T33" i="2"/>
  <c r="T32" i="2" s="1"/>
  <c r="U33" i="2"/>
  <c r="U32" i="2" s="1"/>
  <c r="J36" i="2"/>
  <c r="J35" i="2" s="1"/>
  <c r="K36" i="2"/>
  <c r="K35" i="2" s="1"/>
  <c r="K34" i="2" s="1"/>
  <c r="M36" i="2"/>
  <c r="M35" i="2" s="1"/>
  <c r="M34" i="2" s="1"/>
  <c r="N36" i="2"/>
  <c r="N35" i="2" s="1"/>
  <c r="N34" i="2" s="1"/>
  <c r="O36" i="2"/>
  <c r="O35" i="2" s="1"/>
  <c r="O34" i="2" s="1"/>
  <c r="Q36" i="2"/>
  <c r="Q35" i="2" s="1"/>
  <c r="Q34" i="2" s="1"/>
  <c r="R36" i="2"/>
  <c r="R35" i="2" s="1"/>
  <c r="R34" i="2" s="1"/>
  <c r="S36" i="2"/>
  <c r="S35" i="2" s="1"/>
  <c r="S34" i="2" s="1"/>
  <c r="T36" i="2"/>
  <c r="T35" i="2" s="1"/>
  <c r="T34" i="2" s="1"/>
  <c r="U36" i="2"/>
  <c r="U35" i="2" s="1"/>
  <c r="U34" i="2" s="1"/>
  <c r="J42" i="2"/>
  <c r="K42" i="2"/>
  <c r="K41" i="2" s="1"/>
  <c r="K40" i="2" s="1"/>
  <c r="M42" i="2"/>
  <c r="M41" i="2" s="1"/>
  <c r="M40" i="2" s="1"/>
  <c r="N42" i="2"/>
  <c r="N41" i="2" s="1"/>
  <c r="N40" i="2" s="1"/>
  <c r="O42" i="2"/>
  <c r="O41" i="2" s="1"/>
  <c r="O40" i="2" s="1"/>
  <c r="Q42" i="2"/>
  <c r="Q41" i="2" s="1"/>
  <c r="Q40" i="2" s="1"/>
  <c r="R42" i="2"/>
  <c r="R41" i="2" s="1"/>
  <c r="R40" i="2" s="1"/>
  <c r="S42" i="2"/>
  <c r="S41" i="2" s="1"/>
  <c r="S40" i="2" s="1"/>
  <c r="T42" i="2"/>
  <c r="T41" i="2" s="1"/>
  <c r="T40" i="2" s="1"/>
  <c r="U42" i="2"/>
  <c r="U41" i="2" s="1"/>
  <c r="U40" i="2" s="1"/>
  <c r="J45" i="2"/>
  <c r="K45" i="2"/>
  <c r="K44" i="2" s="1"/>
  <c r="K43" i="2" s="1"/>
  <c r="M45" i="2"/>
  <c r="M44" i="2" s="1"/>
  <c r="M43" i="2" s="1"/>
  <c r="N45" i="2"/>
  <c r="N44" i="2" s="1"/>
  <c r="N43" i="2" s="1"/>
  <c r="O45" i="2"/>
  <c r="O44" i="2" s="1"/>
  <c r="O43" i="2" s="1"/>
  <c r="Q45" i="2"/>
  <c r="Q44" i="2" s="1"/>
  <c r="Q43" i="2" s="1"/>
  <c r="R45" i="2"/>
  <c r="R44" i="2" s="1"/>
  <c r="R43" i="2" s="1"/>
  <c r="S45" i="2"/>
  <c r="S44" i="2" s="1"/>
  <c r="S43" i="2" s="1"/>
  <c r="T45" i="2"/>
  <c r="T44" i="2" s="1"/>
  <c r="T43" i="2" s="1"/>
  <c r="U45" i="2"/>
  <c r="U44" i="2" s="1"/>
  <c r="U43" i="2" s="1"/>
  <c r="J48" i="2"/>
  <c r="K48" i="2"/>
  <c r="K47" i="2" s="1"/>
  <c r="K46" i="2" s="1"/>
  <c r="M48" i="2"/>
  <c r="M47" i="2" s="1"/>
  <c r="M46" i="2" s="1"/>
  <c r="N48" i="2"/>
  <c r="N47" i="2" s="1"/>
  <c r="N46" i="2" s="1"/>
  <c r="O48" i="2"/>
  <c r="O47" i="2" s="1"/>
  <c r="O46" i="2" s="1"/>
  <c r="Q48" i="2"/>
  <c r="Q47" i="2" s="1"/>
  <c r="Q46" i="2" s="1"/>
  <c r="R48" i="2"/>
  <c r="R47" i="2" s="1"/>
  <c r="R46" i="2" s="1"/>
  <c r="S48" i="2"/>
  <c r="S47" i="2" s="1"/>
  <c r="S46" i="2" s="1"/>
  <c r="T48" i="2"/>
  <c r="T47" i="2" s="1"/>
  <c r="T46" i="2" s="1"/>
  <c r="U48" i="2"/>
  <c r="U47" i="2" s="1"/>
  <c r="U46" i="2" s="1"/>
  <c r="J51" i="2"/>
  <c r="J50" i="2" s="1"/>
  <c r="K51" i="2"/>
  <c r="K50" i="2" s="1"/>
  <c r="K49" i="2" s="1"/>
  <c r="M51" i="2"/>
  <c r="M50" i="2" s="1"/>
  <c r="M49" i="2" s="1"/>
  <c r="N51" i="2"/>
  <c r="N50" i="2" s="1"/>
  <c r="N49" i="2" s="1"/>
  <c r="O51" i="2"/>
  <c r="O50" i="2" s="1"/>
  <c r="O49" i="2" s="1"/>
  <c r="Q51" i="2"/>
  <c r="Q50" i="2" s="1"/>
  <c r="Q49" i="2" s="1"/>
  <c r="R51" i="2"/>
  <c r="R50" i="2" s="1"/>
  <c r="R49" i="2" s="1"/>
  <c r="S51" i="2"/>
  <c r="S50" i="2" s="1"/>
  <c r="S49" i="2" s="1"/>
  <c r="T51" i="2"/>
  <c r="T50" i="2" s="1"/>
  <c r="T49" i="2" s="1"/>
  <c r="U51" i="2"/>
  <c r="U50" i="2" s="1"/>
  <c r="U49" i="2" s="1"/>
  <c r="J54" i="2"/>
  <c r="J53" i="2" s="1"/>
  <c r="K54" i="2"/>
  <c r="K53" i="2" s="1"/>
  <c r="K52" i="2" s="1"/>
  <c r="M54" i="2"/>
  <c r="M53" i="2" s="1"/>
  <c r="M52" i="2" s="1"/>
  <c r="N54" i="2"/>
  <c r="N53" i="2" s="1"/>
  <c r="N52" i="2" s="1"/>
  <c r="O54" i="2"/>
  <c r="O53" i="2" s="1"/>
  <c r="O52" i="2" s="1"/>
  <c r="Q54" i="2"/>
  <c r="Q53" i="2" s="1"/>
  <c r="Q52" i="2" s="1"/>
  <c r="R54" i="2"/>
  <c r="R53" i="2" s="1"/>
  <c r="R52" i="2" s="1"/>
  <c r="S54" i="2"/>
  <c r="S53" i="2" s="1"/>
  <c r="S52" i="2" s="1"/>
  <c r="T54" i="2"/>
  <c r="T53" i="2" s="1"/>
  <c r="T52" i="2" s="1"/>
  <c r="U54" i="2"/>
  <c r="U53" i="2" s="1"/>
  <c r="U52" i="2" s="1"/>
  <c r="J57" i="2"/>
  <c r="K57" i="2"/>
  <c r="K56" i="2" s="1"/>
  <c r="K55" i="2" s="1"/>
  <c r="L57" i="2"/>
  <c r="L56" i="2" s="1"/>
  <c r="L55" i="2" s="1"/>
  <c r="N57" i="2"/>
  <c r="N56" i="2" s="1"/>
  <c r="N55" i="2" s="1"/>
  <c r="O57" i="2"/>
  <c r="O56" i="2" s="1"/>
  <c r="O55" i="2" s="1"/>
  <c r="P57" i="2"/>
  <c r="P56" i="2" s="1"/>
  <c r="P55" i="2" s="1"/>
  <c r="R57" i="2"/>
  <c r="R56" i="2" s="1"/>
  <c r="R55" i="2" s="1"/>
  <c r="S57" i="2"/>
  <c r="S56" i="2" s="1"/>
  <c r="S55" i="2" s="1"/>
  <c r="T57" i="2"/>
  <c r="T56" i="2" s="1"/>
  <c r="T55" i="2" s="1"/>
  <c r="U57" i="2"/>
  <c r="U56" i="2" s="1"/>
  <c r="U55" i="2" s="1"/>
  <c r="J62" i="2"/>
  <c r="J61" i="2" s="1"/>
  <c r="K62" i="2"/>
  <c r="K61" i="2" s="1"/>
  <c r="M62" i="2"/>
  <c r="M61" i="2" s="1"/>
  <c r="N62" i="2"/>
  <c r="N61" i="2" s="1"/>
  <c r="O62" i="2"/>
  <c r="O61" i="2" s="1"/>
  <c r="Q62" i="2"/>
  <c r="Q61" i="2" s="1"/>
  <c r="R62" i="2"/>
  <c r="R61" i="2" s="1"/>
  <c r="S62" i="2"/>
  <c r="S61" i="2" s="1"/>
  <c r="T62" i="2"/>
  <c r="T61" i="2" s="1"/>
  <c r="U62" i="2"/>
  <c r="U61" i="2" s="1"/>
  <c r="J64" i="2"/>
  <c r="K64" i="2"/>
  <c r="K63" i="2" s="1"/>
  <c r="M64" i="2"/>
  <c r="M63" i="2" s="1"/>
  <c r="N64" i="2"/>
  <c r="N63" i="2" s="1"/>
  <c r="O64" i="2"/>
  <c r="O63" i="2" s="1"/>
  <c r="Q64" i="2"/>
  <c r="Q63" i="2" s="1"/>
  <c r="R64" i="2"/>
  <c r="R63" i="2" s="1"/>
  <c r="S64" i="2"/>
  <c r="S63" i="2" s="1"/>
  <c r="T64" i="2"/>
  <c r="T63" i="2" s="1"/>
  <c r="U64" i="2"/>
  <c r="U63" i="2" s="1"/>
  <c r="J66" i="2"/>
  <c r="K66" i="2"/>
  <c r="K65" i="2" s="1"/>
  <c r="M66" i="2"/>
  <c r="M65" i="2" s="1"/>
  <c r="N66" i="2"/>
  <c r="N65" i="2" s="1"/>
  <c r="O66" i="2"/>
  <c r="O65" i="2" s="1"/>
  <c r="Q66" i="2"/>
  <c r="Q65" i="2" s="1"/>
  <c r="R66" i="2"/>
  <c r="R65" i="2" s="1"/>
  <c r="S66" i="2"/>
  <c r="S65" i="2" s="1"/>
  <c r="T66" i="2"/>
  <c r="T65" i="2" s="1"/>
  <c r="U66" i="2"/>
  <c r="U65" i="2" s="1"/>
  <c r="J69" i="2"/>
  <c r="K69" i="2"/>
  <c r="K68" i="2" s="1"/>
  <c r="K67" i="2" s="1"/>
  <c r="M69" i="2"/>
  <c r="M68" i="2" s="1"/>
  <c r="M67" i="2" s="1"/>
  <c r="N69" i="2"/>
  <c r="N68" i="2" s="1"/>
  <c r="N67" i="2" s="1"/>
  <c r="O69" i="2"/>
  <c r="O68" i="2" s="1"/>
  <c r="O67" i="2" s="1"/>
  <c r="Q69" i="2"/>
  <c r="Q68" i="2" s="1"/>
  <c r="Q67" i="2" s="1"/>
  <c r="R69" i="2"/>
  <c r="R68" i="2" s="1"/>
  <c r="R67" i="2" s="1"/>
  <c r="S69" i="2"/>
  <c r="S68" i="2" s="1"/>
  <c r="S67" i="2" s="1"/>
  <c r="T69" i="2"/>
  <c r="T68" i="2" s="1"/>
  <c r="T67" i="2" s="1"/>
  <c r="U69" i="2"/>
  <c r="U68" i="2" s="1"/>
  <c r="U67" i="2" s="1"/>
  <c r="J74" i="2"/>
  <c r="J73" i="2" s="1"/>
  <c r="K74" i="2"/>
  <c r="K73" i="2" s="1"/>
  <c r="K72" i="2" s="1"/>
  <c r="M74" i="2"/>
  <c r="M73" i="2" s="1"/>
  <c r="M72" i="2" s="1"/>
  <c r="N74" i="2"/>
  <c r="N73" i="2" s="1"/>
  <c r="N72" i="2" s="1"/>
  <c r="O74" i="2"/>
  <c r="O73" i="2" s="1"/>
  <c r="O72" i="2" s="1"/>
  <c r="Q74" i="2"/>
  <c r="Q73" i="2" s="1"/>
  <c r="Q72" i="2" s="1"/>
  <c r="R74" i="2"/>
  <c r="R73" i="2" s="1"/>
  <c r="R72" i="2" s="1"/>
  <c r="S74" i="2"/>
  <c r="S73" i="2" s="1"/>
  <c r="S72" i="2" s="1"/>
  <c r="T74" i="2"/>
  <c r="T73" i="2" s="1"/>
  <c r="T72" i="2" s="1"/>
  <c r="U74" i="2"/>
  <c r="U73" i="2" s="1"/>
  <c r="U72" i="2" s="1"/>
  <c r="J76" i="2"/>
  <c r="K76" i="2"/>
  <c r="K75" i="2" s="1"/>
  <c r="L76" i="2"/>
  <c r="L75" i="2" s="1"/>
  <c r="M76" i="2"/>
  <c r="M75" i="2" s="1"/>
  <c r="N76" i="2"/>
  <c r="N75" i="2" s="1"/>
  <c r="O76" i="2"/>
  <c r="O75" i="2" s="1"/>
  <c r="P76" i="2"/>
  <c r="P75" i="2" s="1"/>
  <c r="Q76" i="2"/>
  <c r="Q75" i="2" s="1"/>
  <c r="R76" i="2"/>
  <c r="R75" i="2" s="1"/>
  <c r="S76" i="2"/>
  <c r="S75" i="2" s="1"/>
  <c r="T76" i="2"/>
  <c r="T75" i="2" s="1"/>
  <c r="U76" i="2"/>
  <c r="U75" i="2" s="1"/>
  <c r="J82" i="2"/>
  <c r="K82" i="2"/>
  <c r="K81" i="2" s="1"/>
  <c r="L82" i="2"/>
  <c r="L81" i="2" s="1"/>
  <c r="N82" i="2"/>
  <c r="N81" i="2" s="1"/>
  <c r="O82" i="2"/>
  <c r="O81" i="2" s="1"/>
  <c r="P82" i="2"/>
  <c r="P81" i="2" s="1"/>
  <c r="R82" i="2"/>
  <c r="R81" i="2" s="1"/>
  <c r="S82" i="2"/>
  <c r="S81" i="2" s="1"/>
  <c r="T82" i="2"/>
  <c r="T81" i="2" s="1"/>
  <c r="U82" i="2"/>
  <c r="U81" i="2" s="1"/>
  <c r="J84" i="2"/>
  <c r="K84" i="2"/>
  <c r="K83" i="2" s="1"/>
  <c r="L84" i="2"/>
  <c r="L83" i="2" s="1"/>
  <c r="N84" i="2"/>
  <c r="N83" i="2" s="1"/>
  <c r="O84" i="2"/>
  <c r="O83" i="2" s="1"/>
  <c r="P84" i="2"/>
  <c r="P83" i="2" s="1"/>
  <c r="R84" i="2"/>
  <c r="R83" i="2" s="1"/>
  <c r="S84" i="2"/>
  <c r="S83" i="2" s="1"/>
  <c r="T84" i="2"/>
  <c r="T83" i="2" s="1"/>
  <c r="U84" i="2"/>
  <c r="U83" i="2" s="1"/>
  <c r="J86" i="2"/>
  <c r="L86" i="2"/>
  <c r="L85" i="2" s="1"/>
  <c r="M86" i="2"/>
  <c r="M85" i="2" s="1"/>
  <c r="N86" i="2"/>
  <c r="N85" i="2" s="1"/>
  <c r="P86" i="2"/>
  <c r="P85" i="2" s="1"/>
  <c r="Q86" i="2"/>
  <c r="Q85" i="2" s="1"/>
  <c r="R86" i="2"/>
  <c r="R85" i="2" s="1"/>
  <c r="S86" i="2"/>
  <c r="S85" i="2" s="1"/>
  <c r="T86" i="2"/>
  <c r="T85" i="2" s="1"/>
  <c r="U86" i="2"/>
  <c r="U85" i="2" s="1"/>
  <c r="J91" i="2"/>
  <c r="L91" i="2"/>
  <c r="L90" i="2" s="1"/>
  <c r="L89" i="2" s="1"/>
  <c r="L88" i="2" s="1"/>
  <c r="L87" i="2" s="1"/>
  <c r="M91" i="2"/>
  <c r="M90" i="2" s="1"/>
  <c r="M89" i="2" s="1"/>
  <c r="M88" i="2" s="1"/>
  <c r="M87" i="2" s="1"/>
  <c r="N91" i="2"/>
  <c r="N90" i="2" s="1"/>
  <c r="N89" i="2" s="1"/>
  <c r="N88" i="2" s="1"/>
  <c r="N87" i="2" s="1"/>
  <c r="P91" i="2"/>
  <c r="P90" i="2" s="1"/>
  <c r="P89" i="2" s="1"/>
  <c r="P88" i="2" s="1"/>
  <c r="P87" i="2" s="1"/>
  <c r="Q91" i="2"/>
  <c r="Q90" i="2" s="1"/>
  <c r="Q89" i="2" s="1"/>
  <c r="Q88" i="2" s="1"/>
  <c r="Q87" i="2" s="1"/>
  <c r="R91" i="2"/>
  <c r="R90" i="2" s="1"/>
  <c r="R89" i="2" s="1"/>
  <c r="R88" i="2" s="1"/>
  <c r="R87" i="2" s="1"/>
  <c r="S91" i="2"/>
  <c r="S90" i="2" s="1"/>
  <c r="S89" i="2" s="1"/>
  <c r="S88" i="2" s="1"/>
  <c r="S87" i="2" s="1"/>
  <c r="T91" i="2"/>
  <c r="T90" i="2" s="1"/>
  <c r="T89" i="2" s="1"/>
  <c r="T88" i="2" s="1"/>
  <c r="T87" i="2" s="1"/>
  <c r="U91" i="2"/>
  <c r="U90" i="2" s="1"/>
  <c r="U89" i="2" s="1"/>
  <c r="U88" i="2" s="1"/>
  <c r="U87" i="2" s="1"/>
  <c r="J96" i="2"/>
  <c r="L96" i="2"/>
  <c r="L95" i="2" s="1"/>
  <c r="L94" i="2" s="1"/>
  <c r="M96" i="2"/>
  <c r="M95" i="2" s="1"/>
  <c r="M94" i="2" s="1"/>
  <c r="N96" i="2"/>
  <c r="N95" i="2" s="1"/>
  <c r="N94" i="2" s="1"/>
  <c r="P96" i="2"/>
  <c r="P95" i="2" s="1"/>
  <c r="P94" i="2" s="1"/>
  <c r="Q96" i="2"/>
  <c r="Q95" i="2" s="1"/>
  <c r="Q94" i="2" s="1"/>
  <c r="R96" i="2"/>
  <c r="R95" i="2" s="1"/>
  <c r="R94" i="2" s="1"/>
  <c r="S96" i="2"/>
  <c r="S95" i="2" s="1"/>
  <c r="S94" i="2" s="1"/>
  <c r="T96" i="2"/>
  <c r="T95" i="2" s="1"/>
  <c r="T94" i="2" s="1"/>
  <c r="U96" i="2"/>
  <c r="U95" i="2" s="1"/>
  <c r="U94" i="2" s="1"/>
  <c r="J99" i="2"/>
  <c r="K99" i="2"/>
  <c r="K98" i="2" s="1"/>
  <c r="K97" i="2" s="1"/>
  <c r="M99" i="2"/>
  <c r="M98" i="2" s="1"/>
  <c r="M97" i="2" s="1"/>
  <c r="N99" i="2"/>
  <c r="N98" i="2" s="1"/>
  <c r="N97" i="2" s="1"/>
  <c r="O99" i="2"/>
  <c r="O98" i="2" s="1"/>
  <c r="O97" i="2" s="1"/>
  <c r="Q99" i="2"/>
  <c r="Q98" i="2" s="1"/>
  <c r="Q97" i="2" s="1"/>
  <c r="R99" i="2"/>
  <c r="R98" i="2" s="1"/>
  <c r="R97" i="2" s="1"/>
  <c r="S99" i="2"/>
  <c r="S98" i="2" s="1"/>
  <c r="S97" i="2" s="1"/>
  <c r="T99" i="2"/>
  <c r="T98" i="2" s="1"/>
  <c r="T97" i="2" s="1"/>
  <c r="U99" i="2"/>
  <c r="U98" i="2" s="1"/>
  <c r="U97" i="2" s="1"/>
  <c r="J102" i="2"/>
  <c r="K102" i="2"/>
  <c r="K101" i="2" s="1"/>
  <c r="K100" i="2" s="1"/>
  <c r="M102" i="2"/>
  <c r="M101" i="2" s="1"/>
  <c r="M100" i="2" s="1"/>
  <c r="N102" i="2"/>
  <c r="N101" i="2" s="1"/>
  <c r="N100" i="2" s="1"/>
  <c r="O102" i="2"/>
  <c r="O101" i="2" s="1"/>
  <c r="O100" i="2" s="1"/>
  <c r="Q102" i="2"/>
  <c r="Q101" i="2" s="1"/>
  <c r="Q100" i="2" s="1"/>
  <c r="R102" i="2"/>
  <c r="R101" i="2" s="1"/>
  <c r="R100" i="2" s="1"/>
  <c r="S102" i="2"/>
  <c r="S101" i="2" s="1"/>
  <c r="S100" i="2" s="1"/>
  <c r="T102" i="2"/>
  <c r="T101" i="2" s="1"/>
  <c r="T100" i="2" s="1"/>
  <c r="U102" i="2"/>
  <c r="U101" i="2" s="1"/>
  <c r="U100" i="2" s="1"/>
  <c r="J105" i="2"/>
  <c r="K105" i="2"/>
  <c r="K104" i="2" s="1"/>
  <c r="K103" i="2" s="1"/>
  <c r="M105" i="2"/>
  <c r="M104" i="2" s="1"/>
  <c r="M103" i="2" s="1"/>
  <c r="N105" i="2"/>
  <c r="N104" i="2" s="1"/>
  <c r="N103" i="2" s="1"/>
  <c r="O105" i="2"/>
  <c r="O104" i="2" s="1"/>
  <c r="O103" i="2" s="1"/>
  <c r="Q105" i="2"/>
  <c r="Q104" i="2" s="1"/>
  <c r="Q103" i="2" s="1"/>
  <c r="R105" i="2"/>
  <c r="R104" i="2" s="1"/>
  <c r="R103" i="2" s="1"/>
  <c r="S105" i="2"/>
  <c r="S104" i="2" s="1"/>
  <c r="S103" i="2" s="1"/>
  <c r="T105" i="2"/>
  <c r="T104" i="2" s="1"/>
  <c r="T103" i="2" s="1"/>
  <c r="U105" i="2"/>
  <c r="U104" i="2" s="1"/>
  <c r="U103" i="2" s="1"/>
  <c r="J108" i="2"/>
  <c r="K108" i="2"/>
  <c r="K107" i="2" s="1"/>
  <c r="K106" i="2" s="1"/>
  <c r="M108" i="2"/>
  <c r="M107" i="2" s="1"/>
  <c r="M106" i="2" s="1"/>
  <c r="N108" i="2"/>
  <c r="N107" i="2" s="1"/>
  <c r="N106" i="2" s="1"/>
  <c r="O108" i="2"/>
  <c r="O107" i="2" s="1"/>
  <c r="O106" i="2" s="1"/>
  <c r="Q108" i="2"/>
  <c r="Q107" i="2" s="1"/>
  <c r="Q106" i="2" s="1"/>
  <c r="R108" i="2"/>
  <c r="R107" i="2" s="1"/>
  <c r="R106" i="2" s="1"/>
  <c r="S108" i="2"/>
  <c r="S107" i="2" s="1"/>
  <c r="S106" i="2" s="1"/>
  <c r="T108" i="2"/>
  <c r="T107" i="2" s="1"/>
  <c r="T106" i="2" s="1"/>
  <c r="U108" i="2"/>
  <c r="U107" i="2" s="1"/>
  <c r="U106" i="2" s="1"/>
  <c r="J111" i="2"/>
  <c r="K111" i="2"/>
  <c r="K110" i="2" s="1"/>
  <c r="K109" i="2" s="1"/>
  <c r="M111" i="2"/>
  <c r="M110" i="2" s="1"/>
  <c r="M109" i="2" s="1"/>
  <c r="N111" i="2"/>
  <c r="N110" i="2" s="1"/>
  <c r="N109" i="2" s="1"/>
  <c r="O111" i="2"/>
  <c r="O110" i="2" s="1"/>
  <c r="O109" i="2" s="1"/>
  <c r="Q111" i="2"/>
  <c r="Q110" i="2" s="1"/>
  <c r="Q109" i="2" s="1"/>
  <c r="R111" i="2"/>
  <c r="R110" i="2" s="1"/>
  <c r="R109" i="2" s="1"/>
  <c r="S111" i="2"/>
  <c r="S110" i="2" s="1"/>
  <c r="S109" i="2" s="1"/>
  <c r="T111" i="2"/>
  <c r="T110" i="2" s="1"/>
  <c r="T109" i="2" s="1"/>
  <c r="U111" i="2"/>
  <c r="U110" i="2" s="1"/>
  <c r="U109" i="2" s="1"/>
  <c r="J114" i="2"/>
  <c r="K114" i="2"/>
  <c r="K113" i="2" s="1"/>
  <c r="K112" i="2" s="1"/>
  <c r="L114" i="2"/>
  <c r="L113" i="2" s="1"/>
  <c r="L112" i="2" s="1"/>
  <c r="M114" i="2"/>
  <c r="M113" i="2" s="1"/>
  <c r="M112" i="2" s="1"/>
  <c r="N114" i="2"/>
  <c r="N113" i="2" s="1"/>
  <c r="N112" i="2" s="1"/>
  <c r="O114" i="2"/>
  <c r="O113" i="2" s="1"/>
  <c r="O112" i="2" s="1"/>
  <c r="P114" i="2"/>
  <c r="P113" i="2" s="1"/>
  <c r="P112" i="2" s="1"/>
  <c r="Q114" i="2"/>
  <c r="Q113" i="2" s="1"/>
  <c r="Q112" i="2" s="1"/>
  <c r="R114" i="2"/>
  <c r="R113" i="2" s="1"/>
  <c r="R112" i="2" s="1"/>
  <c r="S114" i="2"/>
  <c r="S113" i="2" s="1"/>
  <c r="S112" i="2" s="1"/>
  <c r="T114" i="2"/>
  <c r="T113" i="2" s="1"/>
  <c r="T112" i="2" s="1"/>
  <c r="U114" i="2"/>
  <c r="U113" i="2" s="1"/>
  <c r="U112" i="2" s="1"/>
  <c r="J117" i="2"/>
  <c r="K117" i="2"/>
  <c r="K116" i="2" s="1"/>
  <c r="K115" i="2" s="1"/>
  <c r="L117" i="2"/>
  <c r="L116" i="2" s="1"/>
  <c r="L115" i="2" s="1"/>
  <c r="M117" i="2"/>
  <c r="M116" i="2" s="1"/>
  <c r="M115" i="2" s="1"/>
  <c r="N117" i="2"/>
  <c r="N116" i="2" s="1"/>
  <c r="N115" i="2" s="1"/>
  <c r="O117" i="2"/>
  <c r="O116" i="2" s="1"/>
  <c r="O115" i="2" s="1"/>
  <c r="P117" i="2"/>
  <c r="P116" i="2" s="1"/>
  <c r="P115" i="2" s="1"/>
  <c r="Q117" i="2"/>
  <c r="Q116" i="2" s="1"/>
  <c r="Q115" i="2" s="1"/>
  <c r="R117" i="2"/>
  <c r="R116" i="2" s="1"/>
  <c r="R115" i="2" s="1"/>
  <c r="S117" i="2"/>
  <c r="S116" i="2" s="1"/>
  <c r="S115" i="2" s="1"/>
  <c r="T117" i="2"/>
  <c r="T116" i="2" s="1"/>
  <c r="T115" i="2" s="1"/>
  <c r="U117" i="2"/>
  <c r="U116" i="2" s="1"/>
  <c r="U115" i="2" s="1"/>
  <c r="J120" i="2"/>
  <c r="K120" i="2"/>
  <c r="K119" i="2" s="1"/>
  <c r="K118" i="2" s="1"/>
  <c r="L120" i="2"/>
  <c r="L119" i="2" s="1"/>
  <c r="L118" i="2" s="1"/>
  <c r="M120" i="2"/>
  <c r="M119" i="2" s="1"/>
  <c r="M118" i="2" s="1"/>
  <c r="N120" i="2"/>
  <c r="N119" i="2" s="1"/>
  <c r="N118" i="2" s="1"/>
  <c r="O120" i="2"/>
  <c r="O119" i="2" s="1"/>
  <c r="O118" i="2" s="1"/>
  <c r="P120" i="2"/>
  <c r="P119" i="2" s="1"/>
  <c r="P118" i="2" s="1"/>
  <c r="Q120" i="2"/>
  <c r="Q119" i="2" s="1"/>
  <c r="Q118" i="2" s="1"/>
  <c r="R120" i="2"/>
  <c r="R119" i="2" s="1"/>
  <c r="R118" i="2" s="1"/>
  <c r="S120" i="2"/>
  <c r="S119" i="2" s="1"/>
  <c r="S118" i="2" s="1"/>
  <c r="T120" i="2"/>
  <c r="T119" i="2" s="1"/>
  <c r="T118" i="2" s="1"/>
  <c r="U120" i="2"/>
  <c r="U119" i="2" s="1"/>
  <c r="U118" i="2" s="1"/>
  <c r="J125" i="2"/>
  <c r="L125" i="2"/>
  <c r="L124" i="2" s="1"/>
  <c r="L123" i="2" s="1"/>
  <c r="L122" i="2" s="1"/>
  <c r="L121" i="2" s="1"/>
  <c r="M125" i="2"/>
  <c r="M124" i="2" s="1"/>
  <c r="M123" i="2" s="1"/>
  <c r="M122" i="2" s="1"/>
  <c r="M121" i="2" s="1"/>
  <c r="N125" i="2"/>
  <c r="N124" i="2" s="1"/>
  <c r="N123" i="2" s="1"/>
  <c r="N122" i="2" s="1"/>
  <c r="N121" i="2" s="1"/>
  <c r="P125" i="2"/>
  <c r="P124" i="2" s="1"/>
  <c r="P123" i="2" s="1"/>
  <c r="P122" i="2" s="1"/>
  <c r="P121" i="2" s="1"/>
  <c r="Q125" i="2"/>
  <c r="Q124" i="2" s="1"/>
  <c r="Q123" i="2" s="1"/>
  <c r="Q122" i="2" s="1"/>
  <c r="Q121" i="2" s="1"/>
  <c r="R125" i="2"/>
  <c r="R124" i="2" s="1"/>
  <c r="R123" i="2" s="1"/>
  <c r="R122" i="2" s="1"/>
  <c r="R121" i="2" s="1"/>
  <c r="S125" i="2"/>
  <c r="S124" i="2" s="1"/>
  <c r="S123" i="2" s="1"/>
  <c r="S122" i="2" s="1"/>
  <c r="S121" i="2" s="1"/>
  <c r="T125" i="2"/>
  <c r="T124" i="2" s="1"/>
  <c r="T123" i="2" s="1"/>
  <c r="T122" i="2" s="1"/>
  <c r="T121" i="2" s="1"/>
  <c r="U125" i="2"/>
  <c r="U124" i="2" s="1"/>
  <c r="U123" i="2" s="1"/>
  <c r="U122" i="2" s="1"/>
  <c r="U121" i="2" s="1"/>
  <c r="J130" i="2"/>
  <c r="K130" i="2"/>
  <c r="K129" i="2" s="1"/>
  <c r="K128" i="2" s="1"/>
  <c r="M130" i="2"/>
  <c r="M129" i="2" s="1"/>
  <c r="M128" i="2" s="1"/>
  <c r="N130" i="2"/>
  <c r="N129" i="2" s="1"/>
  <c r="N128" i="2" s="1"/>
  <c r="O130" i="2"/>
  <c r="O129" i="2" s="1"/>
  <c r="O128" i="2" s="1"/>
  <c r="Q130" i="2"/>
  <c r="Q129" i="2" s="1"/>
  <c r="Q128" i="2" s="1"/>
  <c r="R130" i="2"/>
  <c r="R129" i="2" s="1"/>
  <c r="R128" i="2" s="1"/>
  <c r="S130" i="2"/>
  <c r="S129" i="2" s="1"/>
  <c r="S128" i="2" s="1"/>
  <c r="T130" i="2"/>
  <c r="T129" i="2" s="1"/>
  <c r="T128" i="2" s="1"/>
  <c r="U130" i="2"/>
  <c r="U129" i="2" s="1"/>
  <c r="U128" i="2" s="1"/>
  <c r="J132" i="2"/>
  <c r="J131" i="2" s="1"/>
  <c r="K132" i="2"/>
  <c r="K131" i="2" s="1"/>
  <c r="L132" i="2"/>
  <c r="L131" i="2" s="1"/>
  <c r="M132" i="2"/>
  <c r="M131" i="2" s="1"/>
  <c r="N132" i="2"/>
  <c r="N131" i="2" s="1"/>
  <c r="O132" i="2"/>
  <c r="O131" i="2" s="1"/>
  <c r="P132" i="2"/>
  <c r="P131" i="2" s="1"/>
  <c r="Q132" i="2"/>
  <c r="Q131" i="2" s="1"/>
  <c r="R132" i="2"/>
  <c r="R131" i="2" s="1"/>
  <c r="S132" i="2"/>
  <c r="S131" i="2" s="1"/>
  <c r="T132" i="2"/>
  <c r="T131" i="2" s="1"/>
  <c r="U132" i="2"/>
  <c r="U131" i="2" s="1"/>
  <c r="J136" i="2"/>
  <c r="J135" i="2" s="1"/>
  <c r="K136" i="2"/>
  <c r="K135" i="2" s="1"/>
  <c r="K134" i="2" s="1"/>
  <c r="M136" i="2"/>
  <c r="M135" i="2" s="1"/>
  <c r="M134" i="2" s="1"/>
  <c r="N136" i="2"/>
  <c r="N135" i="2" s="1"/>
  <c r="N134" i="2" s="1"/>
  <c r="O136" i="2"/>
  <c r="O135" i="2" s="1"/>
  <c r="O134" i="2" s="1"/>
  <c r="Q136" i="2"/>
  <c r="Q135" i="2" s="1"/>
  <c r="Q134" i="2" s="1"/>
  <c r="R136" i="2"/>
  <c r="R135" i="2" s="1"/>
  <c r="R134" i="2" s="1"/>
  <c r="S136" i="2"/>
  <c r="S135" i="2" s="1"/>
  <c r="S134" i="2" s="1"/>
  <c r="T136" i="2"/>
  <c r="T135" i="2" s="1"/>
  <c r="T134" i="2" s="1"/>
  <c r="U136" i="2"/>
  <c r="U135" i="2" s="1"/>
  <c r="U134" i="2" s="1"/>
  <c r="J141" i="2"/>
  <c r="K141" i="2"/>
  <c r="K140" i="2" s="1"/>
  <c r="K139" i="2" s="1"/>
  <c r="K138" i="2" s="1"/>
  <c r="K137" i="2" s="1"/>
  <c r="M141" i="2"/>
  <c r="M140" i="2" s="1"/>
  <c r="M139" i="2" s="1"/>
  <c r="M138" i="2" s="1"/>
  <c r="M137" i="2" s="1"/>
  <c r="N141" i="2"/>
  <c r="N140" i="2" s="1"/>
  <c r="N139" i="2" s="1"/>
  <c r="N138" i="2" s="1"/>
  <c r="N137" i="2" s="1"/>
  <c r="O141" i="2"/>
  <c r="O140" i="2" s="1"/>
  <c r="O139" i="2" s="1"/>
  <c r="O138" i="2" s="1"/>
  <c r="O137" i="2" s="1"/>
  <c r="Q141" i="2"/>
  <c r="Q140" i="2" s="1"/>
  <c r="Q139" i="2" s="1"/>
  <c r="Q138" i="2" s="1"/>
  <c r="Q137" i="2" s="1"/>
  <c r="R141" i="2"/>
  <c r="R140" i="2" s="1"/>
  <c r="R139" i="2" s="1"/>
  <c r="R138" i="2" s="1"/>
  <c r="R137" i="2" s="1"/>
  <c r="S141" i="2"/>
  <c r="S140" i="2" s="1"/>
  <c r="S139" i="2" s="1"/>
  <c r="S138" i="2" s="1"/>
  <c r="S137" i="2" s="1"/>
  <c r="T141" i="2"/>
  <c r="T140" i="2" s="1"/>
  <c r="T139" i="2" s="1"/>
  <c r="T138" i="2" s="1"/>
  <c r="T137" i="2" s="1"/>
  <c r="U141" i="2"/>
  <c r="U140" i="2" s="1"/>
  <c r="U139" i="2" s="1"/>
  <c r="U138" i="2" s="1"/>
  <c r="U137" i="2" s="1"/>
  <c r="J146" i="2"/>
  <c r="K146" i="2"/>
  <c r="K145" i="2" s="1"/>
  <c r="K144" i="2" s="1"/>
  <c r="K143" i="2" s="1"/>
  <c r="K142" i="2" s="1"/>
  <c r="L146" i="2"/>
  <c r="L145" i="2" s="1"/>
  <c r="L144" i="2" s="1"/>
  <c r="L143" i="2" s="1"/>
  <c r="L142" i="2" s="1"/>
  <c r="M146" i="2"/>
  <c r="M145" i="2" s="1"/>
  <c r="M144" i="2" s="1"/>
  <c r="M143" i="2" s="1"/>
  <c r="M142" i="2" s="1"/>
  <c r="N146" i="2"/>
  <c r="N145" i="2" s="1"/>
  <c r="N144" i="2" s="1"/>
  <c r="N143" i="2" s="1"/>
  <c r="N142" i="2" s="1"/>
  <c r="O146" i="2"/>
  <c r="O145" i="2" s="1"/>
  <c r="O144" i="2" s="1"/>
  <c r="O143" i="2" s="1"/>
  <c r="O142" i="2" s="1"/>
  <c r="P146" i="2"/>
  <c r="P145" i="2" s="1"/>
  <c r="P144" i="2" s="1"/>
  <c r="P143" i="2" s="1"/>
  <c r="P142" i="2" s="1"/>
  <c r="Q146" i="2"/>
  <c r="Q145" i="2" s="1"/>
  <c r="Q144" i="2" s="1"/>
  <c r="Q143" i="2" s="1"/>
  <c r="Q142" i="2" s="1"/>
  <c r="R146" i="2"/>
  <c r="R145" i="2" s="1"/>
  <c r="R144" i="2" s="1"/>
  <c r="R143" i="2" s="1"/>
  <c r="R142" i="2" s="1"/>
  <c r="S146" i="2"/>
  <c r="S145" i="2" s="1"/>
  <c r="S144" i="2" s="1"/>
  <c r="S143" i="2" s="1"/>
  <c r="S142" i="2" s="1"/>
  <c r="T146" i="2"/>
  <c r="T145" i="2" s="1"/>
  <c r="T144" i="2" s="1"/>
  <c r="T143" i="2" s="1"/>
  <c r="T142" i="2" s="1"/>
  <c r="U146" i="2"/>
  <c r="U145" i="2" s="1"/>
  <c r="U144" i="2" s="1"/>
  <c r="U143" i="2" s="1"/>
  <c r="U142" i="2" s="1"/>
  <c r="J164" i="2"/>
  <c r="K164" i="2"/>
  <c r="K163" i="2" s="1"/>
  <c r="K162" i="2" s="1"/>
  <c r="L164" i="2"/>
  <c r="L163" i="2" s="1"/>
  <c r="L162" i="2" s="1"/>
  <c r="M164" i="2"/>
  <c r="M163" i="2" s="1"/>
  <c r="M162" i="2" s="1"/>
  <c r="N164" i="2"/>
  <c r="N163" i="2" s="1"/>
  <c r="N162" i="2" s="1"/>
  <c r="O164" i="2"/>
  <c r="O163" i="2" s="1"/>
  <c r="O162" i="2" s="1"/>
  <c r="P164" i="2"/>
  <c r="P163" i="2" s="1"/>
  <c r="P162" i="2" s="1"/>
  <c r="Q164" i="2"/>
  <c r="Q163" i="2" s="1"/>
  <c r="Q162" i="2" s="1"/>
  <c r="R164" i="2"/>
  <c r="R163" i="2" s="1"/>
  <c r="R162" i="2" s="1"/>
  <c r="S164" i="2"/>
  <c r="S163" i="2" s="1"/>
  <c r="S162" i="2" s="1"/>
  <c r="T164" i="2"/>
  <c r="T163" i="2" s="1"/>
  <c r="T162" i="2" s="1"/>
  <c r="U164" i="2"/>
  <c r="U163" i="2" s="1"/>
  <c r="U162" i="2" s="1"/>
  <c r="J167" i="2"/>
  <c r="K167" i="2"/>
  <c r="K166" i="2" s="1"/>
  <c r="K165" i="2" s="1"/>
  <c r="L167" i="2"/>
  <c r="L166" i="2" s="1"/>
  <c r="L165" i="2" s="1"/>
  <c r="M167" i="2"/>
  <c r="M166" i="2" s="1"/>
  <c r="M165" i="2" s="1"/>
  <c r="N167" i="2"/>
  <c r="N166" i="2" s="1"/>
  <c r="N165" i="2" s="1"/>
  <c r="O167" i="2"/>
  <c r="O166" i="2" s="1"/>
  <c r="O165" i="2" s="1"/>
  <c r="P167" i="2"/>
  <c r="P166" i="2" s="1"/>
  <c r="P165" i="2" s="1"/>
  <c r="Q167" i="2"/>
  <c r="Q166" i="2" s="1"/>
  <c r="Q165" i="2" s="1"/>
  <c r="R167" i="2"/>
  <c r="R166" i="2" s="1"/>
  <c r="R165" i="2" s="1"/>
  <c r="S167" i="2"/>
  <c r="S166" i="2" s="1"/>
  <c r="S165" i="2" s="1"/>
  <c r="T167" i="2"/>
  <c r="T166" i="2" s="1"/>
  <c r="T165" i="2" s="1"/>
  <c r="U167" i="2"/>
  <c r="U166" i="2" s="1"/>
  <c r="U165" i="2" s="1"/>
  <c r="J173" i="2"/>
  <c r="L173" i="2"/>
  <c r="L172" i="2" s="1"/>
  <c r="L171" i="2" s="1"/>
  <c r="M173" i="2"/>
  <c r="M172" i="2" s="1"/>
  <c r="M171" i="2" s="1"/>
  <c r="N173" i="2"/>
  <c r="N172" i="2" s="1"/>
  <c r="N171" i="2" s="1"/>
  <c r="P173" i="2"/>
  <c r="P172" i="2" s="1"/>
  <c r="P171" i="2" s="1"/>
  <c r="Q173" i="2"/>
  <c r="Q172" i="2" s="1"/>
  <c r="Q171" i="2" s="1"/>
  <c r="R173" i="2"/>
  <c r="R172" i="2" s="1"/>
  <c r="R171" i="2" s="1"/>
  <c r="S173" i="2"/>
  <c r="S172" i="2" s="1"/>
  <c r="S171" i="2" s="1"/>
  <c r="T173" i="2"/>
  <c r="T172" i="2" s="1"/>
  <c r="T171" i="2" s="1"/>
  <c r="U173" i="2"/>
  <c r="U172" i="2" s="1"/>
  <c r="U171" i="2" s="1"/>
  <c r="J176" i="2"/>
  <c r="J175" i="2" s="1"/>
  <c r="K176" i="2"/>
  <c r="K175" i="2" s="1"/>
  <c r="K174" i="2" s="1"/>
  <c r="M176" i="2"/>
  <c r="M175" i="2" s="1"/>
  <c r="M174" i="2" s="1"/>
  <c r="N176" i="2"/>
  <c r="N175" i="2" s="1"/>
  <c r="N174" i="2" s="1"/>
  <c r="O176" i="2"/>
  <c r="O175" i="2" s="1"/>
  <c r="O174" i="2" s="1"/>
  <c r="Q176" i="2"/>
  <c r="Q175" i="2" s="1"/>
  <c r="Q174" i="2" s="1"/>
  <c r="R176" i="2"/>
  <c r="R175" i="2" s="1"/>
  <c r="R174" i="2" s="1"/>
  <c r="S176" i="2"/>
  <c r="S175" i="2" s="1"/>
  <c r="S174" i="2" s="1"/>
  <c r="T176" i="2"/>
  <c r="T175" i="2" s="1"/>
  <c r="T174" i="2" s="1"/>
  <c r="U176" i="2"/>
  <c r="U175" i="2" s="1"/>
  <c r="U174" i="2" s="1"/>
  <c r="J179" i="2"/>
  <c r="K179" i="2"/>
  <c r="K178" i="2" s="1"/>
  <c r="K177" i="2" s="1"/>
  <c r="M179" i="2"/>
  <c r="M178" i="2" s="1"/>
  <c r="M177" i="2" s="1"/>
  <c r="N179" i="2"/>
  <c r="N178" i="2" s="1"/>
  <c r="N177" i="2" s="1"/>
  <c r="O179" i="2"/>
  <c r="O178" i="2" s="1"/>
  <c r="O177" i="2" s="1"/>
  <c r="Q179" i="2"/>
  <c r="Q178" i="2" s="1"/>
  <c r="Q177" i="2" s="1"/>
  <c r="R179" i="2"/>
  <c r="R178" i="2" s="1"/>
  <c r="R177" i="2" s="1"/>
  <c r="S179" i="2"/>
  <c r="S178" i="2" s="1"/>
  <c r="S177" i="2" s="1"/>
  <c r="T179" i="2"/>
  <c r="T178" i="2" s="1"/>
  <c r="T177" i="2" s="1"/>
  <c r="U179" i="2"/>
  <c r="U178" i="2" s="1"/>
  <c r="U177" i="2" s="1"/>
  <c r="J182" i="2"/>
  <c r="K182" i="2"/>
  <c r="K181" i="2" s="1"/>
  <c r="M182" i="2"/>
  <c r="M181" i="2" s="1"/>
  <c r="N182" i="2"/>
  <c r="N181" i="2" s="1"/>
  <c r="O182" i="2"/>
  <c r="O181" i="2" s="1"/>
  <c r="Q182" i="2"/>
  <c r="Q181" i="2" s="1"/>
  <c r="R182" i="2"/>
  <c r="R181" i="2" s="1"/>
  <c r="S182" i="2"/>
  <c r="S181" i="2" s="1"/>
  <c r="T182" i="2"/>
  <c r="T181" i="2" s="1"/>
  <c r="U182" i="2"/>
  <c r="U181" i="2" s="1"/>
  <c r="J184" i="2"/>
  <c r="J183" i="2" s="1"/>
  <c r="K184" i="2"/>
  <c r="K183" i="2" s="1"/>
  <c r="M184" i="2"/>
  <c r="M183" i="2" s="1"/>
  <c r="N184" i="2"/>
  <c r="N183" i="2" s="1"/>
  <c r="O184" i="2"/>
  <c r="O183" i="2" s="1"/>
  <c r="Q184" i="2"/>
  <c r="Q183" i="2" s="1"/>
  <c r="R184" i="2"/>
  <c r="R183" i="2" s="1"/>
  <c r="S184" i="2"/>
  <c r="S183" i="2" s="1"/>
  <c r="T184" i="2"/>
  <c r="T183" i="2" s="1"/>
  <c r="U184" i="2"/>
  <c r="U183" i="2" s="1"/>
  <c r="J187" i="2"/>
  <c r="K187" i="2"/>
  <c r="K186" i="2" s="1"/>
  <c r="K185" i="2" s="1"/>
  <c r="M187" i="2"/>
  <c r="M186" i="2" s="1"/>
  <c r="M185" i="2" s="1"/>
  <c r="N187" i="2"/>
  <c r="N186" i="2" s="1"/>
  <c r="N185" i="2" s="1"/>
  <c r="O187" i="2"/>
  <c r="O186" i="2" s="1"/>
  <c r="O185" i="2" s="1"/>
  <c r="Q187" i="2"/>
  <c r="Q186" i="2" s="1"/>
  <c r="Q185" i="2" s="1"/>
  <c r="R187" i="2"/>
  <c r="R186" i="2" s="1"/>
  <c r="R185" i="2" s="1"/>
  <c r="S187" i="2"/>
  <c r="S186" i="2" s="1"/>
  <c r="S185" i="2" s="1"/>
  <c r="T187" i="2"/>
  <c r="T186" i="2" s="1"/>
  <c r="T185" i="2" s="1"/>
  <c r="U187" i="2"/>
  <c r="U186" i="2" s="1"/>
  <c r="U185" i="2" s="1"/>
  <c r="J190" i="2"/>
  <c r="K190" i="2"/>
  <c r="K189" i="2" s="1"/>
  <c r="L190" i="2"/>
  <c r="L189" i="2" s="1"/>
  <c r="N190" i="2"/>
  <c r="N189" i="2" s="1"/>
  <c r="O190" i="2"/>
  <c r="O189" i="2" s="1"/>
  <c r="P190" i="2"/>
  <c r="P189" i="2" s="1"/>
  <c r="R190" i="2"/>
  <c r="R189" i="2" s="1"/>
  <c r="S190" i="2"/>
  <c r="S189" i="2" s="1"/>
  <c r="T190" i="2"/>
  <c r="T189" i="2" s="1"/>
  <c r="U190" i="2"/>
  <c r="U189" i="2" s="1"/>
  <c r="J192" i="2"/>
  <c r="J191" i="2" s="1"/>
  <c r="K192" i="2"/>
  <c r="K191" i="2" s="1"/>
  <c r="L192" i="2"/>
  <c r="L191" i="2" s="1"/>
  <c r="N192" i="2"/>
  <c r="N191" i="2" s="1"/>
  <c r="O192" i="2"/>
  <c r="O191" i="2" s="1"/>
  <c r="O188" i="2" s="1"/>
  <c r="P192" i="2"/>
  <c r="P191" i="2" s="1"/>
  <c r="R192" i="2"/>
  <c r="R191" i="2" s="1"/>
  <c r="S192" i="2"/>
  <c r="S191" i="2" s="1"/>
  <c r="S188" i="2" s="1"/>
  <c r="T192" i="2"/>
  <c r="T191" i="2" s="1"/>
  <c r="U192" i="2"/>
  <c r="U191" i="2" s="1"/>
  <c r="J195" i="2"/>
  <c r="K195" i="2"/>
  <c r="K194" i="2" s="1"/>
  <c r="K193" i="2" s="1"/>
  <c r="M195" i="2"/>
  <c r="M194" i="2" s="1"/>
  <c r="M193" i="2" s="1"/>
  <c r="N195" i="2"/>
  <c r="N194" i="2" s="1"/>
  <c r="N193" i="2" s="1"/>
  <c r="O195" i="2"/>
  <c r="O194" i="2" s="1"/>
  <c r="O193" i="2" s="1"/>
  <c r="Q195" i="2"/>
  <c r="Q194" i="2" s="1"/>
  <c r="Q193" i="2" s="1"/>
  <c r="R195" i="2"/>
  <c r="R194" i="2" s="1"/>
  <c r="R193" i="2" s="1"/>
  <c r="S195" i="2"/>
  <c r="S194" i="2" s="1"/>
  <c r="S193" i="2" s="1"/>
  <c r="T195" i="2"/>
  <c r="T194" i="2" s="1"/>
  <c r="T193" i="2" s="1"/>
  <c r="U195" i="2"/>
  <c r="U194" i="2" s="1"/>
  <c r="U193" i="2" s="1"/>
  <c r="J198" i="2"/>
  <c r="K198" i="2"/>
  <c r="K197" i="2" s="1"/>
  <c r="K196" i="2" s="1"/>
  <c r="L198" i="2"/>
  <c r="L197" i="2" s="1"/>
  <c r="L196" i="2" s="1"/>
  <c r="M198" i="2"/>
  <c r="M197" i="2" s="1"/>
  <c r="M196" i="2" s="1"/>
  <c r="N198" i="2"/>
  <c r="N197" i="2" s="1"/>
  <c r="N196" i="2" s="1"/>
  <c r="O198" i="2"/>
  <c r="O197" i="2" s="1"/>
  <c r="O196" i="2" s="1"/>
  <c r="P198" i="2"/>
  <c r="P197" i="2" s="1"/>
  <c r="P196" i="2" s="1"/>
  <c r="Q198" i="2"/>
  <c r="Q197" i="2" s="1"/>
  <c r="Q196" i="2" s="1"/>
  <c r="R198" i="2"/>
  <c r="R197" i="2" s="1"/>
  <c r="R196" i="2" s="1"/>
  <c r="S198" i="2"/>
  <c r="S197" i="2" s="1"/>
  <c r="S196" i="2" s="1"/>
  <c r="T198" i="2"/>
  <c r="T197" i="2" s="1"/>
  <c r="T196" i="2" s="1"/>
  <c r="U198" i="2"/>
  <c r="U197" i="2" s="1"/>
  <c r="U196" i="2" s="1"/>
  <c r="J201" i="2"/>
  <c r="K201" i="2"/>
  <c r="K200" i="2" s="1"/>
  <c r="K199" i="2" s="1"/>
  <c r="L201" i="2"/>
  <c r="L200" i="2" s="1"/>
  <c r="L199" i="2" s="1"/>
  <c r="M201" i="2"/>
  <c r="M200" i="2" s="1"/>
  <c r="M199" i="2" s="1"/>
  <c r="N201" i="2"/>
  <c r="N200" i="2" s="1"/>
  <c r="N199" i="2" s="1"/>
  <c r="O201" i="2"/>
  <c r="O200" i="2" s="1"/>
  <c r="O199" i="2" s="1"/>
  <c r="P201" i="2"/>
  <c r="P200" i="2" s="1"/>
  <c r="P199" i="2" s="1"/>
  <c r="Q201" i="2"/>
  <c r="Q200" i="2" s="1"/>
  <c r="Q199" i="2" s="1"/>
  <c r="R201" i="2"/>
  <c r="R200" i="2" s="1"/>
  <c r="R199" i="2" s="1"/>
  <c r="S201" i="2"/>
  <c r="S200" i="2" s="1"/>
  <c r="S199" i="2" s="1"/>
  <c r="T201" i="2"/>
  <c r="T200" i="2" s="1"/>
  <c r="T199" i="2" s="1"/>
  <c r="U201" i="2"/>
  <c r="U200" i="2" s="1"/>
  <c r="U199" i="2" s="1"/>
  <c r="J207" i="2"/>
  <c r="K207" i="2"/>
  <c r="K206" i="2" s="1"/>
  <c r="K205" i="2" s="1"/>
  <c r="K204" i="2" s="1"/>
  <c r="K203" i="2" s="1"/>
  <c r="M207" i="2"/>
  <c r="M206" i="2" s="1"/>
  <c r="M205" i="2" s="1"/>
  <c r="M204" i="2" s="1"/>
  <c r="N207" i="2"/>
  <c r="N206" i="2" s="1"/>
  <c r="N205" i="2" s="1"/>
  <c r="N204" i="2" s="1"/>
  <c r="N202" i="2" s="1"/>
  <c r="O207" i="2"/>
  <c r="O206" i="2" s="1"/>
  <c r="O205" i="2" s="1"/>
  <c r="O204" i="2" s="1"/>
  <c r="O203" i="2" s="1"/>
  <c r="Q207" i="2"/>
  <c r="Q206" i="2" s="1"/>
  <c r="Q205" i="2" s="1"/>
  <c r="Q204" i="2" s="1"/>
  <c r="R207" i="2"/>
  <c r="R206" i="2" s="1"/>
  <c r="R205" i="2" s="1"/>
  <c r="R204" i="2" s="1"/>
  <c r="R202" i="2" s="1"/>
  <c r="S207" i="2"/>
  <c r="S206" i="2" s="1"/>
  <c r="S205" i="2" s="1"/>
  <c r="S204" i="2" s="1"/>
  <c r="S203" i="2" s="1"/>
  <c r="T207" i="2"/>
  <c r="T206" i="2" s="1"/>
  <c r="T205" i="2" s="1"/>
  <c r="T204" i="2" s="1"/>
  <c r="U207" i="2"/>
  <c r="U206" i="2" s="1"/>
  <c r="U205" i="2" s="1"/>
  <c r="U204" i="2" s="1"/>
  <c r="J213" i="2"/>
  <c r="K213" i="2"/>
  <c r="K212" i="2" s="1"/>
  <c r="M213" i="2"/>
  <c r="M212" i="2" s="1"/>
  <c r="N213" i="2"/>
  <c r="N212" i="2" s="1"/>
  <c r="O213" i="2"/>
  <c r="O212" i="2" s="1"/>
  <c r="Q213" i="2"/>
  <c r="Q212" i="2" s="1"/>
  <c r="R213" i="2"/>
  <c r="R212" i="2" s="1"/>
  <c r="S213" i="2"/>
  <c r="S212" i="2" s="1"/>
  <c r="T213" i="2"/>
  <c r="T212" i="2" s="1"/>
  <c r="U213" i="2"/>
  <c r="U212" i="2" s="1"/>
  <c r="J215" i="2"/>
  <c r="K215" i="2"/>
  <c r="K214" i="2" s="1"/>
  <c r="M215" i="2"/>
  <c r="M214" i="2" s="1"/>
  <c r="N215" i="2"/>
  <c r="N214" i="2" s="1"/>
  <c r="O215" i="2"/>
  <c r="O214" i="2" s="1"/>
  <c r="Q215" i="2"/>
  <c r="Q214" i="2" s="1"/>
  <c r="R215" i="2"/>
  <c r="R214" i="2" s="1"/>
  <c r="S215" i="2"/>
  <c r="S214" i="2" s="1"/>
  <c r="T215" i="2"/>
  <c r="T214" i="2" s="1"/>
  <c r="U215" i="2"/>
  <c r="U214" i="2" s="1"/>
  <c r="J218" i="2"/>
  <c r="K218" i="2"/>
  <c r="K217" i="2" s="1"/>
  <c r="M218" i="2"/>
  <c r="M217" i="2" s="1"/>
  <c r="N218" i="2"/>
  <c r="N217" i="2" s="1"/>
  <c r="O218" i="2"/>
  <c r="O217" i="2" s="1"/>
  <c r="Q218" i="2"/>
  <c r="Q217" i="2" s="1"/>
  <c r="R218" i="2"/>
  <c r="R217" i="2" s="1"/>
  <c r="S218" i="2"/>
  <c r="S217" i="2" s="1"/>
  <c r="T218" i="2"/>
  <c r="T217" i="2" s="1"/>
  <c r="U218" i="2"/>
  <c r="U217" i="2" s="1"/>
  <c r="J220" i="2"/>
  <c r="J219" i="2" s="1"/>
  <c r="K220" i="2"/>
  <c r="K219" i="2" s="1"/>
  <c r="M220" i="2"/>
  <c r="M219" i="2" s="1"/>
  <c r="N220" i="2"/>
  <c r="N219" i="2" s="1"/>
  <c r="O220" i="2"/>
  <c r="O219" i="2" s="1"/>
  <c r="Q220" i="2"/>
  <c r="Q219" i="2" s="1"/>
  <c r="R220" i="2"/>
  <c r="R219" i="2" s="1"/>
  <c r="S220" i="2"/>
  <c r="S219" i="2" s="1"/>
  <c r="T220" i="2"/>
  <c r="T219" i="2" s="1"/>
  <c r="U220" i="2"/>
  <c r="U219" i="2" s="1"/>
  <c r="J223" i="2"/>
  <c r="K223" i="2"/>
  <c r="K222" i="2" s="1"/>
  <c r="K221" i="2" s="1"/>
  <c r="M223" i="2"/>
  <c r="M222" i="2" s="1"/>
  <c r="M221" i="2" s="1"/>
  <c r="N223" i="2"/>
  <c r="N222" i="2" s="1"/>
  <c r="N221" i="2" s="1"/>
  <c r="O223" i="2"/>
  <c r="O222" i="2" s="1"/>
  <c r="O221" i="2" s="1"/>
  <c r="Q223" i="2"/>
  <c r="Q222" i="2" s="1"/>
  <c r="Q221" i="2" s="1"/>
  <c r="R223" i="2"/>
  <c r="R222" i="2" s="1"/>
  <c r="R221" i="2" s="1"/>
  <c r="S223" i="2"/>
  <c r="S222" i="2" s="1"/>
  <c r="S221" i="2" s="1"/>
  <c r="T223" i="2"/>
  <c r="T222" i="2" s="1"/>
  <c r="T221" i="2" s="1"/>
  <c r="U223" i="2"/>
  <c r="U222" i="2" s="1"/>
  <c r="U221" i="2" s="1"/>
  <c r="J226" i="2"/>
  <c r="J225" i="2" s="1"/>
  <c r="K226" i="2"/>
  <c r="K225" i="2" s="1"/>
  <c r="L226" i="2"/>
  <c r="L225" i="2" s="1"/>
  <c r="N226" i="2"/>
  <c r="N225" i="2" s="1"/>
  <c r="O226" i="2"/>
  <c r="O225" i="2" s="1"/>
  <c r="P226" i="2"/>
  <c r="P225" i="2" s="1"/>
  <c r="R226" i="2"/>
  <c r="R225" i="2" s="1"/>
  <c r="S226" i="2"/>
  <c r="S225" i="2" s="1"/>
  <c r="T226" i="2"/>
  <c r="T225" i="2" s="1"/>
  <c r="U226" i="2"/>
  <c r="U225" i="2" s="1"/>
  <c r="J228" i="2"/>
  <c r="J227" i="2" s="1"/>
  <c r="K228" i="2"/>
  <c r="K227" i="2" s="1"/>
  <c r="L228" i="2"/>
  <c r="L227" i="2" s="1"/>
  <c r="N228" i="2"/>
  <c r="N227" i="2" s="1"/>
  <c r="O228" i="2"/>
  <c r="O227" i="2" s="1"/>
  <c r="P228" i="2"/>
  <c r="P227" i="2" s="1"/>
  <c r="R228" i="2"/>
  <c r="R227" i="2" s="1"/>
  <c r="S228" i="2"/>
  <c r="S227" i="2" s="1"/>
  <c r="T228" i="2"/>
  <c r="T227" i="2" s="1"/>
  <c r="U228" i="2"/>
  <c r="U227" i="2" s="1"/>
  <c r="J233" i="2"/>
  <c r="J232" i="2" s="1"/>
  <c r="K233" i="2"/>
  <c r="K232" i="2" s="1"/>
  <c r="K231" i="2" s="1"/>
  <c r="K230" i="2" s="1"/>
  <c r="K229" i="2" s="1"/>
  <c r="M233" i="2"/>
  <c r="M232" i="2" s="1"/>
  <c r="M231" i="2" s="1"/>
  <c r="M230" i="2" s="1"/>
  <c r="M229" i="2" s="1"/>
  <c r="N233" i="2"/>
  <c r="N232" i="2" s="1"/>
  <c r="N231" i="2" s="1"/>
  <c r="N230" i="2" s="1"/>
  <c r="N229" i="2" s="1"/>
  <c r="O233" i="2"/>
  <c r="O232" i="2" s="1"/>
  <c r="O231" i="2" s="1"/>
  <c r="O230" i="2" s="1"/>
  <c r="O229" i="2" s="1"/>
  <c r="Q233" i="2"/>
  <c r="Q232" i="2" s="1"/>
  <c r="Q231" i="2" s="1"/>
  <c r="Q230" i="2" s="1"/>
  <c r="Q229" i="2" s="1"/>
  <c r="R233" i="2"/>
  <c r="R232" i="2" s="1"/>
  <c r="R231" i="2" s="1"/>
  <c r="R230" i="2" s="1"/>
  <c r="R229" i="2" s="1"/>
  <c r="S233" i="2"/>
  <c r="S232" i="2" s="1"/>
  <c r="S231" i="2" s="1"/>
  <c r="S230" i="2" s="1"/>
  <c r="S229" i="2" s="1"/>
  <c r="T233" i="2"/>
  <c r="T232" i="2" s="1"/>
  <c r="T231" i="2" s="1"/>
  <c r="T230" i="2" s="1"/>
  <c r="T229" i="2" s="1"/>
  <c r="U233" i="2"/>
  <c r="U232" i="2" s="1"/>
  <c r="U231" i="2" s="1"/>
  <c r="U230" i="2" s="1"/>
  <c r="U229" i="2" s="1"/>
  <c r="J238" i="2"/>
  <c r="J237" i="2" s="1"/>
  <c r="K238" i="2"/>
  <c r="K237" i="2" s="1"/>
  <c r="K236" i="2" s="1"/>
  <c r="K235" i="2" s="1"/>
  <c r="K234" i="2" s="1"/>
  <c r="L238" i="2"/>
  <c r="L237" i="2" s="1"/>
  <c r="L236" i="2" s="1"/>
  <c r="L235" i="2" s="1"/>
  <c r="L234" i="2" s="1"/>
  <c r="M238" i="2"/>
  <c r="M237" i="2" s="1"/>
  <c r="M236" i="2" s="1"/>
  <c r="M235" i="2" s="1"/>
  <c r="M234" i="2" s="1"/>
  <c r="N238" i="2"/>
  <c r="N237" i="2" s="1"/>
  <c r="N236" i="2" s="1"/>
  <c r="N235" i="2" s="1"/>
  <c r="N234" i="2" s="1"/>
  <c r="O238" i="2"/>
  <c r="O237" i="2" s="1"/>
  <c r="O236" i="2" s="1"/>
  <c r="O235" i="2" s="1"/>
  <c r="O234" i="2" s="1"/>
  <c r="P238" i="2"/>
  <c r="P237" i="2" s="1"/>
  <c r="P236" i="2" s="1"/>
  <c r="P235" i="2" s="1"/>
  <c r="P234" i="2" s="1"/>
  <c r="Q238" i="2"/>
  <c r="Q237" i="2" s="1"/>
  <c r="Q236" i="2" s="1"/>
  <c r="Q235" i="2" s="1"/>
  <c r="Q234" i="2" s="1"/>
  <c r="R238" i="2"/>
  <c r="R237" i="2" s="1"/>
  <c r="R236" i="2" s="1"/>
  <c r="R235" i="2" s="1"/>
  <c r="R234" i="2" s="1"/>
  <c r="S238" i="2"/>
  <c r="S237" i="2" s="1"/>
  <c r="S236" i="2" s="1"/>
  <c r="S235" i="2" s="1"/>
  <c r="S234" i="2" s="1"/>
  <c r="T238" i="2"/>
  <c r="T237" i="2" s="1"/>
  <c r="T236" i="2" s="1"/>
  <c r="T235" i="2" s="1"/>
  <c r="T234" i="2" s="1"/>
  <c r="U238" i="2"/>
  <c r="U237" i="2" s="1"/>
  <c r="U236" i="2" s="1"/>
  <c r="U235" i="2" s="1"/>
  <c r="U234" i="2" s="1"/>
  <c r="J244" i="2"/>
  <c r="K244" i="2"/>
  <c r="K243" i="2" s="1"/>
  <c r="K242" i="2" s="1"/>
  <c r="K241" i="2" s="1"/>
  <c r="K240" i="2" s="1"/>
  <c r="M244" i="2"/>
  <c r="M243" i="2" s="1"/>
  <c r="M242" i="2" s="1"/>
  <c r="M241" i="2" s="1"/>
  <c r="M240" i="2" s="1"/>
  <c r="N244" i="2"/>
  <c r="N243" i="2" s="1"/>
  <c r="N242" i="2" s="1"/>
  <c r="N241" i="2" s="1"/>
  <c r="N240" i="2" s="1"/>
  <c r="O244" i="2"/>
  <c r="O243" i="2" s="1"/>
  <c r="O242" i="2" s="1"/>
  <c r="O241" i="2" s="1"/>
  <c r="O240" i="2" s="1"/>
  <c r="Q244" i="2"/>
  <c r="Q243" i="2" s="1"/>
  <c r="Q242" i="2" s="1"/>
  <c r="Q241" i="2" s="1"/>
  <c r="Q240" i="2" s="1"/>
  <c r="R244" i="2"/>
  <c r="R243" i="2" s="1"/>
  <c r="R242" i="2" s="1"/>
  <c r="R241" i="2" s="1"/>
  <c r="R240" i="2" s="1"/>
  <c r="S244" i="2"/>
  <c r="S243" i="2" s="1"/>
  <c r="S242" i="2" s="1"/>
  <c r="S241" i="2" s="1"/>
  <c r="S240" i="2" s="1"/>
  <c r="T244" i="2"/>
  <c r="T243" i="2" s="1"/>
  <c r="T242" i="2" s="1"/>
  <c r="T241" i="2" s="1"/>
  <c r="T240" i="2" s="1"/>
  <c r="U244" i="2"/>
  <c r="U243" i="2" s="1"/>
  <c r="U242" i="2" s="1"/>
  <c r="U241" i="2" s="1"/>
  <c r="U240" i="2" s="1"/>
  <c r="J248" i="2"/>
  <c r="J247" i="2" s="1"/>
  <c r="K248" i="2"/>
  <c r="K247" i="2" s="1"/>
  <c r="L248" i="2"/>
  <c r="L247" i="2" s="1"/>
  <c r="M248" i="2"/>
  <c r="M247" i="2" s="1"/>
  <c r="N248" i="2"/>
  <c r="N247" i="2" s="1"/>
  <c r="O248" i="2"/>
  <c r="O247" i="2" s="1"/>
  <c r="P248" i="2"/>
  <c r="P247" i="2" s="1"/>
  <c r="Q248" i="2"/>
  <c r="Q247" i="2" s="1"/>
  <c r="R248" i="2"/>
  <c r="R247" i="2" s="1"/>
  <c r="S248" i="2"/>
  <c r="S247" i="2" s="1"/>
  <c r="T248" i="2"/>
  <c r="T247" i="2" s="1"/>
  <c r="U248" i="2"/>
  <c r="U247" i="2" s="1"/>
  <c r="J252" i="2"/>
  <c r="L252" i="2"/>
  <c r="L251" i="2" s="1"/>
  <c r="L250" i="2" s="1"/>
  <c r="M252" i="2"/>
  <c r="M251" i="2" s="1"/>
  <c r="M250" i="2" s="1"/>
  <c r="N252" i="2"/>
  <c r="N251" i="2" s="1"/>
  <c r="N250" i="2" s="1"/>
  <c r="P252" i="2"/>
  <c r="P251" i="2" s="1"/>
  <c r="P250" i="2" s="1"/>
  <c r="Q252" i="2"/>
  <c r="Q251" i="2" s="1"/>
  <c r="Q250" i="2" s="1"/>
  <c r="Q246" i="2" s="1"/>
  <c r="Q245" i="2" s="1"/>
  <c r="R252" i="2"/>
  <c r="R251" i="2" s="1"/>
  <c r="R250" i="2" s="1"/>
  <c r="S252" i="2"/>
  <c r="S251" i="2" s="1"/>
  <c r="S250" i="2" s="1"/>
  <c r="T252" i="2"/>
  <c r="T251" i="2" s="1"/>
  <c r="T250" i="2" s="1"/>
  <c r="U252" i="2"/>
  <c r="U251" i="2" s="1"/>
  <c r="U250" i="2" s="1"/>
  <c r="J258" i="2"/>
  <c r="J257" i="2" s="1"/>
  <c r="J256" i="2" s="1"/>
  <c r="J255" i="2" s="1"/>
  <c r="K258" i="2"/>
  <c r="K257" i="2" s="1"/>
  <c r="K256" i="2" s="1"/>
  <c r="K255" i="2" s="1"/>
  <c r="L258" i="2"/>
  <c r="L257" i="2" s="1"/>
  <c r="L256" i="2" s="1"/>
  <c r="L255" i="2" s="1"/>
  <c r="M258" i="2"/>
  <c r="M257" i="2" s="1"/>
  <c r="M256" i="2" s="1"/>
  <c r="M255" i="2" s="1"/>
  <c r="N258" i="2"/>
  <c r="N257" i="2" s="1"/>
  <c r="N256" i="2" s="1"/>
  <c r="N255" i="2" s="1"/>
  <c r="O258" i="2"/>
  <c r="O257" i="2" s="1"/>
  <c r="O256" i="2" s="1"/>
  <c r="O255" i="2" s="1"/>
  <c r="P258" i="2"/>
  <c r="P257" i="2" s="1"/>
  <c r="P256" i="2" s="1"/>
  <c r="P255" i="2" s="1"/>
  <c r="Q258" i="2"/>
  <c r="Q257" i="2" s="1"/>
  <c r="Q256" i="2" s="1"/>
  <c r="Q255" i="2" s="1"/>
  <c r="R258" i="2"/>
  <c r="R257" i="2" s="1"/>
  <c r="R256" i="2" s="1"/>
  <c r="R255" i="2" s="1"/>
  <c r="S258" i="2"/>
  <c r="S257" i="2" s="1"/>
  <c r="S256" i="2" s="1"/>
  <c r="S255" i="2" s="1"/>
  <c r="T258" i="2"/>
  <c r="T257" i="2" s="1"/>
  <c r="T256" i="2" s="1"/>
  <c r="T255" i="2" s="1"/>
  <c r="U258" i="2"/>
  <c r="U257" i="2" s="1"/>
  <c r="U256" i="2" s="1"/>
  <c r="U255" i="2" s="1"/>
  <c r="J264" i="2"/>
  <c r="K264" i="2"/>
  <c r="K263" i="2" s="1"/>
  <c r="K262" i="2" s="1"/>
  <c r="K261" i="2" s="1"/>
  <c r="K260" i="2" s="1"/>
  <c r="M264" i="2"/>
  <c r="M263" i="2" s="1"/>
  <c r="M262" i="2" s="1"/>
  <c r="M261" i="2" s="1"/>
  <c r="M260" i="2" s="1"/>
  <c r="N264" i="2"/>
  <c r="N263" i="2" s="1"/>
  <c r="N262" i="2" s="1"/>
  <c r="N261" i="2" s="1"/>
  <c r="N260" i="2" s="1"/>
  <c r="O264" i="2"/>
  <c r="O263" i="2" s="1"/>
  <c r="O262" i="2" s="1"/>
  <c r="O261" i="2" s="1"/>
  <c r="O260" i="2" s="1"/>
  <c r="Q264" i="2"/>
  <c r="Q263" i="2" s="1"/>
  <c r="Q262" i="2" s="1"/>
  <c r="Q261" i="2" s="1"/>
  <c r="Q260" i="2" s="1"/>
  <c r="R264" i="2"/>
  <c r="R263" i="2" s="1"/>
  <c r="R262" i="2" s="1"/>
  <c r="R261" i="2" s="1"/>
  <c r="R260" i="2" s="1"/>
  <c r="S264" i="2"/>
  <c r="S263" i="2" s="1"/>
  <c r="S262" i="2" s="1"/>
  <c r="S261" i="2" s="1"/>
  <c r="S260" i="2" s="1"/>
  <c r="T264" i="2"/>
  <c r="T263" i="2" s="1"/>
  <c r="T262" i="2" s="1"/>
  <c r="T261" i="2" s="1"/>
  <c r="T260" i="2" s="1"/>
  <c r="U264" i="2"/>
  <c r="U263" i="2" s="1"/>
  <c r="U262" i="2" s="1"/>
  <c r="U261" i="2" s="1"/>
  <c r="U260" i="2" s="1"/>
  <c r="J269" i="2"/>
  <c r="L269" i="2"/>
  <c r="L268" i="2" s="1"/>
  <c r="L267" i="2" s="1"/>
  <c r="M269" i="2"/>
  <c r="M268" i="2" s="1"/>
  <c r="M267" i="2" s="1"/>
  <c r="N269" i="2"/>
  <c r="N268" i="2" s="1"/>
  <c r="N267" i="2" s="1"/>
  <c r="P269" i="2"/>
  <c r="P268" i="2" s="1"/>
  <c r="P267" i="2" s="1"/>
  <c r="Q269" i="2"/>
  <c r="Q268" i="2" s="1"/>
  <c r="Q267" i="2" s="1"/>
  <c r="R269" i="2"/>
  <c r="R268" i="2" s="1"/>
  <c r="R267" i="2" s="1"/>
  <c r="S269" i="2"/>
  <c r="S268" i="2" s="1"/>
  <c r="S267" i="2" s="1"/>
  <c r="T269" i="2"/>
  <c r="T268" i="2" s="1"/>
  <c r="T267" i="2" s="1"/>
  <c r="U269" i="2"/>
  <c r="U268" i="2" s="1"/>
  <c r="U267" i="2" s="1"/>
  <c r="J272" i="2"/>
  <c r="J271" i="2" s="1"/>
  <c r="L272" i="2"/>
  <c r="L271" i="2" s="1"/>
  <c r="L270" i="2" s="1"/>
  <c r="M272" i="2"/>
  <c r="M271" i="2" s="1"/>
  <c r="M270" i="2" s="1"/>
  <c r="N272" i="2"/>
  <c r="N271" i="2" s="1"/>
  <c r="N270" i="2" s="1"/>
  <c r="P272" i="2"/>
  <c r="P271" i="2" s="1"/>
  <c r="P270" i="2" s="1"/>
  <c r="Q272" i="2"/>
  <c r="Q271" i="2" s="1"/>
  <c r="Q270" i="2" s="1"/>
  <c r="R272" i="2"/>
  <c r="R271" i="2" s="1"/>
  <c r="R270" i="2" s="1"/>
  <c r="S272" i="2"/>
  <c r="S271" i="2" s="1"/>
  <c r="S270" i="2" s="1"/>
  <c r="T272" i="2"/>
  <c r="T271" i="2" s="1"/>
  <c r="T270" i="2" s="1"/>
  <c r="U272" i="2"/>
  <c r="U271" i="2" s="1"/>
  <c r="U270" i="2" s="1"/>
  <c r="J275" i="2"/>
  <c r="L275" i="2"/>
  <c r="L274" i="2" s="1"/>
  <c r="L273" i="2" s="1"/>
  <c r="M275" i="2"/>
  <c r="M274" i="2" s="1"/>
  <c r="M273" i="2" s="1"/>
  <c r="N275" i="2"/>
  <c r="N274" i="2" s="1"/>
  <c r="N273" i="2" s="1"/>
  <c r="P275" i="2"/>
  <c r="P274" i="2" s="1"/>
  <c r="P273" i="2" s="1"/>
  <c r="Q275" i="2"/>
  <c r="Q274" i="2" s="1"/>
  <c r="Q273" i="2" s="1"/>
  <c r="R275" i="2"/>
  <c r="R274" i="2" s="1"/>
  <c r="R273" i="2" s="1"/>
  <c r="S275" i="2"/>
  <c r="S274" i="2" s="1"/>
  <c r="S273" i="2" s="1"/>
  <c r="T275" i="2"/>
  <c r="T274" i="2" s="1"/>
  <c r="T273" i="2" s="1"/>
  <c r="U275" i="2"/>
  <c r="U274" i="2" s="1"/>
  <c r="U273" i="2" s="1"/>
  <c r="J278" i="2"/>
  <c r="L278" i="2"/>
  <c r="L277" i="2" s="1"/>
  <c r="L276" i="2" s="1"/>
  <c r="M278" i="2"/>
  <c r="M277" i="2" s="1"/>
  <c r="M276" i="2" s="1"/>
  <c r="N278" i="2"/>
  <c r="N277" i="2" s="1"/>
  <c r="N276" i="2" s="1"/>
  <c r="P278" i="2"/>
  <c r="P277" i="2" s="1"/>
  <c r="P276" i="2" s="1"/>
  <c r="Q278" i="2"/>
  <c r="Q277" i="2" s="1"/>
  <c r="Q276" i="2" s="1"/>
  <c r="R278" i="2"/>
  <c r="R277" i="2" s="1"/>
  <c r="R276" i="2" s="1"/>
  <c r="S278" i="2"/>
  <c r="S277" i="2" s="1"/>
  <c r="S276" i="2" s="1"/>
  <c r="T278" i="2"/>
  <c r="T277" i="2" s="1"/>
  <c r="T276" i="2" s="1"/>
  <c r="U278" i="2"/>
  <c r="U277" i="2" s="1"/>
  <c r="U276" i="2" s="1"/>
  <c r="J281" i="2"/>
  <c r="K281" i="2"/>
  <c r="K280" i="2" s="1"/>
  <c r="K279" i="2" s="1"/>
  <c r="M281" i="2"/>
  <c r="M280" i="2" s="1"/>
  <c r="M279" i="2" s="1"/>
  <c r="N281" i="2"/>
  <c r="N280" i="2" s="1"/>
  <c r="N279" i="2" s="1"/>
  <c r="O281" i="2"/>
  <c r="O280" i="2" s="1"/>
  <c r="O279" i="2" s="1"/>
  <c r="Q281" i="2"/>
  <c r="Q280" i="2" s="1"/>
  <c r="Q279" i="2" s="1"/>
  <c r="R281" i="2"/>
  <c r="R280" i="2" s="1"/>
  <c r="R279" i="2" s="1"/>
  <c r="S281" i="2"/>
  <c r="S280" i="2" s="1"/>
  <c r="S279" i="2" s="1"/>
  <c r="T281" i="2"/>
  <c r="T280" i="2" s="1"/>
  <c r="T279" i="2" s="1"/>
  <c r="U281" i="2"/>
  <c r="U280" i="2" s="1"/>
  <c r="U279" i="2" s="1"/>
  <c r="J284" i="2"/>
  <c r="K284" i="2"/>
  <c r="K283" i="2" s="1"/>
  <c r="K282" i="2" s="1"/>
  <c r="M284" i="2"/>
  <c r="M283" i="2" s="1"/>
  <c r="M282" i="2" s="1"/>
  <c r="N284" i="2"/>
  <c r="N283" i="2" s="1"/>
  <c r="N282" i="2" s="1"/>
  <c r="O284" i="2"/>
  <c r="O283" i="2" s="1"/>
  <c r="O282" i="2" s="1"/>
  <c r="Q284" i="2"/>
  <c r="Q283" i="2" s="1"/>
  <c r="Q282" i="2" s="1"/>
  <c r="R284" i="2"/>
  <c r="R283" i="2" s="1"/>
  <c r="R282" i="2" s="1"/>
  <c r="S284" i="2"/>
  <c r="S283" i="2" s="1"/>
  <c r="S282" i="2" s="1"/>
  <c r="T284" i="2"/>
  <c r="T283" i="2" s="1"/>
  <c r="T282" i="2" s="1"/>
  <c r="U284" i="2"/>
  <c r="U283" i="2" s="1"/>
  <c r="U282" i="2" s="1"/>
  <c r="J287" i="2"/>
  <c r="K287" i="2"/>
  <c r="K286" i="2" s="1"/>
  <c r="K285" i="2" s="1"/>
  <c r="M287" i="2"/>
  <c r="M286" i="2" s="1"/>
  <c r="M285" i="2" s="1"/>
  <c r="N287" i="2"/>
  <c r="N286" i="2" s="1"/>
  <c r="N285" i="2" s="1"/>
  <c r="O287" i="2"/>
  <c r="O286" i="2" s="1"/>
  <c r="O285" i="2" s="1"/>
  <c r="Q287" i="2"/>
  <c r="Q286" i="2" s="1"/>
  <c r="Q285" i="2" s="1"/>
  <c r="R287" i="2"/>
  <c r="R286" i="2" s="1"/>
  <c r="R285" i="2" s="1"/>
  <c r="S287" i="2"/>
  <c r="S286" i="2" s="1"/>
  <c r="S285" i="2" s="1"/>
  <c r="T287" i="2"/>
  <c r="T286" i="2" s="1"/>
  <c r="T285" i="2" s="1"/>
  <c r="U287" i="2"/>
  <c r="U286" i="2" s="1"/>
  <c r="U285" i="2" s="1"/>
  <c r="J290" i="2"/>
  <c r="K290" i="2"/>
  <c r="K289" i="2" s="1"/>
  <c r="M290" i="2"/>
  <c r="M289" i="2" s="1"/>
  <c r="N290" i="2"/>
  <c r="N289" i="2" s="1"/>
  <c r="O290" i="2"/>
  <c r="O289" i="2" s="1"/>
  <c r="Q290" i="2"/>
  <c r="Q289" i="2" s="1"/>
  <c r="R290" i="2"/>
  <c r="R289" i="2" s="1"/>
  <c r="S290" i="2"/>
  <c r="S289" i="2" s="1"/>
  <c r="T290" i="2"/>
  <c r="T289" i="2" s="1"/>
  <c r="U290" i="2"/>
  <c r="U289" i="2" s="1"/>
  <c r="J292" i="2"/>
  <c r="K292" i="2"/>
  <c r="K291" i="2" s="1"/>
  <c r="M292" i="2"/>
  <c r="M291" i="2" s="1"/>
  <c r="N292" i="2"/>
  <c r="N291" i="2" s="1"/>
  <c r="O292" i="2"/>
  <c r="O291" i="2" s="1"/>
  <c r="Q292" i="2"/>
  <c r="Q291" i="2" s="1"/>
  <c r="R292" i="2"/>
  <c r="R291" i="2" s="1"/>
  <c r="S292" i="2"/>
  <c r="S291" i="2" s="1"/>
  <c r="T292" i="2"/>
  <c r="T291" i="2" s="1"/>
  <c r="U292" i="2"/>
  <c r="U291" i="2" s="1"/>
  <c r="J294" i="2"/>
  <c r="K294" i="2"/>
  <c r="K293" i="2" s="1"/>
  <c r="M294" i="2"/>
  <c r="M293" i="2" s="1"/>
  <c r="N294" i="2"/>
  <c r="N293" i="2" s="1"/>
  <c r="O294" i="2"/>
  <c r="O293" i="2" s="1"/>
  <c r="Q294" i="2"/>
  <c r="Q293" i="2" s="1"/>
  <c r="R294" i="2"/>
  <c r="R293" i="2" s="1"/>
  <c r="S294" i="2"/>
  <c r="S293" i="2" s="1"/>
  <c r="T294" i="2"/>
  <c r="T293" i="2" s="1"/>
  <c r="U294" i="2"/>
  <c r="U293" i="2" s="1"/>
  <c r="J297" i="2"/>
  <c r="K297" i="2"/>
  <c r="K296" i="2" s="1"/>
  <c r="K295" i="2" s="1"/>
  <c r="M297" i="2"/>
  <c r="M296" i="2" s="1"/>
  <c r="M295" i="2" s="1"/>
  <c r="N297" i="2"/>
  <c r="N296" i="2" s="1"/>
  <c r="N295" i="2" s="1"/>
  <c r="O297" i="2"/>
  <c r="O296" i="2" s="1"/>
  <c r="O295" i="2" s="1"/>
  <c r="Q297" i="2"/>
  <c r="Q296" i="2" s="1"/>
  <c r="Q295" i="2" s="1"/>
  <c r="R297" i="2"/>
  <c r="R296" i="2" s="1"/>
  <c r="R295" i="2" s="1"/>
  <c r="S297" i="2"/>
  <c r="S296" i="2" s="1"/>
  <c r="S295" i="2" s="1"/>
  <c r="T297" i="2"/>
  <c r="T296" i="2" s="1"/>
  <c r="T295" i="2" s="1"/>
  <c r="U297" i="2"/>
  <c r="U296" i="2" s="1"/>
  <c r="U295" i="2" s="1"/>
  <c r="J300" i="2"/>
  <c r="K300" i="2"/>
  <c r="K299" i="2" s="1"/>
  <c r="K298" i="2" s="1"/>
  <c r="M300" i="2"/>
  <c r="M299" i="2" s="1"/>
  <c r="M298" i="2" s="1"/>
  <c r="N300" i="2"/>
  <c r="N299" i="2" s="1"/>
  <c r="N298" i="2" s="1"/>
  <c r="O300" i="2"/>
  <c r="O299" i="2" s="1"/>
  <c r="O298" i="2" s="1"/>
  <c r="Q300" i="2"/>
  <c r="Q299" i="2" s="1"/>
  <c r="Q298" i="2" s="1"/>
  <c r="R300" i="2"/>
  <c r="R299" i="2" s="1"/>
  <c r="R298" i="2" s="1"/>
  <c r="S300" i="2"/>
  <c r="S299" i="2" s="1"/>
  <c r="S298" i="2" s="1"/>
  <c r="T300" i="2"/>
  <c r="T299" i="2" s="1"/>
  <c r="T298" i="2" s="1"/>
  <c r="U300" i="2"/>
  <c r="U299" i="2" s="1"/>
  <c r="U298" i="2" s="1"/>
  <c r="J303" i="2"/>
  <c r="K303" i="2"/>
  <c r="K302" i="2" s="1"/>
  <c r="K301" i="2" s="1"/>
  <c r="M303" i="2"/>
  <c r="M302" i="2" s="1"/>
  <c r="M301" i="2" s="1"/>
  <c r="N303" i="2"/>
  <c r="N302" i="2" s="1"/>
  <c r="N301" i="2" s="1"/>
  <c r="O303" i="2"/>
  <c r="O302" i="2" s="1"/>
  <c r="O301" i="2" s="1"/>
  <c r="Q303" i="2"/>
  <c r="Q302" i="2" s="1"/>
  <c r="Q301" i="2" s="1"/>
  <c r="R303" i="2"/>
  <c r="R302" i="2" s="1"/>
  <c r="R301" i="2" s="1"/>
  <c r="S303" i="2"/>
  <c r="S302" i="2" s="1"/>
  <c r="S301" i="2" s="1"/>
  <c r="T303" i="2"/>
  <c r="T302" i="2" s="1"/>
  <c r="T301" i="2" s="1"/>
  <c r="U303" i="2"/>
  <c r="U302" i="2" s="1"/>
  <c r="U301" i="2" s="1"/>
  <c r="J306" i="2"/>
  <c r="K306" i="2"/>
  <c r="K305" i="2" s="1"/>
  <c r="K304" i="2" s="1"/>
  <c r="M306" i="2"/>
  <c r="M305" i="2" s="1"/>
  <c r="M304" i="2" s="1"/>
  <c r="N306" i="2"/>
  <c r="N305" i="2" s="1"/>
  <c r="N304" i="2" s="1"/>
  <c r="O306" i="2"/>
  <c r="O305" i="2" s="1"/>
  <c r="O304" i="2" s="1"/>
  <c r="Q306" i="2"/>
  <c r="Q305" i="2" s="1"/>
  <c r="Q304" i="2" s="1"/>
  <c r="R306" i="2"/>
  <c r="R305" i="2" s="1"/>
  <c r="R304" i="2" s="1"/>
  <c r="S306" i="2"/>
  <c r="S305" i="2" s="1"/>
  <c r="S304" i="2" s="1"/>
  <c r="T306" i="2"/>
  <c r="T305" i="2" s="1"/>
  <c r="T304" i="2" s="1"/>
  <c r="U306" i="2"/>
  <c r="U305" i="2" s="1"/>
  <c r="U304" i="2" s="1"/>
  <c r="J309" i="2"/>
  <c r="K309" i="2"/>
  <c r="K308" i="2" s="1"/>
  <c r="K307" i="2" s="1"/>
  <c r="L309" i="2"/>
  <c r="L308" i="2" s="1"/>
  <c r="L307" i="2" s="1"/>
  <c r="M309" i="2"/>
  <c r="M308" i="2" s="1"/>
  <c r="M307" i="2" s="1"/>
  <c r="N309" i="2"/>
  <c r="N308" i="2" s="1"/>
  <c r="N307" i="2" s="1"/>
  <c r="O309" i="2"/>
  <c r="O308" i="2" s="1"/>
  <c r="O307" i="2" s="1"/>
  <c r="P309" i="2"/>
  <c r="P308" i="2" s="1"/>
  <c r="P307" i="2" s="1"/>
  <c r="Q309" i="2"/>
  <c r="Q308" i="2" s="1"/>
  <c r="Q307" i="2" s="1"/>
  <c r="R309" i="2"/>
  <c r="R308" i="2" s="1"/>
  <c r="R307" i="2" s="1"/>
  <c r="S309" i="2"/>
  <c r="S308" i="2" s="1"/>
  <c r="S307" i="2" s="1"/>
  <c r="T309" i="2"/>
  <c r="T308" i="2" s="1"/>
  <c r="T307" i="2" s="1"/>
  <c r="U309" i="2"/>
  <c r="U308" i="2" s="1"/>
  <c r="U307" i="2" s="1"/>
  <c r="J312" i="2"/>
  <c r="J311" i="2" s="1"/>
  <c r="K312" i="2"/>
  <c r="K311" i="2" s="1"/>
  <c r="K310" i="2" s="1"/>
  <c r="L312" i="2"/>
  <c r="L311" i="2" s="1"/>
  <c r="L310" i="2" s="1"/>
  <c r="M312" i="2"/>
  <c r="M311" i="2" s="1"/>
  <c r="M310" i="2" s="1"/>
  <c r="N312" i="2"/>
  <c r="N311" i="2" s="1"/>
  <c r="N310" i="2" s="1"/>
  <c r="O312" i="2"/>
  <c r="O311" i="2" s="1"/>
  <c r="O310" i="2" s="1"/>
  <c r="P312" i="2"/>
  <c r="P311" i="2" s="1"/>
  <c r="P310" i="2" s="1"/>
  <c r="Q312" i="2"/>
  <c r="Q311" i="2" s="1"/>
  <c r="Q310" i="2" s="1"/>
  <c r="R312" i="2"/>
  <c r="R311" i="2" s="1"/>
  <c r="R310" i="2" s="1"/>
  <c r="S312" i="2"/>
  <c r="S311" i="2" s="1"/>
  <c r="S310" i="2" s="1"/>
  <c r="T312" i="2"/>
  <c r="T311" i="2" s="1"/>
  <c r="T310" i="2" s="1"/>
  <c r="U312" i="2"/>
  <c r="U311" i="2" s="1"/>
  <c r="U310" i="2" s="1"/>
  <c r="J315" i="2"/>
  <c r="K315" i="2"/>
  <c r="K314" i="2" s="1"/>
  <c r="K313" i="2" s="1"/>
  <c r="L315" i="2"/>
  <c r="L314" i="2" s="1"/>
  <c r="L313" i="2" s="1"/>
  <c r="M315" i="2"/>
  <c r="M314" i="2" s="1"/>
  <c r="M313" i="2" s="1"/>
  <c r="N315" i="2"/>
  <c r="N314" i="2" s="1"/>
  <c r="N313" i="2" s="1"/>
  <c r="O315" i="2"/>
  <c r="O314" i="2" s="1"/>
  <c r="O313" i="2" s="1"/>
  <c r="P315" i="2"/>
  <c r="P314" i="2" s="1"/>
  <c r="P313" i="2" s="1"/>
  <c r="Q315" i="2"/>
  <c r="Q314" i="2" s="1"/>
  <c r="Q313" i="2" s="1"/>
  <c r="R315" i="2"/>
  <c r="R314" i="2" s="1"/>
  <c r="R313" i="2" s="1"/>
  <c r="S315" i="2"/>
  <c r="S314" i="2" s="1"/>
  <c r="S313" i="2" s="1"/>
  <c r="T315" i="2"/>
  <c r="T314" i="2" s="1"/>
  <c r="T313" i="2" s="1"/>
  <c r="U315" i="2"/>
  <c r="U314" i="2" s="1"/>
  <c r="U313" i="2" s="1"/>
  <c r="J318" i="2"/>
  <c r="K318" i="2"/>
  <c r="K317" i="2" s="1"/>
  <c r="K316" i="2" s="1"/>
  <c r="L318" i="2"/>
  <c r="L317" i="2" s="1"/>
  <c r="L316" i="2" s="1"/>
  <c r="M318" i="2"/>
  <c r="M317" i="2" s="1"/>
  <c r="M316" i="2" s="1"/>
  <c r="N318" i="2"/>
  <c r="N317" i="2" s="1"/>
  <c r="N316" i="2" s="1"/>
  <c r="O318" i="2"/>
  <c r="O317" i="2" s="1"/>
  <c r="O316" i="2" s="1"/>
  <c r="P318" i="2"/>
  <c r="P317" i="2" s="1"/>
  <c r="P316" i="2" s="1"/>
  <c r="Q318" i="2"/>
  <c r="Q317" i="2" s="1"/>
  <c r="Q316" i="2" s="1"/>
  <c r="R318" i="2"/>
  <c r="R317" i="2" s="1"/>
  <c r="R316" i="2" s="1"/>
  <c r="S318" i="2"/>
  <c r="S317" i="2" s="1"/>
  <c r="S316" i="2" s="1"/>
  <c r="T318" i="2"/>
  <c r="T317" i="2" s="1"/>
  <c r="T316" i="2" s="1"/>
  <c r="U318" i="2"/>
  <c r="U317" i="2" s="1"/>
  <c r="U316" i="2" s="1"/>
  <c r="J332" i="2"/>
  <c r="L332" i="2"/>
  <c r="L331" i="2" s="1"/>
  <c r="M332" i="2"/>
  <c r="M331" i="2" s="1"/>
  <c r="N332" i="2"/>
  <c r="N331" i="2" s="1"/>
  <c r="P332" i="2"/>
  <c r="P331" i="2" s="1"/>
  <c r="Q332" i="2"/>
  <c r="Q331" i="2" s="1"/>
  <c r="R332" i="2"/>
  <c r="R331" i="2" s="1"/>
  <c r="S332" i="2"/>
  <c r="S331" i="2" s="1"/>
  <c r="T332" i="2"/>
  <c r="T331" i="2" s="1"/>
  <c r="U332" i="2"/>
  <c r="U331" i="2" s="1"/>
  <c r="J334" i="2"/>
  <c r="L334" i="2"/>
  <c r="L333" i="2" s="1"/>
  <c r="M334" i="2"/>
  <c r="M333" i="2" s="1"/>
  <c r="N334" i="2"/>
  <c r="N333" i="2" s="1"/>
  <c r="P334" i="2"/>
  <c r="P333" i="2" s="1"/>
  <c r="Q334" i="2"/>
  <c r="Q333" i="2" s="1"/>
  <c r="R334" i="2"/>
  <c r="R333" i="2" s="1"/>
  <c r="S334" i="2"/>
  <c r="S333" i="2" s="1"/>
  <c r="T334" i="2"/>
  <c r="T333" i="2" s="1"/>
  <c r="U334" i="2"/>
  <c r="U333" i="2" s="1"/>
  <c r="J339" i="2"/>
  <c r="L339" i="2"/>
  <c r="L338" i="2" s="1"/>
  <c r="L337" i="2" s="1"/>
  <c r="M339" i="2"/>
  <c r="M338" i="2" s="1"/>
  <c r="M337" i="2" s="1"/>
  <c r="N339" i="2"/>
  <c r="N338" i="2" s="1"/>
  <c r="N337" i="2" s="1"/>
  <c r="P339" i="2"/>
  <c r="P338" i="2" s="1"/>
  <c r="P337" i="2" s="1"/>
  <c r="Q339" i="2"/>
  <c r="Q338" i="2" s="1"/>
  <c r="Q337" i="2" s="1"/>
  <c r="R339" i="2"/>
  <c r="R338" i="2" s="1"/>
  <c r="R337" i="2" s="1"/>
  <c r="S339" i="2"/>
  <c r="S338" i="2" s="1"/>
  <c r="S337" i="2" s="1"/>
  <c r="T339" i="2"/>
  <c r="T338" i="2" s="1"/>
  <c r="T337" i="2" s="1"/>
  <c r="U339" i="2"/>
  <c r="U338" i="2" s="1"/>
  <c r="U337" i="2" s="1"/>
  <c r="J342" i="2"/>
  <c r="L342" i="2"/>
  <c r="L341" i="2" s="1"/>
  <c r="M342" i="2"/>
  <c r="M341" i="2" s="1"/>
  <c r="N342" i="2"/>
  <c r="N341" i="2" s="1"/>
  <c r="P342" i="2"/>
  <c r="P341" i="2" s="1"/>
  <c r="Q342" i="2"/>
  <c r="Q341" i="2" s="1"/>
  <c r="R342" i="2"/>
  <c r="R341" i="2" s="1"/>
  <c r="S342" i="2"/>
  <c r="S341" i="2" s="1"/>
  <c r="T342" i="2"/>
  <c r="T341" i="2" s="1"/>
  <c r="U342" i="2"/>
  <c r="U341" i="2" s="1"/>
  <c r="J344" i="2"/>
  <c r="L344" i="2"/>
  <c r="L343" i="2" s="1"/>
  <c r="M344" i="2"/>
  <c r="M343" i="2" s="1"/>
  <c r="N344" i="2"/>
  <c r="N343" i="2" s="1"/>
  <c r="P344" i="2"/>
  <c r="P343" i="2" s="1"/>
  <c r="Q344" i="2"/>
  <c r="Q343" i="2" s="1"/>
  <c r="R344" i="2"/>
  <c r="R343" i="2" s="1"/>
  <c r="S344" i="2"/>
  <c r="S343" i="2" s="1"/>
  <c r="T344" i="2"/>
  <c r="T343" i="2" s="1"/>
  <c r="U344" i="2"/>
  <c r="U343" i="2" s="1"/>
  <c r="J347" i="2"/>
  <c r="L347" i="2"/>
  <c r="L346" i="2" s="1"/>
  <c r="L345" i="2" s="1"/>
  <c r="M347" i="2"/>
  <c r="M346" i="2" s="1"/>
  <c r="M345" i="2" s="1"/>
  <c r="N347" i="2"/>
  <c r="N346" i="2" s="1"/>
  <c r="N345" i="2" s="1"/>
  <c r="P347" i="2"/>
  <c r="P346" i="2" s="1"/>
  <c r="P345" i="2" s="1"/>
  <c r="Q347" i="2"/>
  <c r="Q346" i="2" s="1"/>
  <c r="Q345" i="2" s="1"/>
  <c r="R347" i="2"/>
  <c r="R346" i="2" s="1"/>
  <c r="R345" i="2" s="1"/>
  <c r="S347" i="2"/>
  <c r="S346" i="2" s="1"/>
  <c r="S345" i="2" s="1"/>
  <c r="T347" i="2"/>
  <c r="T346" i="2" s="1"/>
  <c r="T345" i="2" s="1"/>
  <c r="U347" i="2"/>
  <c r="U346" i="2" s="1"/>
  <c r="U345" i="2" s="1"/>
  <c r="J350" i="2"/>
  <c r="L350" i="2"/>
  <c r="M350" i="2"/>
  <c r="N350" i="2"/>
  <c r="P350" i="2"/>
  <c r="Q350" i="2"/>
  <c r="R350" i="2"/>
  <c r="S350" i="2"/>
  <c r="T350" i="2"/>
  <c r="U350" i="2"/>
  <c r="J351" i="2"/>
  <c r="L351" i="2"/>
  <c r="M351" i="2"/>
  <c r="N351" i="2"/>
  <c r="P351" i="2"/>
  <c r="Q351" i="2"/>
  <c r="R351" i="2"/>
  <c r="S351" i="2"/>
  <c r="T351" i="2"/>
  <c r="U351" i="2"/>
  <c r="J356" i="2"/>
  <c r="L356" i="2"/>
  <c r="L355" i="2" s="1"/>
  <c r="L354" i="2" s="1"/>
  <c r="L353" i="2" s="1"/>
  <c r="L352" i="2" s="1"/>
  <c r="M356" i="2"/>
  <c r="M355" i="2" s="1"/>
  <c r="M354" i="2" s="1"/>
  <c r="M353" i="2" s="1"/>
  <c r="M352" i="2" s="1"/>
  <c r="N356" i="2"/>
  <c r="N355" i="2" s="1"/>
  <c r="N354" i="2" s="1"/>
  <c r="N353" i="2" s="1"/>
  <c r="N352" i="2" s="1"/>
  <c r="P356" i="2"/>
  <c r="P355" i="2" s="1"/>
  <c r="P354" i="2" s="1"/>
  <c r="P353" i="2" s="1"/>
  <c r="P352" i="2" s="1"/>
  <c r="Q356" i="2"/>
  <c r="Q355" i="2" s="1"/>
  <c r="Q354" i="2" s="1"/>
  <c r="Q353" i="2" s="1"/>
  <c r="Q352" i="2" s="1"/>
  <c r="R356" i="2"/>
  <c r="R355" i="2" s="1"/>
  <c r="R354" i="2" s="1"/>
  <c r="R353" i="2" s="1"/>
  <c r="R352" i="2" s="1"/>
  <c r="S356" i="2"/>
  <c r="S355" i="2" s="1"/>
  <c r="S354" i="2" s="1"/>
  <c r="S353" i="2" s="1"/>
  <c r="S352" i="2" s="1"/>
  <c r="T356" i="2"/>
  <c r="T355" i="2" s="1"/>
  <c r="T354" i="2" s="1"/>
  <c r="T353" i="2" s="1"/>
  <c r="T352" i="2" s="1"/>
  <c r="U356" i="2"/>
  <c r="U355" i="2" s="1"/>
  <c r="U354" i="2" s="1"/>
  <c r="U353" i="2" s="1"/>
  <c r="U352" i="2" s="1"/>
  <c r="J361" i="2"/>
  <c r="K361" i="2"/>
  <c r="K360" i="2" s="1"/>
  <c r="M361" i="2"/>
  <c r="M360" i="2" s="1"/>
  <c r="N361" i="2"/>
  <c r="N360" i="2" s="1"/>
  <c r="O361" i="2"/>
  <c r="O360" i="2" s="1"/>
  <c r="Q361" i="2"/>
  <c r="Q360" i="2" s="1"/>
  <c r="R361" i="2"/>
  <c r="R360" i="2" s="1"/>
  <c r="S361" i="2"/>
  <c r="S360" i="2" s="1"/>
  <c r="T361" i="2"/>
  <c r="T360" i="2" s="1"/>
  <c r="U361" i="2"/>
  <c r="U360" i="2" s="1"/>
  <c r="J363" i="2"/>
  <c r="J362" i="2" s="1"/>
  <c r="K363" i="2"/>
  <c r="K362" i="2" s="1"/>
  <c r="M363" i="2"/>
  <c r="M362" i="2" s="1"/>
  <c r="N363" i="2"/>
  <c r="N362" i="2" s="1"/>
  <c r="O363" i="2"/>
  <c r="O362" i="2" s="1"/>
  <c r="Q363" i="2"/>
  <c r="Q362" i="2" s="1"/>
  <c r="R363" i="2"/>
  <c r="R362" i="2" s="1"/>
  <c r="S363" i="2"/>
  <c r="S362" i="2" s="1"/>
  <c r="T363" i="2"/>
  <c r="T362" i="2" s="1"/>
  <c r="T359" i="2" s="1"/>
  <c r="T358" i="2" s="1"/>
  <c r="T357" i="2" s="1"/>
  <c r="U363" i="2"/>
  <c r="U362" i="2" s="1"/>
  <c r="J368" i="2"/>
  <c r="K368" i="2"/>
  <c r="K367" i="2" s="1"/>
  <c r="K366" i="2" s="1"/>
  <c r="K365" i="2" s="1"/>
  <c r="K364" i="2" s="1"/>
  <c r="L368" i="2"/>
  <c r="L367" i="2" s="1"/>
  <c r="L366" i="2" s="1"/>
  <c r="L365" i="2" s="1"/>
  <c r="L364" i="2" s="1"/>
  <c r="M368" i="2"/>
  <c r="M367" i="2" s="1"/>
  <c r="M366" i="2" s="1"/>
  <c r="M365" i="2" s="1"/>
  <c r="M364" i="2" s="1"/>
  <c r="N368" i="2"/>
  <c r="N367" i="2" s="1"/>
  <c r="N366" i="2" s="1"/>
  <c r="N365" i="2" s="1"/>
  <c r="N364" i="2" s="1"/>
  <c r="O368" i="2"/>
  <c r="O367" i="2" s="1"/>
  <c r="O366" i="2" s="1"/>
  <c r="O365" i="2" s="1"/>
  <c r="O364" i="2" s="1"/>
  <c r="P368" i="2"/>
  <c r="P367" i="2" s="1"/>
  <c r="P366" i="2" s="1"/>
  <c r="P365" i="2" s="1"/>
  <c r="P364" i="2" s="1"/>
  <c r="Q368" i="2"/>
  <c r="Q367" i="2" s="1"/>
  <c r="Q366" i="2" s="1"/>
  <c r="Q365" i="2" s="1"/>
  <c r="Q364" i="2" s="1"/>
  <c r="R368" i="2"/>
  <c r="R367" i="2" s="1"/>
  <c r="R366" i="2" s="1"/>
  <c r="R365" i="2" s="1"/>
  <c r="R364" i="2" s="1"/>
  <c r="S368" i="2"/>
  <c r="S367" i="2" s="1"/>
  <c r="S366" i="2" s="1"/>
  <c r="S365" i="2" s="1"/>
  <c r="S364" i="2" s="1"/>
  <c r="T368" i="2"/>
  <c r="T367" i="2" s="1"/>
  <c r="T366" i="2" s="1"/>
  <c r="T365" i="2" s="1"/>
  <c r="T364" i="2" s="1"/>
  <c r="U368" i="2"/>
  <c r="U367" i="2" s="1"/>
  <c r="U366" i="2" s="1"/>
  <c r="U365" i="2" s="1"/>
  <c r="U364" i="2" s="1"/>
  <c r="J374" i="2"/>
  <c r="K374" i="2"/>
  <c r="K373" i="2" s="1"/>
  <c r="M374" i="2"/>
  <c r="M373" i="2" s="1"/>
  <c r="N374" i="2"/>
  <c r="N373" i="2" s="1"/>
  <c r="O374" i="2"/>
  <c r="O373" i="2" s="1"/>
  <c r="Q374" i="2"/>
  <c r="Q373" i="2" s="1"/>
  <c r="R374" i="2"/>
  <c r="R373" i="2" s="1"/>
  <c r="S374" i="2"/>
  <c r="S373" i="2" s="1"/>
  <c r="T374" i="2"/>
  <c r="T373" i="2" s="1"/>
  <c r="U374" i="2"/>
  <c r="U373" i="2" s="1"/>
  <c r="J376" i="2"/>
  <c r="K376" i="2"/>
  <c r="K375" i="2" s="1"/>
  <c r="M376" i="2"/>
  <c r="M375" i="2" s="1"/>
  <c r="N376" i="2"/>
  <c r="N375" i="2" s="1"/>
  <c r="O376" i="2"/>
  <c r="O375" i="2" s="1"/>
  <c r="Q376" i="2"/>
  <c r="Q375" i="2" s="1"/>
  <c r="R376" i="2"/>
  <c r="R375" i="2" s="1"/>
  <c r="S376" i="2"/>
  <c r="S375" i="2" s="1"/>
  <c r="T376" i="2"/>
  <c r="T375" i="2" s="1"/>
  <c r="U376" i="2"/>
  <c r="U375" i="2" s="1"/>
  <c r="J379" i="2"/>
  <c r="K379" i="2"/>
  <c r="K378" i="2" s="1"/>
  <c r="K377" i="2" s="1"/>
  <c r="L379" i="2"/>
  <c r="L378" i="2" s="1"/>
  <c r="L377" i="2" s="1"/>
  <c r="N379" i="2"/>
  <c r="N378" i="2" s="1"/>
  <c r="N377" i="2" s="1"/>
  <c r="O379" i="2"/>
  <c r="O378" i="2" s="1"/>
  <c r="O377" i="2" s="1"/>
  <c r="P379" i="2"/>
  <c r="P378" i="2" s="1"/>
  <c r="P377" i="2" s="1"/>
  <c r="R379" i="2"/>
  <c r="R378" i="2" s="1"/>
  <c r="R377" i="2" s="1"/>
  <c r="S379" i="2"/>
  <c r="S378" i="2" s="1"/>
  <c r="S377" i="2" s="1"/>
  <c r="T379" i="2"/>
  <c r="T378" i="2" s="1"/>
  <c r="T377" i="2" s="1"/>
  <c r="U379" i="2"/>
  <c r="U378" i="2" s="1"/>
  <c r="U377" i="2" s="1"/>
  <c r="J384" i="2"/>
  <c r="L384" i="2"/>
  <c r="L383" i="2" s="1"/>
  <c r="L382" i="2" s="1"/>
  <c r="M384" i="2"/>
  <c r="M383" i="2" s="1"/>
  <c r="M382" i="2" s="1"/>
  <c r="N384" i="2"/>
  <c r="N383" i="2" s="1"/>
  <c r="N382" i="2" s="1"/>
  <c r="P384" i="2"/>
  <c r="P383" i="2" s="1"/>
  <c r="P382" i="2" s="1"/>
  <c r="Q384" i="2"/>
  <c r="Q383" i="2" s="1"/>
  <c r="Q382" i="2" s="1"/>
  <c r="R384" i="2"/>
  <c r="R383" i="2" s="1"/>
  <c r="R382" i="2" s="1"/>
  <c r="S384" i="2"/>
  <c r="S383" i="2" s="1"/>
  <c r="S382" i="2" s="1"/>
  <c r="T384" i="2"/>
  <c r="T383" i="2" s="1"/>
  <c r="T382" i="2" s="1"/>
  <c r="U384" i="2"/>
  <c r="U383" i="2" s="1"/>
  <c r="U382" i="2" s="1"/>
  <c r="J390" i="2"/>
  <c r="K390" i="2"/>
  <c r="K389" i="2" s="1"/>
  <c r="K388" i="2" s="1"/>
  <c r="M390" i="2"/>
  <c r="M389" i="2" s="1"/>
  <c r="M388" i="2" s="1"/>
  <c r="N390" i="2"/>
  <c r="N389" i="2" s="1"/>
  <c r="N388" i="2" s="1"/>
  <c r="O390" i="2"/>
  <c r="O389" i="2" s="1"/>
  <c r="O388" i="2" s="1"/>
  <c r="Q390" i="2"/>
  <c r="Q389" i="2" s="1"/>
  <c r="Q388" i="2" s="1"/>
  <c r="R390" i="2"/>
  <c r="R389" i="2" s="1"/>
  <c r="R388" i="2" s="1"/>
  <c r="S390" i="2"/>
  <c r="S389" i="2" s="1"/>
  <c r="S388" i="2" s="1"/>
  <c r="T390" i="2"/>
  <c r="T389" i="2" s="1"/>
  <c r="T388" i="2" s="1"/>
  <c r="U390" i="2"/>
  <c r="U389" i="2" s="1"/>
  <c r="U388" i="2" s="1"/>
  <c r="J395" i="2"/>
  <c r="K395" i="2"/>
  <c r="K394" i="2" s="1"/>
  <c r="K393" i="2" s="1"/>
  <c r="M395" i="2"/>
  <c r="M394" i="2" s="1"/>
  <c r="M393" i="2" s="1"/>
  <c r="N395" i="2"/>
  <c r="N394" i="2" s="1"/>
  <c r="N393" i="2" s="1"/>
  <c r="O395" i="2"/>
  <c r="O394" i="2" s="1"/>
  <c r="O393" i="2" s="1"/>
  <c r="Q395" i="2"/>
  <c r="Q394" i="2" s="1"/>
  <c r="Q393" i="2" s="1"/>
  <c r="R395" i="2"/>
  <c r="R394" i="2" s="1"/>
  <c r="R393" i="2" s="1"/>
  <c r="S395" i="2"/>
  <c r="S394" i="2" s="1"/>
  <c r="S393" i="2" s="1"/>
  <c r="T395" i="2"/>
  <c r="T394" i="2" s="1"/>
  <c r="T393" i="2" s="1"/>
  <c r="U395" i="2"/>
  <c r="U394" i="2" s="1"/>
  <c r="U393" i="2" s="1"/>
  <c r="J398" i="2"/>
  <c r="L398" i="2"/>
  <c r="L397" i="2" s="1"/>
  <c r="L396" i="2" s="1"/>
  <c r="M398" i="2"/>
  <c r="M397" i="2" s="1"/>
  <c r="M396" i="2" s="1"/>
  <c r="N398" i="2"/>
  <c r="N397" i="2" s="1"/>
  <c r="N396" i="2" s="1"/>
  <c r="P398" i="2"/>
  <c r="P397" i="2" s="1"/>
  <c r="P396" i="2" s="1"/>
  <c r="Q398" i="2"/>
  <c r="Q397" i="2" s="1"/>
  <c r="Q396" i="2" s="1"/>
  <c r="R398" i="2"/>
  <c r="R397" i="2" s="1"/>
  <c r="R396" i="2" s="1"/>
  <c r="S398" i="2"/>
  <c r="S397" i="2" s="1"/>
  <c r="S396" i="2" s="1"/>
  <c r="T398" i="2"/>
  <c r="T397" i="2" s="1"/>
  <c r="T396" i="2" s="1"/>
  <c r="U398" i="2"/>
  <c r="U397" i="2" s="1"/>
  <c r="U396" i="2" s="1"/>
  <c r="J401" i="2"/>
  <c r="K401" i="2"/>
  <c r="K400" i="2" s="1"/>
  <c r="L401" i="2"/>
  <c r="L400" i="2" s="1"/>
  <c r="M401" i="2"/>
  <c r="M400" i="2" s="1"/>
  <c r="N401" i="2"/>
  <c r="N400" i="2" s="1"/>
  <c r="O401" i="2"/>
  <c r="O400" i="2" s="1"/>
  <c r="Q401" i="2"/>
  <c r="Q400" i="2" s="1"/>
  <c r="R401" i="2"/>
  <c r="R400" i="2" s="1"/>
  <c r="S401" i="2"/>
  <c r="S400" i="2" s="1"/>
  <c r="T401" i="2"/>
  <c r="T400" i="2" s="1"/>
  <c r="U401" i="2"/>
  <c r="U400" i="2" s="1"/>
  <c r="J404" i="2"/>
  <c r="J403" i="2" s="1"/>
  <c r="K404" i="2"/>
  <c r="K403" i="2" s="1"/>
  <c r="K402" i="2" s="1"/>
  <c r="M404" i="2"/>
  <c r="M403" i="2" s="1"/>
  <c r="M402" i="2" s="1"/>
  <c r="N404" i="2"/>
  <c r="N403" i="2" s="1"/>
  <c r="N402" i="2" s="1"/>
  <c r="O404" i="2"/>
  <c r="O403" i="2" s="1"/>
  <c r="O402" i="2" s="1"/>
  <c r="Q404" i="2"/>
  <c r="Q403" i="2" s="1"/>
  <c r="Q402" i="2" s="1"/>
  <c r="R404" i="2"/>
  <c r="R403" i="2" s="1"/>
  <c r="R402" i="2" s="1"/>
  <c r="S404" i="2"/>
  <c r="S403" i="2" s="1"/>
  <c r="S402" i="2" s="1"/>
  <c r="T404" i="2"/>
  <c r="T403" i="2" s="1"/>
  <c r="T402" i="2" s="1"/>
  <c r="U404" i="2"/>
  <c r="U403" i="2" s="1"/>
  <c r="U402" i="2" s="1"/>
  <c r="J408" i="2"/>
  <c r="J407" i="2" s="1"/>
  <c r="K408" i="2"/>
  <c r="K407" i="2" s="1"/>
  <c r="M408" i="2"/>
  <c r="M407" i="2" s="1"/>
  <c r="N408" i="2"/>
  <c r="N407" i="2" s="1"/>
  <c r="O408" i="2"/>
  <c r="O407" i="2" s="1"/>
  <c r="Q408" i="2"/>
  <c r="Q407" i="2" s="1"/>
  <c r="R408" i="2"/>
  <c r="R407" i="2" s="1"/>
  <c r="S408" i="2"/>
  <c r="S407" i="2" s="1"/>
  <c r="T408" i="2"/>
  <c r="T407" i="2" s="1"/>
  <c r="U408" i="2"/>
  <c r="U407" i="2" s="1"/>
  <c r="J410" i="2"/>
  <c r="K410" i="2"/>
  <c r="K409" i="2" s="1"/>
  <c r="M410" i="2"/>
  <c r="M409" i="2" s="1"/>
  <c r="N410" i="2"/>
  <c r="N409" i="2" s="1"/>
  <c r="O410" i="2"/>
  <c r="Q410" i="2"/>
  <c r="Q409" i="2" s="1"/>
  <c r="R410" i="2"/>
  <c r="R409" i="2" s="1"/>
  <c r="S410" i="2"/>
  <c r="T410" i="2"/>
  <c r="T409" i="2" s="1"/>
  <c r="U410" i="2"/>
  <c r="U409" i="2" s="1"/>
  <c r="J414" i="2"/>
  <c r="K414" i="2"/>
  <c r="K413" i="2" s="1"/>
  <c r="K412" i="2" s="1"/>
  <c r="M414" i="2"/>
  <c r="M413" i="2" s="1"/>
  <c r="M412" i="2" s="1"/>
  <c r="N414" i="2"/>
  <c r="N413" i="2" s="1"/>
  <c r="N412" i="2" s="1"/>
  <c r="O414" i="2"/>
  <c r="O413" i="2" s="1"/>
  <c r="O412" i="2" s="1"/>
  <c r="Q414" i="2"/>
  <c r="Q413" i="2" s="1"/>
  <c r="Q412" i="2" s="1"/>
  <c r="R414" i="2"/>
  <c r="R413" i="2" s="1"/>
  <c r="R412" i="2" s="1"/>
  <c r="S414" i="2"/>
  <c r="S413" i="2" s="1"/>
  <c r="S412" i="2" s="1"/>
  <c r="T414" i="2"/>
  <c r="T413" i="2" s="1"/>
  <c r="T412" i="2" s="1"/>
  <c r="U414" i="2"/>
  <c r="U413" i="2" s="1"/>
  <c r="U412" i="2" s="1"/>
  <c r="J417" i="2"/>
  <c r="K417" i="2"/>
  <c r="K416" i="2" s="1"/>
  <c r="K415" i="2" s="1"/>
  <c r="M417" i="2"/>
  <c r="M416" i="2" s="1"/>
  <c r="M415" i="2" s="1"/>
  <c r="N417" i="2"/>
  <c r="N416" i="2" s="1"/>
  <c r="N415" i="2" s="1"/>
  <c r="O417" i="2"/>
  <c r="O416" i="2" s="1"/>
  <c r="O415" i="2" s="1"/>
  <c r="Q417" i="2"/>
  <c r="Q416" i="2" s="1"/>
  <c r="Q415" i="2" s="1"/>
  <c r="R417" i="2"/>
  <c r="R416" i="2" s="1"/>
  <c r="R415" i="2" s="1"/>
  <c r="S417" i="2"/>
  <c r="S416" i="2" s="1"/>
  <c r="S415" i="2" s="1"/>
  <c r="T417" i="2"/>
  <c r="T416" i="2" s="1"/>
  <c r="T415" i="2" s="1"/>
  <c r="U417" i="2"/>
  <c r="U416" i="2" s="1"/>
  <c r="U415" i="2" s="1"/>
  <c r="J420" i="2"/>
  <c r="J419" i="2" s="1"/>
  <c r="K420" i="2"/>
  <c r="K419" i="2" s="1"/>
  <c r="K418" i="2" s="1"/>
  <c r="L420" i="2"/>
  <c r="L419" i="2" s="1"/>
  <c r="L418" i="2" s="1"/>
  <c r="N420" i="2"/>
  <c r="N419" i="2" s="1"/>
  <c r="N418" i="2" s="1"/>
  <c r="O420" i="2"/>
  <c r="O419" i="2" s="1"/>
  <c r="O418" i="2" s="1"/>
  <c r="P420" i="2"/>
  <c r="P419" i="2" s="1"/>
  <c r="P418" i="2" s="1"/>
  <c r="R420" i="2"/>
  <c r="R419" i="2" s="1"/>
  <c r="R418" i="2" s="1"/>
  <c r="S420" i="2"/>
  <c r="S419" i="2" s="1"/>
  <c r="S418" i="2" s="1"/>
  <c r="T420" i="2"/>
  <c r="T419" i="2" s="1"/>
  <c r="T418" i="2" s="1"/>
  <c r="U420" i="2"/>
  <c r="U419" i="2" s="1"/>
  <c r="U418" i="2" s="1"/>
  <c r="E146" i="15"/>
  <c r="D146" i="15"/>
  <c r="C146" i="15"/>
  <c r="E145" i="15"/>
  <c r="D145" i="15"/>
  <c r="C145" i="15"/>
  <c r="E143" i="15"/>
  <c r="D143" i="15"/>
  <c r="C143" i="15"/>
  <c r="E141" i="15"/>
  <c r="D141" i="15"/>
  <c r="C141" i="15"/>
  <c r="C140" i="15" s="1"/>
  <c r="C138" i="15"/>
  <c r="E136" i="15"/>
  <c r="D136" i="15"/>
  <c r="C136" i="15"/>
  <c r="E134" i="15"/>
  <c r="D134" i="15"/>
  <c r="C134" i="15"/>
  <c r="E132" i="15"/>
  <c r="D132" i="15"/>
  <c r="C132" i="15"/>
  <c r="E130" i="15"/>
  <c r="D130" i="15"/>
  <c r="C130" i="15"/>
  <c r="E128" i="15"/>
  <c r="D128" i="15"/>
  <c r="C128" i="15"/>
  <c r="E119" i="15"/>
  <c r="E118" i="15" s="1"/>
  <c r="D119" i="15"/>
  <c r="D118" i="15" s="1"/>
  <c r="C119" i="15"/>
  <c r="C118" i="15" s="1"/>
  <c r="E109" i="15"/>
  <c r="E108" i="15" s="1"/>
  <c r="D109" i="15"/>
  <c r="D108" i="15" s="1"/>
  <c r="C109" i="15"/>
  <c r="C108" i="15" s="1"/>
  <c r="C106" i="15"/>
  <c r="E104" i="15"/>
  <c r="D104" i="15"/>
  <c r="C104" i="15"/>
  <c r="E102" i="15"/>
  <c r="D102" i="15"/>
  <c r="C102" i="15"/>
  <c r="E100" i="15"/>
  <c r="D100" i="15"/>
  <c r="C100" i="15"/>
  <c r="E98" i="15"/>
  <c r="D98" i="15"/>
  <c r="C98" i="15"/>
  <c r="E96" i="15"/>
  <c r="D96" i="15"/>
  <c r="C96" i="15"/>
  <c r="E93" i="15"/>
  <c r="D93" i="15"/>
  <c r="C93" i="15"/>
  <c r="E91" i="15"/>
  <c r="D91" i="15"/>
  <c r="C91" i="15"/>
  <c r="C90" i="15" s="1"/>
  <c r="E86" i="15"/>
  <c r="D86" i="15"/>
  <c r="C86" i="15"/>
  <c r="E84" i="15"/>
  <c r="D84" i="15"/>
  <c r="C84" i="15"/>
  <c r="E82" i="15"/>
  <c r="D82" i="15"/>
  <c r="C82" i="15"/>
  <c r="E80" i="15"/>
  <c r="D80" i="15"/>
  <c r="D66" i="15" s="1"/>
  <c r="C80" i="15"/>
  <c r="E78" i="15"/>
  <c r="D78" i="15"/>
  <c r="C78" i="15"/>
  <c r="E76" i="15"/>
  <c r="D76" i="15"/>
  <c r="C76" i="15"/>
  <c r="E74" i="15"/>
  <c r="D74" i="15"/>
  <c r="C74" i="15"/>
  <c r="E72" i="15"/>
  <c r="D72" i="15"/>
  <c r="C72" i="15"/>
  <c r="E70" i="15"/>
  <c r="D70" i="15"/>
  <c r="C70" i="15"/>
  <c r="E68" i="15"/>
  <c r="D68" i="15"/>
  <c r="C68" i="15"/>
  <c r="E66" i="15"/>
  <c r="E63" i="15"/>
  <c r="E62" i="15" s="1"/>
  <c r="E61" i="15" s="1"/>
  <c r="D63" i="15"/>
  <c r="D62" i="15" s="1"/>
  <c r="D61" i="15" s="1"/>
  <c r="C63" i="15"/>
  <c r="C62" i="15" s="1"/>
  <c r="C61" i="15" s="1"/>
  <c r="E59" i="15"/>
  <c r="D59" i="15"/>
  <c r="C59" i="15"/>
  <c r="E57" i="15"/>
  <c r="D57" i="15"/>
  <c r="C57" i="15"/>
  <c r="E56" i="15"/>
  <c r="E55" i="15" s="1"/>
  <c r="D56" i="15"/>
  <c r="D55" i="15" s="1"/>
  <c r="C56" i="15"/>
  <c r="C55" i="15" s="1"/>
  <c r="E52" i="15"/>
  <c r="D52" i="15"/>
  <c r="C52" i="15"/>
  <c r="E49" i="15"/>
  <c r="E48" i="15" s="1"/>
  <c r="D49" i="15"/>
  <c r="D48" i="15" s="1"/>
  <c r="C49" i="15"/>
  <c r="C48" i="15" s="1"/>
  <c r="E46" i="15"/>
  <c r="E45" i="15" s="1"/>
  <c r="D46" i="15"/>
  <c r="D45" i="15" s="1"/>
  <c r="C46" i="15"/>
  <c r="C45" i="15" s="1"/>
  <c r="E43" i="15"/>
  <c r="E42" i="15" s="1"/>
  <c r="D43" i="15"/>
  <c r="D42" i="15" s="1"/>
  <c r="C43" i="15"/>
  <c r="C42" i="15" s="1"/>
  <c r="E40" i="15"/>
  <c r="D40" i="15"/>
  <c r="C40" i="15"/>
  <c r="E37" i="15"/>
  <c r="D37" i="15"/>
  <c r="C37" i="15"/>
  <c r="E32" i="15"/>
  <c r="D32" i="15"/>
  <c r="C32" i="15"/>
  <c r="E25" i="15"/>
  <c r="E24" i="15" s="1"/>
  <c r="D25" i="15"/>
  <c r="D24" i="15" s="1"/>
  <c r="C25" i="15"/>
  <c r="C24" i="15" s="1"/>
  <c r="E15" i="15"/>
  <c r="E14" i="15" s="1"/>
  <c r="D15" i="15"/>
  <c r="D14" i="15" s="1"/>
  <c r="C15" i="15"/>
  <c r="C14" i="15" s="1"/>
  <c r="E9" i="15"/>
  <c r="E8" i="15" s="1"/>
  <c r="D9" i="15"/>
  <c r="D8" i="15" s="1"/>
  <c r="C9" i="15"/>
  <c r="C8" i="15" s="1"/>
  <c r="R148" i="2" l="1"/>
  <c r="R147" i="2" s="1"/>
  <c r="N148" i="2"/>
  <c r="N147" i="2" s="1"/>
  <c r="C66" i="15"/>
  <c r="E140" i="15"/>
  <c r="U148" i="2"/>
  <c r="U147" i="2" s="1"/>
  <c r="S148" i="2"/>
  <c r="S147" i="2" s="1"/>
  <c r="O148" i="2"/>
  <c r="O147" i="2" s="1"/>
  <c r="K148" i="2"/>
  <c r="K147" i="2" s="1"/>
  <c r="Q148" i="2"/>
  <c r="Q147" i="2" s="1"/>
  <c r="M148" i="2"/>
  <c r="M147" i="2" s="1"/>
  <c r="T148" i="2"/>
  <c r="T147" i="2" s="1"/>
  <c r="L246" i="2"/>
  <c r="L245" i="2" s="1"/>
  <c r="U330" i="2"/>
  <c r="U329" i="2" s="1"/>
  <c r="U328" i="2" s="1"/>
  <c r="Q330" i="2"/>
  <c r="Q329" i="2" s="1"/>
  <c r="Q328" i="2" s="1"/>
  <c r="J148" i="2"/>
  <c r="J147" i="2" s="1"/>
  <c r="M330" i="2"/>
  <c r="M329" i="2" s="1"/>
  <c r="M328" i="2" s="1"/>
  <c r="P16" i="2"/>
  <c r="N340" i="2"/>
  <c r="Q399" i="2"/>
  <c r="R246" i="2"/>
  <c r="R245" i="2" s="1"/>
  <c r="K359" i="2"/>
  <c r="K358" i="2" s="1"/>
  <c r="K357" i="2" s="1"/>
  <c r="U216" i="2"/>
  <c r="R406" i="2"/>
  <c r="R405" i="2" s="1"/>
  <c r="U349" i="2"/>
  <c r="U348" i="2" s="1"/>
  <c r="U224" i="2"/>
  <c r="J416" i="2"/>
  <c r="J409" i="2"/>
  <c r="J406" i="2"/>
  <c r="J400" i="2"/>
  <c r="J394" i="2"/>
  <c r="J331" i="2"/>
  <c r="J263" i="2"/>
  <c r="J134" i="2"/>
  <c r="N399" i="2"/>
  <c r="J389" i="2"/>
  <c r="J343" i="2"/>
  <c r="J289" i="2"/>
  <c r="J251" i="2"/>
  <c r="J236" i="2"/>
  <c r="J375" i="2"/>
  <c r="J346" i="2"/>
  <c r="J338" i="2"/>
  <c r="J333" i="2"/>
  <c r="J305" i="2"/>
  <c r="J413" i="2"/>
  <c r="N406" i="2"/>
  <c r="N405" i="2" s="1"/>
  <c r="J397" i="2"/>
  <c r="T392" i="2"/>
  <c r="J383" i="2"/>
  <c r="S359" i="2"/>
  <c r="S358" i="2" s="1"/>
  <c r="S357" i="2" s="1"/>
  <c r="J314" i="2"/>
  <c r="J302" i="2"/>
  <c r="J286" i="2"/>
  <c r="J277" i="2"/>
  <c r="J268" i="2"/>
  <c r="J367" i="2"/>
  <c r="J317" i="2"/>
  <c r="J308" i="2"/>
  <c r="J296" i="2"/>
  <c r="J291" i="2"/>
  <c r="J418" i="2"/>
  <c r="J402" i="2"/>
  <c r="J378" i="2"/>
  <c r="J373" i="2"/>
  <c r="J360" i="2"/>
  <c r="J355" i="2"/>
  <c r="R349" i="2"/>
  <c r="R348" i="2" s="1"/>
  <c r="N349" i="2"/>
  <c r="N348" i="2" s="1"/>
  <c r="J349" i="2"/>
  <c r="J341" i="2"/>
  <c r="J310" i="2"/>
  <c r="J299" i="2"/>
  <c r="J293" i="2"/>
  <c r="J283" i="2"/>
  <c r="J280" i="2"/>
  <c r="J243" i="2"/>
  <c r="J231" i="2"/>
  <c r="N216" i="2"/>
  <c r="N210" i="2" s="1"/>
  <c r="N209" i="2" s="1"/>
  <c r="N208" i="2" s="1"/>
  <c r="J217" i="2"/>
  <c r="S180" i="2"/>
  <c r="O180" i="2"/>
  <c r="J172" i="2"/>
  <c r="S161" i="2"/>
  <c r="S160" i="2" s="1"/>
  <c r="O161" i="2"/>
  <c r="O160" i="2" s="1"/>
  <c r="K161" i="2"/>
  <c r="K160" i="2" s="1"/>
  <c r="S127" i="2"/>
  <c r="S126" i="2" s="1"/>
  <c r="O127" i="2"/>
  <c r="O126" i="2" s="1"/>
  <c r="K127" i="2"/>
  <c r="K126" i="2" s="1"/>
  <c r="J107" i="2"/>
  <c r="J101" i="2"/>
  <c r="J98" i="2"/>
  <c r="J90" i="2"/>
  <c r="J85" i="2"/>
  <c r="T80" i="2"/>
  <c r="T79" i="2" s="1"/>
  <c r="T78" i="2" s="1"/>
  <c r="J68" i="2"/>
  <c r="J65" i="2"/>
  <c r="T27" i="2"/>
  <c r="J19" i="2"/>
  <c r="J274" i="2"/>
  <c r="J270" i="2"/>
  <c r="J222" i="2"/>
  <c r="N211" i="2"/>
  <c r="J212" i="2"/>
  <c r="J174" i="2"/>
  <c r="J163" i="2"/>
  <c r="J140" i="2"/>
  <c r="J129" i="2"/>
  <c r="J110" i="2"/>
  <c r="J95" i="2"/>
  <c r="J14" i="2"/>
  <c r="J12" i="2"/>
  <c r="N224" i="2"/>
  <c r="J214" i="2"/>
  <c r="J194" i="2"/>
  <c r="J181" i="2"/>
  <c r="J180" i="2" s="1"/>
  <c r="J166" i="2"/>
  <c r="J145" i="2"/>
  <c r="J124" i="2"/>
  <c r="J113" i="2"/>
  <c r="J104" i="2"/>
  <c r="J83" i="2"/>
  <c r="J75" i="2"/>
  <c r="J63" i="2"/>
  <c r="J56" i="2"/>
  <c r="J49" i="2"/>
  <c r="J34" i="2"/>
  <c r="J30" i="2"/>
  <c r="J28" i="2"/>
  <c r="J25" i="2"/>
  <c r="J17" i="2"/>
  <c r="J10" i="2"/>
  <c r="J206" i="2"/>
  <c r="J200" i="2"/>
  <c r="J197" i="2"/>
  <c r="J189" i="2"/>
  <c r="J186" i="2"/>
  <c r="J178" i="2"/>
  <c r="J119" i="2"/>
  <c r="J116" i="2"/>
  <c r="J81" i="2"/>
  <c r="J72" i="2"/>
  <c r="J52" i="2"/>
  <c r="J47" i="2"/>
  <c r="J44" i="2"/>
  <c r="J41" i="2"/>
  <c r="J32" i="2"/>
  <c r="U411" i="2"/>
  <c r="T381" i="2"/>
  <c r="T380" i="2" s="1"/>
  <c r="R372" i="2"/>
  <c r="R371" i="2" s="1"/>
  <c r="R370" i="2" s="1"/>
  <c r="U406" i="2"/>
  <c r="U405" i="2" s="1"/>
  <c r="Q406" i="2"/>
  <c r="Q405" i="2" s="1"/>
  <c r="M406" i="2"/>
  <c r="M405" i="2" s="1"/>
  <c r="U372" i="2"/>
  <c r="U371" i="2" s="1"/>
  <c r="U370" i="2" s="1"/>
  <c r="Q372" i="2"/>
  <c r="M372" i="2"/>
  <c r="U359" i="2"/>
  <c r="U358" i="2" s="1"/>
  <c r="U357" i="2" s="1"/>
  <c r="M359" i="2"/>
  <c r="M358" i="2" s="1"/>
  <c r="M357" i="2" s="1"/>
  <c r="S340" i="2"/>
  <c r="S330" i="2"/>
  <c r="S329" i="2" s="1"/>
  <c r="S328" i="2" s="1"/>
  <c r="S406" i="2"/>
  <c r="S405" i="2" s="1"/>
  <c r="N359" i="2"/>
  <c r="N358" i="2" s="1"/>
  <c r="N357" i="2" s="1"/>
  <c r="T406" i="2"/>
  <c r="T405" i="2" s="1"/>
  <c r="S399" i="2"/>
  <c r="O399" i="2"/>
  <c r="K399" i="2"/>
  <c r="U392" i="2"/>
  <c r="Q392" i="2"/>
  <c r="M392" i="2"/>
  <c r="U340" i="2"/>
  <c r="R288" i="2"/>
  <c r="N411" i="2"/>
  <c r="R399" i="2"/>
  <c r="O406" i="2"/>
  <c r="O405" i="2" s="1"/>
  <c r="N372" i="2"/>
  <c r="N371" i="2" s="1"/>
  <c r="N370" i="2" s="1"/>
  <c r="R359" i="2"/>
  <c r="R358" i="2" s="1"/>
  <c r="R357" i="2" s="1"/>
  <c r="Q349" i="2"/>
  <c r="Q348" i="2" s="1"/>
  <c r="M349" i="2"/>
  <c r="M348" i="2" s="1"/>
  <c r="U381" i="2"/>
  <c r="U380" i="2" s="1"/>
  <c r="Q381" i="2"/>
  <c r="Q380" i="2" s="1"/>
  <c r="M381" i="2"/>
  <c r="M380" i="2" s="1"/>
  <c r="S372" i="2"/>
  <c r="S371" i="2" s="1"/>
  <c r="S370" i="2" s="1"/>
  <c r="T372" i="2"/>
  <c r="T371" i="2" s="1"/>
  <c r="T370" i="2" s="1"/>
  <c r="S349" i="2"/>
  <c r="S348" i="2" s="1"/>
  <c r="T340" i="2"/>
  <c r="P340" i="2"/>
  <c r="T330" i="2"/>
  <c r="T329" i="2" s="1"/>
  <c r="T328" i="2" s="1"/>
  <c r="P330" i="2"/>
  <c r="P329" i="2" s="1"/>
  <c r="P328" i="2" s="1"/>
  <c r="L330" i="2"/>
  <c r="L329" i="2" s="1"/>
  <c r="L328" i="2" s="1"/>
  <c r="K211" i="2"/>
  <c r="O359" i="2"/>
  <c r="O358" i="2" s="1"/>
  <c r="O357" i="2" s="1"/>
  <c r="R330" i="2"/>
  <c r="R329" i="2" s="1"/>
  <c r="R328" i="2" s="1"/>
  <c r="N330" i="2"/>
  <c r="N329" i="2" s="1"/>
  <c r="N328" i="2" s="1"/>
  <c r="J330" i="2"/>
  <c r="U288" i="2"/>
  <c r="U266" i="2" s="1"/>
  <c r="U265" i="2" s="1"/>
  <c r="Q288" i="2"/>
  <c r="Q266" i="2" s="1"/>
  <c r="Q265" i="2" s="1"/>
  <c r="M288" i="2"/>
  <c r="M266" i="2" s="1"/>
  <c r="M265" i="2" s="1"/>
  <c r="Q161" i="2"/>
  <c r="Q160" i="2" s="1"/>
  <c r="J288" i="2"/>
  <c r="S288" i="2"/>
  <c r="O288" i="2"/>
  <c r="K288" i="2"/>
  <c r="T288" i="2"/>
  <c r="T266" i="2" s="1"/>
  <c r="T265" i="2" s="1"/>
  <c r="R340" i="2"/>
  <c r="R336" i="2" s="1"/>
  <c r="R335" i="2" s="1"/>
  <c r="Q340" i="2"/>
  <c r="M340" i="2"/>
  <c r="M336" i="2" s="1"/>
  <c r="M335" i="2" s="1"/>
  <c r="N288" i="2"/>
  <c r="N266" i="2" s="1"/>
  <c r="N265" i="2" s="1"/>
  <c r="T246" i="2"/>
  <c r="T245" i="2" s="1"/>
  <c r="T239" i="2" s="1"/>
  <c r="S246" i="2"/>
  <c r="S245" i="2" s="1"/>
  <c r="P246" i="2"/>
  <c r="P245" i="2" s="1"/>
  <c r="O224" i="2"/>
  <c r="K224" i="2"/>
  <c r="Q216" i="2"/>
  <c r="M216" i="2"/>
  <c r="Q211" i="2"/>
  <c r="M211" i="2"/>
  <c r="P188" i="2"/>
  <c r="U180" i="2"/>
  <c r="Q180" i="2"/>
  <c r="M180" i="2"/>
  <c r="R161" i="2"/>
  <c r="R160" i="2" s="1"/>
  <c r="N161" i="2"/>
  <c r="N160" i="2" s="1"/>
  <c r="Q127" i="2"/>
  <c r="Q126" i="2" s="1"/>
  <c r="R127" i="2"/>
  <c r="R126" i="2" s="1"/>
  <c r="S60" i="2"/>
  <c r="S59" i="2" s="1"/>
  <c r="S58" i="2" s="1"/>
  <c r="O60" i="2"/>
  <c r="O59" i="2" s="1"/>
  <c r="O58" i="2" s="1"/>
  <c r="R224" i="2"/>
  <c r="T211" i="2"/>
  <c r="U211" i="2"/>
  <c r="N203" i="2"/>
  <c r="M161" i="2"/>
  <c r="M160" i="2" s="1"/>
  <c r="U127" i="2"/>
  <c r="U126" i="2" s="1"/>
  <c r="M127" i="2"/>
  <c r="M126" i="2" s="1"/>
  <c r="M246" i="2"/>
  <c r="M245" i="2" s="1"/>
  <c r="M239" i="2" s="1"/>
  <c r="K216" i="2"/>
  <c r="S211" i="2"/>
  <c r="O211" i="2"/>
  <c r="N188" i="2"/>
  <c r="Q60" i="2"/>
  <c r="M60" i="2"/>
  <c r="P224" i="2"/>
  <c r="L224" i="2"/>
  <c r="J224" i="2"/>
  <c r="R216" i="2"/>
  <c r="R211" i="2"/>
  <c r="U188" i="2"/>
  <c r="N180" i="2"/>
  <c r="N170" i="2" s="1"/>
  <c r="P80" i="2"/>
  <c r="P79" i="2" s="1"/>
  <c r="P78" i="2" s="1"/>
  <c r="L80" i="2"/>
  <c r="L79" i="2" s="1"/>
  <c r="L78" i="2" s="1"/>
  <c r="U80" i="2"/>
  <c r="U79" i="2" s="1"/>
  <c r="U78" i="2" s="1"/>
  <c r="O71" i="2"/>
  <c r="O70" i="2" s="1"/>
  <c r="U16" i="2"/>
  <c r="Q16" i="2"/>
  <c r="M16" i="2"/>
  <c r="S80" i="2"/>
  <c r="S79" i="2" s="1"/>
  <c r="S78" i="2" s="1"/>
  <c r="S71" i="2"/>
  <c r="S70" i="2" s="1"/>
  <c r="M71" i="2"/>
  <c r="M70" i="2" s="1"/>
  <c r="R71" i="2"/>
  <c r="R70" i="2" s="1"/>
  <c r="N71" i="2"/>
  <c r="N70" i="2" s="1"/>
  <c r="Q71" i="2"/>
  <c r="Q70" i="2" s="1"/>
  <c r="R60" i="2"/>
  <c r="N60" i="2"/>
  <c r="N59" i="2" s="1"/>
  <c r="N58" i="2" s="1"/>
  <c r="J60" i="2"/>
  <c r="T60" i="2"/>
  <c r="T59" i="2" s="1"/>
  <c r="T58" i="2" s="1"/>
  <c r="U60" i="2"/>
  <c r="U59" i="2" s="1"/>
  <c r="U58" i="2" s="1"/>
  <c r="S16" i="2"/>
  <c r="K71" i="2"/>
  <c r="K70" i="2" s="1"/>
  <c r="K60" i="2"/>
  <c r="K59" i="2" s="1"/>
  <c r="K58" i="2" s="1"/>
  <c r="U27" i="2"/>
  <c r="Q27" i="2"/>
  <c r="M27" i="2"/>
  <c r="R16" i="2"/>
  <c r="N16" i="2"/>
  <c r="T9" i="2"/>
  <c r="P9" i="2"/>
  <c r="L9" i="2"/>
  <c r="S9" i="2"/>
  <c r="K411" i="2"/>
  <c r="K372" i="2"/>
  <c r="K371" i="2" s="1"/>
  <c r="K370" i="2" s="1"/>
  <c r="T411" i="2"/>
  <c r="T399" i="2"/>
  <c r="U399" i="2"/>
  <c r="M399" i="2"/>
  <c r="R392" i="2"/>
  <c r="N392" i="2"/>
  <c r="N391" i="2" s="1"/>
  <c r="R381" i="2"/>
  <c r="R380" i="2" s="1"/>
  <c r="N381" i="2"/>
  <c r="N380" i="2" s="1"/>
  <c r="Q359" i="2"/>
  <c r="Q358" i="2" s="1"/>
  <c r="Q357" i="2" s="1"/>
  <c r="N336" i="2"/>
  <c r="N335" i="2" s="1"/>
  <c r="S411" i="2"/>
  <c r="R411" i="2"/>
  <c r="S392" i="2"/>
  <c r="S381" i="2"/>
  <c r="S380" i="2" s="1"/>
  <c r="O372" i="2"/>
  <c r="O371" i="2" s="1"/>
  <c r="O370" i="2" s="1"/>
  <c r="O411" i="2"/>
  <c r="S409" i="2"/>
  <c r="O409" i="2"/>
  <c r="T349" i="2"/>
  <c r="T348" i="2" s="1"/>
  <c r="P349" i="2"/>
  <c r="P348" i="2" s="1"/>
  <c r="L349" i="2"/>
  <c r="L348" i="2" s="1"/>
  <c r="R253" i="2"/>
  <c r="R254" i="2"/>
  <c r="N254" i="2"/>
  <c r="N253" i="2"/>
  <c r="J254" i="2"/>
  <c r="J253" i="2"/>
  <c r="M253" i="2"/>
  <c r="M254" i="2"/>
  <c r="O254" i="2"/>
  <c r="O253" i="2"/>
  <c r="N246" i="2"/>
  <c r="N245" i="2" s="1"/>
  <c r="N239" i="2" s="1"/>
  <c r="R239" i="2"/>
  <c r="Q239" i="2"/>
  <c r="Q253" i="2"/>
  <c r="Q254" i="2"/>
  <c r="U254" i="2"/>
  <c r="U253" i="2"/>
  <c r="K254" i="2"/>
  <c r="K253" i="2"/>
  <c r="U246" i="2"/>
  <c r="U245" i="2" s="1"/>
  <c r="U239" i="2" s="1"/>
  <c r="K406" i="2"/>
  <c r="K405" i="2" s="1"/>
  <c r="R266" i="2"/>
  <c r="R265" i="2" s="1"/>
  <c r="L253" i="2"/>
  <c r="L254" i="2"/>
  <c r="S254" i="2"/>
  <c r="S253" i="2"/>
  <c r="T253" i="2"/>
  <c r="T254" i="2"/>
  <c r="L340" i="2"/>
  <c r="U336" i="2"/>
  <c r="U335" i="2" s="1"/>
  <c r="S266" i="2"/>
  <c r="S265" i="2" s="1"/>
  <c r="P253" i="2"/>
  <c r="P254" i="2"/>
  <c r="S239" i="2"/>
  <c r="S224" i="2"/>
  <c r="U202" i="2"/>
  <c r="U203" i="2"/>
  <c r="R203" i="2"/>
  <c r="O202" i="2"/>
  <c r="K188" i="2"/>
  <c r="R188" i="2"/>
  <c r="U161" i="2"/>
  <c r="U160" i="2" s="1"/>
  <c r="L161" i="2"/>
  <c r="L160" i="2" s="1"/>
  <c r="Q202" i="2"/>
  <c r="Q203" i="2"/>
  <c r="K202" i="2"/>
  <c r="K180" i="2"/>
  <c r="R180" i="2"/>
  <c r="T161" i="2"/>
  <c r="T160" i="2" s="1"/>
  <c r="T127" i="2"/>
  <c r="T126" i="2" s="1"/>
  <c r="M202" i="2"/>
  <c r="M203" i="2"/>
  <c r="S170" i="2"/>
  <c r="P161" i="2"/>
  <c r="P160" i="2" s="1"/>
  <c r="T224" i="2"/>
  <c r="S216" i="2"/>
  <c r="O216" i="2"/>
  <c r="T216" i="2"/>
  <c r="T202" i="2"/>
  <c r="T203" i="2"/>
  <c r="S202" i="2"/>
  <c r="T93" i="2"/>
  <c r="T92" i="2" s="1"/>
  <c r="N93" i="2"/>
  <c r="N92" i="2" s="1"/>
  <c r="T188" i="2"/>
  <c r="T180" i="2"/>
  <c r="R93" i="2"/>
  <c r="R92" i="2" s="1"/>
  <c r="S93" i="2"/>
  <c r="S92" i="2" s="1"/>
  <c r="L188" i="2"/>
  <c r="N127" i="2"/>
  <c r="N126" i="2" s="1"/>
  <c r="U93" i="2"/>
  <c r="U92" i="2" s="1"/>
  <c r="Q93" i="2"/>
  <c r="Q92" i="2" s="1"/>
  <c r="M93" i="2"/>
  <c r="M92" i="2" s="1"/>
  <c r="J80" i="2"/>
  <c r="T71" i="2"/>
  <c r="T70" i="2" s="1"/>
  <c r="M59" i="2"/>
  <c r="M58" i="2" s="1"/>
  <c r="N80" i="2"/>
  <c r="N79" i="2" s="1"/>
  <c r="N78" i="2" s="1"/>
  <c r="Q59" i="2"/>
  <c r="Q58" i="2" s="1"/>
  <c r="S27" i="2"/>
  <c r="R80" i="2"/>
  <c r="R79" i="2" s="1"/>
  <c r="R78" i="2" s="1"/>
  <c r="R59" i="2"/>
  <c r="R58" i="2" s="1"/>
  <c r="U71" i="2"/>
  <c r="U70" i="2" s="1"/>
  <c r="R27" i="2"/>
  <c r="N27" i="2"/>
  <c r="T16" i="2"/>
  <c r="L16" i="2"/>
  <c r="R9" i="2"/>
  <c r="R8" i="2" s="1"/>
  <c r="N9" i="2"/>
  <c r="K27" i="2"/>
  <c r="U9" i="2"/>
  <c r="U8" i="2" s="1"/>
  <c r="Q9" i="2"/>
  <c r="M9" i="2"/>
  <c r="O27" i="2"/>
  <c r="D90" i="15"/>
  <c r="C117" i="15"/>
  <c r="D67" i="15"/>
  <c r="C36" i="15"/>
  <c r="E117" i="15"/>
  <c r="E67" i="15"/>
  <c r="E90" i="15"/>
  <c r="D117" i="15"/>
  <c r="D140" i="15"/>
  <c r="E36" i="15"/>
  <c r="E35" i="15" s="1"/>
  <c r="E7" i="15" s="1"/>
  <c r="D36" i="15"/>
  <c r="D35" i="15" s="1"/>
  <c r="D7" i="15" s="1"/>
  <c r="C67" i="15"/>
  <c r="C89" i="15"/>
  <c r="C88" i="15" s="1"/>
  <c r="C35" i="15"/>
  <c r="C7" i="15" s="1"/>
  <c r="U391" i="2" l="1"/>
  <c r="U210" i="2"/>
  <c r="U209" i="2" s="1"/>
  <c r="U208" i="2" s="1"/>
  <c r="Q336" i="2"/>
  <c r="Q335" i="2" s="1"/>
  <c r="N8" i="2"/>
  <c r="T8" i="2"/>
  <c r="S8" i="2"/>
  <c r="S7" i="2" s="1"/>
  <c r="E89" i="15"/>
  <c r="E88" i="15" s="1"/>
  <c r="C148" i="15"/>
  <c r="L336" i="2"/>
  <c r="L335" i="2" s="1"/>
  <c r="U7" i="2"/>
  <c r="T7" i="2"/>
  <c r="R259" i="2"/>
  <c r="K210" i="2"/>
  <c r="K209" i="2" s="1"/>
  <c r="K208" i="2" s="1"/>
  <c r="S336" i="2"/>
  <c r="S335" i="2" s="1"/>
  <c r="S259" i="2" s="1"/>
  <c r="R170" i="2"/>
  <c r="R168" i="2" s="1"/>
  <c r="S210" i="2"/>
  <c r="S209" i="2" s="1"/>
  <c r="S208" i="2" s="1"/>
  <c r="N259" i="2"/>
  <c r="J188" i="2"/>
  <c r="U170" i="2"/>
  <c r="U169" i="2" s="1"/>
  <c r="T170" i="2"/>
  <c r="T169" i="2" s="1"/>
  <c r="P336" i="2"/>
  <c r="P335" i="2" s="1"/>
  <c r="J16" i="2"/>
  <c r="M259" i="2"/>
  <c r="T336" i="2"/>
  <c r="T335" i="2" s="1"/>
  <c r="T259" i="2" s="1"/>
  <c r="J103" i="2"/>
  <c r="J123" i="2"/>
  <c r="J211" i="2"/>
  <c r="J89" i="2"/>
  <c r="J100" i="2"/>
  <c r="J298" i="2"/>
  <c r="U259" i="2"/>
  <c r="S369" i="2"/>
  <c r="J71" i="2"/>
  <c r="J40" i="2"/>
  <c r="J46" i="2"/>
  <c r="J115" i="2"/>
  <c r="J177" i="2"/>
  <c r="J199" i="2"/>
  <c r="J24" i="2"/>
  <c r="J165" i="2"/>
  <c r="J109" i="2"/>
  <c r="J221" i="2"/>
  <c r="J242" i="2"/>
  <c r="J282" i="2"/>
  <c r="J348" i="2"/>
  <c r="J354" i="2"/>
  <c r="J295" i="2"/>
  <c r="J316" i="2"/>
  <c r="J267" i="2"/>
  <c r="J285" i="2"/>
  <c r="J396" i="2"/>
  <c r="J345" i="2"/>
  <c r="J235" i="2"/>
  <c r="J388" i="2"/>
  <c r="J262" i="2"/>
  <c r="J9" i="2"/>
  <c r="J79" i="2"/>
  <c r="J329" i="2"/>
  <c r="T369" i="2"/>
  <c r="N369" i="2"/>
  <c r="J399" i="2"/>
  <c r="U369" i="2"/>
  <c r="J112" i="2"/>
  <c r="J193" i="2"/>
  <c r="J128" i="2"/>
  <c r="J139" i="2"/>
  <c r="J273" i="2"/>
  <c r="J67" i="2"/>
  <c r="J97" i="2"/>
  <c r="J106" i="2"/>
  <c r="J171" i="2"/>
  <c r="J377" i="2"/>
  <c r="J313" i="2"/>
  <c r="J382" i="2"/>
  <c r="J412" i="2"/>
  <c r="J393" i="2"/>
  <c r="J405" i="2"/>
  <c r="J415" i="2"/>
  <c r="J27" i="2"/>
  <c r="J43" i="2"/>
  <c r="J118" i="2"/>
  <c r="J185" i="2"/>
  <c r="J196" i="2"/>
  <c r="J205" i="2"/>
  <c r="J55" i="2"/>
  <c r="J144" i="2"/>
  <c r="J94" i="2"/>
  <c r="J162" i="2"/>
  <c r="J216" i="2"/>
  <c r="J230" i="2"/>
  <c r="J279" i="2"/>
  <c r="J340" i="2"/>
  <c r="J359" i="2"/>
  <c r="J372" i="2"/>
  <c r="J307" i="2"/>
  <c r="J366" i="2"/>
  <c r="J276" i="2"/>
  <c r="J301" i="2"/>
  <c r="J304" i="2"/>
  <c r="J337" i="2"/>
  <c r="J250" i="2"/>
  <c r="Q259" i="2"/>
  <c r="R7" i="2"/>
  <c r="O210" i="2"/>
  <c r="O209" i="2" s="1"/>
  <c r="O208" i="2" s="1"/>
  <c r="R210" i="2"/>
  <c r="R209" i="2" s="1"/>
  <c r="R208" i="2" s="1"/>
  <c r="T391" i="2"/>
  <c r="S391" i="2"/>
  <c r="S169" i="2"/>
  <c r="S168" i="2"/>
  <c r="R369" i="2"/>
  <c r="N7" i="2"/>
  <c r="T210" i="2"/>
  <c r="T209" i="2" s="1"/>
  <c r="T208" i="2" s="1"/>
  <c r="R391" i="2"/>
  <c r="N169" i="2"/>
  <c r="N168" i="2"/>
  <c r="D89" i="15"/>
  <c r="D88" i="15" s="1"/>
  <c r="D148" i="15" s="1"/>
  <c r="E148" i="15"/>
  <c r="U168" i="2" l="1"/>
  <c r="R169" i="2"/>
  <c r="R6" i="2"/>
  <c r="R421" i="2" s="1"/>
  <c r="J8" i="2"/>
  <c r="N6" i="2"/>
  <c r="N421" i="2" s="1"/>
  <c r="S6" i="2"/>
  <c r="S421" i="2" s="1"/>
  <c r="S422" i="2" s="1"/>
  <c r="J266" i="2"/>
  <c r="U6" i="2"/>
  <c r="U421" i="2" s="1"/>
  <c r="U422" i="2" s="1"/>
  <c r="T168" i="2"/>
  <c r="J59" i="2"/>
  <c r="J58" i="2" s="1"/>
  <c r="J365" i="2"/>
  <c r="J161" i="2"/>
  <c r="J143" i="2"/>
  <c r="J204" i="2"/>
  <c r="J261" i="2"/>
  <c r="J241" i="2"/>
  <c r="J70" i="2"/>
  <c r="J392" i="2"/>
  <c r="J381" i="2"/>
  <c r="J138" i="2"/>
  <c r="J78" i="2"/>
  <c r="J358" i="2"/>
  <c r="J328" i="2"/>
  <c r="J353" i="2"/>
  <c r="J88" i="2"/>
  <c r="J122" i="2"/>
  <c r="J246" i="2"/>
  <c r="J93" i="2"/>
  <c r="J411" i="2"/>
  <c r="J127" i="2"/>
  <c r="J210" i="2"/>
  <c r="J170" i="2"/>
  <c r="J336" i="2"/>
  <c r="J371" i="2"/>
  <c r="J229" i="2"/>
  <c r="J234" i="2"/>
  <c r="T6" i="2" l="1"/>
  <c r="T421" i="2" s="1"/>
  <c r="T422" i="2" s="1"/>
  <c r="J352" i="2"/>
  <c r="J160" i="2"/>
  <c r="J245" i="2"/>
  <c r="J391" i="2"/>
  <c r="J209" i="2"/>
  <c r="J87" i="2"/>
  <c r="J7" i="2"/>
  <c r="J357" i="2"/>
  <c r="J137" i="2"/>
  <c r="J265" i="2"/>
  <c r="J142" i="2"/>
  <c r="J364" i="2"/>
  <c r="J370" i="2"/>
  <c r="J168" i="2"/>
  <c r="J169" i="2"/>
  <c r="J126" i="2"/>
  <c r="J92" i="2"/>
  <c r="J380" i="2"/>
  <c r="J240" i="2"/>
  <c r="J121" i="2"/>
  <c r="J202" i="2"/>
  <c r="J203" i="2"/>
  <c r="J260" i="2"/>
  <c r="J335" i="2"/>
  <c r="J259" i="2" l="1"/>
  <c r="J369" i="2"/>
  <c r="J208" i="2"/>
  <c r="J6" i="2" s="1"/>
  <c r="J239" i="2"/>
  <c r="J421" i="2" l="1"/>
  <c r="K329" i="3" l="1"/>
  <c r="K328" i="3" s="1"/>
  <c r="K327" i="3" s="1"/>
  <c r="L329" i="3"/>
  <c r="L328" i="3" s="1"/>
  <c r="L327" i="3" s="1"/>
  <c r="M329" i="3"/>
  <c r="M328" i="3" s="1"/>
  <c r="M327" i="3" s="1"/>
  <c r="N329" i="3"/>
  <c r="N328" i="3" s="1"/>
  <c r="N327" i="3" s="1"/>
  <c r="O329" i="3"/>
  <c r="O328" i="3" s="1"/>
  <c r="O327" i="3" s="1"/>
  <c r="P329" i="3"/>
  <c r="P328" i="3" s="1"/>
  <c r="P327" i="3" s="1"/>
  <c r="Q329" i="3"/>
  <c r="Q328" i="3" s="1"/>
  <c r="Q327" i="3" s="1"/>
  <c r="R329" i="3"/>
  <c r="R328" i="3" s="1"/>
  <c r="R327" i="3" s="1"/>
  <c r="J329" i="3"/>
  <c r="J328" i="3" s="1"/>
  <c r="J327" i="3" s="1"/>
  <c r="K242" i="3"/>
  <c r="K241" i="3" s="1"/>
  <c r="K240" i="3" s="1"/>
  <c r="L242" i="3"/>
  <c r="L241" i="3" s="1"/>
  <c r="L240" i="3" s="1"/>
  <c r="M242" i="3"/>
  <c r="M241" i="3" s="1"/>
  <c r="M240" i="3" s="1"/>
  <c r="N242" i="3"/>
  <c r="N241" i="3" s="1"/>
  <c r="N240" i="3" s="1"/>
  <c r="O242" i="3"/>
  <c r="O241" i="3" s="1"/>
  <c r="O240" i="3" s="1"/>
  <c r="P242" i="3"/>
  <c r="P241" i="3" s="1"/>
  <c r="P240" i="3" s="1"/>
  <c r="Q242" i="3"/>
  <c r="Q241" i="3" s="1"/>
  <c r="Q240" i="3" s="1"/>
  <c r="R242" i="3"/>
  <c r="R241" i="3" s="1"/>
  <c r="R240" i="3" s="1"/>
  <c r="J242" i="3"/>
  <c r="J241" i="3" s="1"/>
  <c r="J240" i="3" s="1"/>
  <c r="L74" i="3"/>
  <c r="L73" i="3" s="1"/>
  <c r="L72" i="3" s="1"/>
  <c r="M74" i="3"/>
  <c r="M73" i="3" s="1"/>
  <c r="M72" i="3" s="1"/>
  <c r="N74" i="3"/>
  <c r="N73" i="3" s="1"/>
  <c r="N72" i="3" s="1"/>
  <c r="P74" i="3"/>
  <c r="P73" i="3" s="1"/>
  <c r="P72" i="3" s="1"/>
  <c r="Q74" i="3"/>
  <c r="Q73" i="3" s="1"/>
  <c r="Q72" i="3" s="1"/>
  <c r="R74" i="3"/>
  <c r="R73" i="3" s="1"/>
  <c r="R72" i="3" s="1"/>
  <c r="J74" i="3"/>
  <c r="J73" i="3" s="1"/>
  <c r="J72" i="3" s="1"/>
  <c r="K31" i="3"/>
  <c r="K30" i="3" s="1"/>
  <c r="K29" i="3" s="1"/>
  <c r="M31" i="3"/>
  <c r="M30" i="3" s="1"/>
  <c r="M29" i="3" s="1"/>
  <c r="N31" i="3"/>
  <c r="N30" i="3" s="1"/>
  <c r="N29" i="3" s="1"/>
  <c r="O31" i="3"/>
  <c r="O30" i="3" s="1"/>
  <c r="O29" i="3" s="1"/>
  <c r="Q31" i="3"/>
  <c r="Q30" i="3" s="1"/>
  <c r="Q29" i="3" s="1"/>
  <c r="R31" i="3"/>
  <c r="R30" i="3" s="1"/>
  <c r="R29" i="3" s="1"/>
  <c r="J31" i="3"/>
  <c r="J30" i="3" s="1"/>
  <c r="J29" i="3" s="1"/>
  <c r="L258" i="3"/>
  <c r="L257" i="3" s="1"/>
  <c r="L256" i="3" s="1"/>
  <c r="M258" i="3"/>
  <c r="M257" i="3" s="1"/>
  <c r="M256" i="3" s="1"/>
  <c r="N258" i="3"/>
  <c r="N257" i="3" s="1"/>
  <c r="N256" i="3" s="1"/>
  <c r="P258" i="3"/>
  <c r="P257" i="3" s="1"/>
  <c r="P256" i="3" s="1"/>
  <c r="Q258" i="3"/>
  <c r="Q257" i="3" s="1"/>
  <c r="Q256" i="3" s="1"/>
  <c r="R258" i="3"/>
  <c r="R257" i="3" s="1"/>
  <c r="R256" i="3" s="1"/>
  <c r="K252" i="3"/>
  <c r="K251" i="3" s="1"/>
  <c r="K250" i="3" s="1"/>
  <c r="M252" i="3"/>
  <c r="M251" i="3" s="1"/>
  <c r="M250" i="3" s="1"/>
  <c r="N252" i="3"/>
  <c r="N251" i="3" s="1"/>
  <c r="N250" i="3" s="1"/>
  <c r="O252" i="3"/>
  <c r="O251" i="3" s="1"/>
  <c r="O250" i="3" s="1"/>
  <c r="Q252" i="3"/>
  <c r="Q251" i="3" s="1"/>
  <c r="Q250" i="3" s="1"/>
  <c r="R252" i="3"/>
  <c r="R251" i="3" s="1"/>
  <c r="R250" i="3" s="1"/>
  <c r="K255" i="3"/>
  <c r="K254" i="3" s="1"/>
  <c r="K253" i="3" s="1"/>
  <c r="M255" i="3"/>
  <c r="M254" i="3" s="1"/>
  <c r="M253" i="3" s="1"/>
  <c r="N255" i="3"/>
  <c r="N254" i="3" s="1"/>
  <c r="N253" i="3" s="1"/>
  <c r="O255" i="3"/>
  <c r="O254" i="3" s="1"/>
  <c r="O253" i="3" s="1"/>
  <c r="Q255" i="3"/>
  <c r="Q254" i="3" s="1"/>
  <c r="Q253" i="3" s="1"/>
  <c r="R255" i="3"/>
  <c r="R254" i="3" s="1"/>
  <c r="R253" i="3" s="1"/>
  <c r="J258" i="3"/>
  <c r="J257" i="3" s="1"/>
  <c r="J256" i="3" s="1"/>
  <c r="J255" i="3"/>
  <c r="J254" i="3" s="1"/>
  <c r="J253" i="3" s="1"/>
  <c r="J252" i="3"/>
  <c r="J251" i="3" s="1"/>
  <c r="J250" i="3" s="1"/>
  <c r="J12" i="3"/>
  <c r="J11" i="3" s="1"/>
  <c r="K12" i="3"/>
  <c r="K11" i="3" s="1"/>
  <c r="M12" i="3"/>
  <c r="M11" i="3" s="1"/>
  <c r="N12" i="3"/>
  <c r="N11" i="3" s="1"/>
  <c r="O12" i="3"/>
  <c r="O11" i="3" s="1"/>
  <c r="Q12" i="3"/>
  <c r="Q11" i="3" s="1"/>
  <c r="R12" i="3"/>
  <c r="R11" i="3" s="1"/>
  <c r="J14" i="3"/>
  <c r="J13" i="3" s="1"/>
  <c r="K14" i="3"/>
  <c r="K13" i="3" s="1"/>
  <c r="M14" i="3"/>
  <c r="M13" i="3" s="1"/>
  <c r="N14" i="3"/>
  <c r="N13" i="3" s="1"/>
  <c r="O14" i="3"/>
  <c r="O13" i="3" s="1"/>
  <c r="Q14" i="3"/>
  <c r="Q13" i="3" s="1"/>
  <c r="R14" i="3"/>
  <c r="R13" i="3" s="1"/>
  <c r="J18" i="3"/>
  <c r="J17" i="3" s="1"/>
  <c r="J16" i="3" s="1"/>
  <c r="K18" i="3"/>
  <c r="K17" i="3" s="1"/>
  <c r="K16" i="3" s="1"/>
  <c r="M18" i="3"/>
  <c r="M17" i="3" s="1"/>
  <c r="M16" i="3" s="1"/>
  <c r="N18" i="3"/>
  <c r="N17" i="3" s="1"/>
  <c r="N16" i="3" s="1"/>
  <c r="O18" i="3"/>
  <c r="O17" i="3" s="1"/>
  <c r="O16" i="3" s="1"/>
  <c r="Q18" i="3"/>
  <c r="Q17" i="3" s="1"/>
  <c r="Q16" i="3" s="1"/>
  <c r="R18" i="3"/>
  <c r="R17" i="3" s="1"/>
  <c r="R16" i="3" s="1"/>
  <c r="J21" i="3"/>
  <c r="J20" i="3" s="1"/>
  <c r="K21" i="3"/>
  <c r="K20" i="3" s="1"/>
  <c r="M21" i="3"/>
  <c r="M20" i="3" s="1"/>
  <c r="N21" i="3"/>
  <c r="N20" i="3" s="1"/>
  <c r="O21" i="3"/>
  <c r="O20" i="3" s="1"/>
  <c r="Q21" i="3"/>
  <c r="Q20" i="3" s="1"/>
  <c r="R21" i="3"/>
  <c r="R20" i="3" s="1"/>
  <c r="J23" i="3"/>
  <c r="J22" i="3" s="1"/>
  <c r="K23" i="3"/>
  <c r="K22" i="3" s="1"/>
  <c r="M23" i="3"/>
  <c r="M22" i="3" s="1"/>
  <c r="N23" i="3"/>
  <c r="N22" i="3" s="1"/>
  <c r="O23" i="3"/>
  <c r="O22" i="3" s="1"/>
  <c r="Q23" i="3"/>
  <c r="Q22" i="3" s="1"/>
  <c r="R23" i="3"/>
  <c r="R22" i="3" s="1"/>
  <c r="J25" i="3"/>
  <c r="J24" i="3" s="1"/>
  <c r="K25" i="3"/>
  <c r="K24" i="3" s="1"/>
  <c r="M25" i="3"/>
  <c r="M24" i="3" s="1"/>
  <c r="N25" i="3"/>
  <c r="N24" i="3" s="1"/>
  <c r="O25" i="3"/>
  <c r="O24" i="3" s="1"/>
  <c r="Q25" i="3"/>
  <c r="Q24" i="3" s="1"/>
  <c r="R25" i="3"/>
  <c r="R24" i="3" s="1"/>
  <c r="J28" i="3"/>
  <c r="J27" i="3" s="1"/>
  <c r="J26" i="3" s="1"/>
  <c r="K28" i="3"/>
  <c r="K27" i="3" s="1"/>
  <c r="K26" i="3" s="1"/>
  <c r="M28" i="3"/>
  <c r="M27" i="3" s="1"/>
  <c r="M26" i="3" s="1"/>
  <c r="N28" i="3"/>
  <c r="N27" i="3" s="1"/>
  <c r="N26" i="3" s="1"/>
  <c r="O28" i="3"/>
  <c r="O27" i="3" s="1"/>
  <c r="O26" i="3" s="1"/>
  <c r="Q28" i="3"/>
  <c r="Q27" i="3" s="1"/>
  <c r="Q26" i="3" s="1"/>
  <c r="R28" i="3"/>
  <c r="R27" i="3" s="1"/>
  <c r="R26" i="3" s="1"/>
  <c r="J34" i="3"/>
  <c r="J33" i="3" s="1"/>
  <c r="J32" i="3" s="1"/>
  <c r="K34" i="3"/>
  <c r="K33" i="3" s="1"/>
  <c r="K32" i="3" s="1"/>
  <c r="M34" i="3"/>
  <c r="M33" i="3" s="1"/>
  <c r="M32" i="3" s="1"/>
  <c r="N34" i="3"/>
  <c r="N33" i="3" s="1"/>
  <c r="N32" i="3" s="1"/>
  <c r="O34" i="3"/>
  <c r="O33" i="3" s="1"/>
  <c r="O32" i="3" s="1"/>
  <c r="Q34" i="3"/>
  <c r="Q33" i="3" s="1"/>
  <c r="Q32" i="3" s="1"/>
  <c r="R34" i="3"/>
  <c r="R33" i="3" s="1"/>
  <c r="R32" i="3" s="1"/>
  <c r="J37" i="3"/>
  <c r="J36" i="3" s="1"/>
  <c r="J35" i="3" s="1"/>
  <c r="K37" i="3"/>
  <c r="K36" i="3" s="1"/>
  <c r="K35" i="3" s="1"/>
  <c r="L37" i="3"/>
  <c r="L36" i="3" s="1"/>
  <c r="L35" i="3" s="1"/>
  <c r="N37" i="3"/>
  <c r="N36" i="3" s="1"/>
  <c r="N35" i="3" s="1"/>
  <c r="O37" i="3"/>
  <c r="O36" i="3" s="1"/>
  <c r="O35" i="3" s="1"/>
  <c r="P37" i="3"/>
  <c r="P36" i="3" s="1"/>
  <c r="P35" i="3" s="1"/>
  <c r="R37" i="3"/>
  <c r="R36" i="3" s="1"/>
  <c r="R35" i="3" s="1"/>
  <c r="J41" i="3"/>
  <c r="J40" i="3" s="1"/>
  <c r="J39" i="3" s="1"/>
  <c r="J38" i="3" s="1"/>
  <c r="L41" i="3"/>
  <c r="L40" i="3" s="1"/>
  <c r="L39" i="3" s="1"/>
  <c r="L38" i="3" s="1"/>
  <c r="M41" i="3"/>
  <c r="M40" i="3" s="1"/>
  <c r="M39" i="3" s="1"/>
  <c r="M38" i="3" s="1"/>
  <c r="N41" i="3"/>
  <c r="N40" i="3" s="1"/>
  <c r="N39" i="3" s="1"/>
  <c r="N38" i="3" s="1"/>
  <c r="P41" i="3"/>
  <c r="P40" i="3" s="1"/>
  <c r="P39" i="3" s="1"/>
  <c r="P38" i="3" s="1"/>
  <c r="Q41" i="3"/>
  <c r="Q40" i="3" s="1"/>
  <c r="Q39" i="3" s="1"/>
  <c r="Q38" i="3" s="1"/>
  <c r="R41" i="3"/>
  <c r="R40" i="3" s="1"/>
  <c r="R39" i="3" s="1"/>
  <c r="R38" i="3" s="1"/>
  <c r="J45" i="3"/>
  <c r="J44" i="3" s="1"/>
  <c r="K45" i="3"/>
  <c r="K44" i="3" s="1"/>
  <c r="M45" i="3"/>
  <c r="M44" i="3" s="1"/>
  <c r="N45" i="3"/>
  <c r="N44" i="3" s="1"/>
  <c r="O45" i="3"/>
  <c r="O44" i="3" s="1"/>
  <c r="Q45" i="3"/>
  <c r="Q44" i="3" s="1"/>
  <c r="R45" i="3"/>
  <c r="R44" i="3" s="1"/>
  <c r="J47" i="3"/>
  <c r="J46" i="3" s="1"/>
  <c r="K47" i="3"/>
  <c r="K46" i="3" s="1"/>
  <c r="M47" i="3"/>
  <c r="M46" i="3" s="1"/>
  <c r="N47" i="3"/>
  <c r="N46" i="3" s="1"/>
  <c r="O47" i="3"/>
  <c r="O46" i="3" s="1"/>
  <c r="Q47" i="3"/>
  <c r="Q46" i="3" s="1"/>
  <c r="R47" i="3"/>
  <c r="R46" i="3" s="1"/>
  <c r="J50" i="3"/>
  <c r="J49" i="3" s="1"/>
  <c r="J48" i="3" s="1"/>
  <c r="K50" i="3"/>
  <c r="K49" i="3" s="1"/>
  <c r="K48" i="3" s="1"/>
  <c r="L50" i="3"/>
  <c r="L49" i="3" s="1"/>
  <c r="L48" i="3" s="1"/>
  <c r="N50" i="3"/>
  <c r="N49" i="3" s="1"/>
  <c r="N48" i="3" s="1"/>
  <c r="O50" i="3"/>
  <c r="O49" i="3" s="1"/>
  <c r="O48" i="3" s="1"/>
  <c r="P50" i="3"/>
  <c r="P49" i="3" s="1"/>
  <c r="P48" i="3" s="1"/>
  <c r="R50" i="3"/>
  <c r="R49" i="3" s="1"/>
  <c r="R48" i="3" s="1"/>
  <c r="J53" i="3"/>
  <c r="J52" i="3" s="1"/>
  <c r="J51" i="3" s="1"/>
  <c r="K53" i="3"/>
  <c r="K52" i="3" s="1"/>
  <c r="K51" i="3" s="1"/>
  <c r="M53" i="3"/>
  <c r="M52" i="3" s="1"/>
  <c r="M51" i="3" s="1"/>
  <c r="N53" i="3"/>
  <c r="N52" i="3" s="1"/>
  <c r="N51" i="3" s="1"/>
  <c r="O53" i="3"/>
  <c r="O52" i="3" s="1"/>
  <c r="O51" i="3" s="1"/>
  <c r="Q53" i="3"/>
  <c r="Q52" i="3" s="1"/>
  <c r="Q51" i="3" s="1"/>
  <c r="R53" i="3"/>
  <c r="R52" i="3" s="1"/>
  <c r="R51" i="3" s="1"/>
  <c r="J56" i="3"/>
  <c r="J55" i="3" s="1"/>
  <c r="J54" i="3" s="1"/>
  <c r="K56" i="3"/>
  <c r="K55" i="3" s="1"/>
  <c r="K54" i="3" s="1"/>
  <c r="M56" i="3"/>
  <c r="M55" i="3" s="1"/>
  <c r="M54" i="3" s="1"/>
  <c r="N56" i="3"/>
  <c r="N55" i="3" s="1"/>
  <c r="N54" i="3" s="1"/>
  <c r="O56" i="3"/>
  <c r="O55" i="3" s="1"/>
  <c r="O54" i="3" s="1"/>
  <c r="Q56" i="3"/>
  <c r="Q55" i="3" s="1"/>
  <c r="Q54" i="3" s="1"/>
  <c r="R56" i="3"/>
  <c r="R55" i="3" s="1"/>
  <c r="R54" i="3" s="1"/>
  <c r="J59" i="3"/>
  <c r="J58" i="3" s="1"/>
  <c r="J57" i="3" s="1"/>
  <c r="K59" i="3"/>
  <c r="K58" i="3" s="1"/>
  <c r="K57" i="3" s="1"/>
  <c r="L59" i="3"/>
  <c r="L58" i="3" s="1"/>
  <c r="L57" i="3" s="1"/>
  <c r="N59" i="3"/>
  <c r="N58" i="3" s="1"/>
  <c r="N57" i="3" s="1"/>
  <c r="O59" i="3"/>
  <c r="O58" i="3" s="1"/>
  <c r="O57" i="3" s="1"/>
  <c r="P59" i="3"/>
  <c r="P58" i="3" s="1"/>
  <c r="P57" i="3" s="1"/>
  <c r="R59" i="3"/>
  <c r="R58" i="3" s="1"/>
  <c r="R57" i="3" s="1"/>
  <c r="J63" i="3"/>
  <c r="J62" i="3" s="1"/>
  <c r="J61" i="3" s="1"/>
  <c r="J60" i="3" s="1"/>
  <c r="K63" i="3"/>
  <c r="K62" i="3" s="1"/>
  <c r="K61" i="3" s="1"/>
  <c r="K60" i="3" s="1"/>
  <c r="M63" i="3"/>
  <c r="M62" i="3" s="1"/>
  <c r="M61" i="3" s="1"/>
  <c r="M60" i="3" s="1"/>
  <c r="N63" i="3"/>
  <c r="N62" i="3" s="1"/>
  <c r="N61" i="3" s="1"/>
  <c r="N60" i="3" s="1"/>
  <c r="O63" i="3"/>
  <c r="O62" i="3" s="1"/>
  <c r="O61" i="3" s="1"/>
  <c r="O60" i="3" s="1"/>
  <c r="Q63" i="3"/>
  <c r="Q62" i="3" s="1"/>
  <c r="Q61" i="3" s="1"/>
  <c r="Q60" i="3" s="1"/>
  <c r="R63" i="3"/>
  <c r="R62" i="3" s="1"/>
  <c r="R61" i="3" s="1"/>
  <c r="R60" i="3" s="1"/>
  <c r="J67" i="3"/>
  <c r="J66" i="3" s="1"/>
  <c r="L67" i="3"/>
  <c r="L66" i="3" s="1"/>
  <c r="M67" i="3"/>
  <c r="M66" i="3" s="1"/>
  <c r="N67" i="3"/>
  <c r="N66" i="3" s="1"/>
  <c r="P67" i="3"/>
  <c r="P66" i="3" s="1"/>
  <c r="Q67" i="3"/>
  <c r="Q66" i="3" s="1"/>
  <c r="R67" i="3"/>
  <c r="R66" i="3" s="1"/>
  <c r="J69" i="3"/>
  <c r="J68" i="3" s="1"/>
  <c r="L69" i="3"/>
  <c r="L68" i="3" s="1"/>
  <c r="M69" i="3"/>
  <c r="M68" i="3" s="1"/>
  <c r="N69" i="3"/>
  <c r="N68" i="3" s="1"/>
  <c r="P69" i="3"/>
  <c r="P68" i="3" s="1"/>
  <c r="Q69" i="3"/>
  <c r="Q68" i="3" s="1"/>
  <c r="R69" i="3"/>
  <c r="R68" i="3" s="1"/>
  <c r="J71" i="3"/>
  <c r="J70" i="3" s="1"/>
  <c r="L71" i="3"/>
  <c r="L70" i="3" s="1"/>
  <c r="M71" i="3"/>
  <c r="M70" i="3" s="1"/>
  <c r="N71" i="3"/>
  <c r="N70" i="3" s="1"/>
  <c r="P71" i="3"/>
  <c r="P70" i="3" s="1"/>
  <c r="Q71" i="3"/>
  <c r="Q70" i="3" s="1"/>
  <c r="R71" i="3"/>
  <c r="R70" i="3" s="1"/>
  <c r="J77" i="3"/>
  <c r="J76" i="3" s="1"/>
  <c r="J75" i="3" s="1"/>
  <c r="K77" i="3"/>
  <c r="K76" i="3" s="1"/>
  <c r="K75" i="3" s="1"/>
  <c r="M77" i="3"/>
  <c r="M76" i="3" s="1"/>
  <c r="M75" i="3" s="1"/>
  <c r="N77" i="3"/>
  <c r="N76" i="3" s="1"/>
  <c r="N75" i="3" s="1"/>
  <c r="O77" i="3"/>
  <c r="O76" i="3" s="1"/>
  <c r="O75" i="3" s="1"/>
  <c r="Q77" i="3"/>
  <c r="Q76" i="3" s="1"/>
  <c r="Q75" i="3" s="1"/>
  <c r="R77" i="3"/>
  <c r="R76" i="3" s="1"/>
  <c r="R75" i="3" s="1"/>
  <c r="J80" i="3"/>
  <c r="J79" i="3" s="1"/>
  <c r="J78" i="3" s="1"/>
  <c r="K80" i="3"/>
  <c r="K79" i="3" s="1"/>
  <c r="K78" i="3" s="1"/>
  <c r="M80" i="3"/>
  <c r="M79" i="3" s="1"/>
  <c r="M78" i="3" s="1"/>
  <c r="N80" i="3"/>
  <c r="N79" i="3" s="1"/>
  <c r="N78" i="3" s="1"/>
  <c r="O80" i="3"/>
  <c r="O79" i="3" s="1"/>
  <c r="O78" i="3" s="1"/>
  <c r="Q80" i="3"/>
  <c r="Q79" i="3" s="1"/>
  <c r="Q78" i="3" s="1"/>
  <c r="R80" i="3"/>
  <c r="R79" i="3" s="1"/>
  <c r="R78" i="3" s="1"/>
  <c r="J83" i="3"/>
  <c r="J82" i="3" s="1"/>
  <c r="J81" i="3" s="1"/>
  <c r="K83" i="3"/>
  <c r="K82" i="3" s="1"/>
  <c r="K81" i="3" s="1"/>
  <c r="M83" i="3"/>
  <c r="M82" i="3" s="1"/>
  <c r="M81" i="3" s="1"/>
  <c r="N83" i="3"/>
  <c r="N82" i="3" s="1"/>
  <c r="N81" i="3" s="1"/>
  <c r="O83" i="3"/>
  <c r="O82" i="3" s="1"/>
  <c r="O81" i="3" s="1"/>
  <c r="Q83" i="3"/>
  <c r="Q82" i="3" s="1"/>
  <c r="Q81" i="3" s="1"/>
  <c r="R83" i="3"/>
  <c r="R82" i="3" s="1"/>
  <c r="R81" i="3" s="1"/>
  <c r="J86" i="3"/>
  <c r="J85" i="3" s="1"/>
  <c r="J84" i="3" s="1"/>
  <c r="K86" i="3"/>
  <c r="K85" i="3" s="1"/>
  <c r="K84" i="3" s="1"/>
  <c r="M86" i="3"/>
  <c r="M85" i="3" s="1"/>
  <c r="M84" i="3" s="1"/>
  <c r="N86" i="3"/>
  <c r="N85" i="3" s="1"/>
  <c r="N84" i="3" s="1"/>
  <c r="O86" i="3"/>
  <c r="O85" i="3" s="1"/>
  <c r="O84" i="3" s="1"/>
  <c r="Q86" i="3"/>
  <c r="Q85" i="3" s="1"/>
  <c r="Q84" i="3" s="1"/>
  <c r="R86" i="3"/>
  <c r="R85" i="3" s="1"/>
  <c r="R84" i="3" s="1"/>
  <c r="J89" i="3"/>
  <c r="J88" i="3" s="1"/>
  <c r="J87" i="3" s="1"/>
  <c r="K89" i="3"/>
  <c r="K88" i="3" s="1"/>
  <c r="K87" i="3" s="1"/>
  <c r="M89" i="3"/>
  <c r="M88" i="3" s="1"/>
  <c r="M87" i="3" s="1"/>
  <c r="N89" i="3"/>
  <c r="N88" i="3" s="1"/>
  <c r="N87" i="3" s="1"/>
  <c r="O89" i="3"/>
  <c r="O88" i="3" s="1"/>
  <c r="O87" i="3" s="1"/>
  <c r="Q89" i="3"/>
  <c r="Q88" i="3" s="1"/>
  <c r="Q87" i="3" s="1"/>
  <c r="R89" i="3"/>
  <c r="R88" i="3" s="1"/>
  <c r="R87" i="3" s="1"/>
  <c r="J92" i="3"/>
  <c r="J90" i="3" s="1"/>
  <c r="K92" i="3"/>
  <c r="K90" i="3" s="1"/>
  <c r="L92" i="3"/>
  <c r="L90" i="3" s="1"/>
  <c r="M92" i="3"/>
  <c r="M90" i="3" s="1"/>
  <c r="N92" i="3"/>
  <c r="N90" i="3" s="1"/>
  <c r="O92" i="3"/>
  <c r="O90" i="3" s="1"/>
  <c r="Q92" i="3"/>
  <c r="Q90" i="3" s="1"/>
  <c r="R92" i="3"/>
  <c r="R90" i="3" s="1"/>
  <c r="J95" i="3"/>
  <c r="J94" i="3" s="1"/>
  <c r="J93" i="3" s="1"/>
  <c r="L95" i="3"/>
  <c r="L94" i="3" s="1"/>
  <c r="L93" i="3" s="1"/>
  <c r="M95" i="3"/>
  <c r="M94" i="3" s="1"/>
  <c r="M93" i="3" s="1"/>
  <c r="N95" i="3"/>
  <c r="N94" i="3" s="1"/>
  <c r="N93" i="3" s="1"/>
  <c r="P95" i="3"/>
  <c r="P94" i="3" s="1"/>
  <c r="P93" i="3" s="1"/>
  <c r="Q95" i="3"/>
  <c r="Q94" i="3" s="1"/>
  <c r="Q93" i="3" s="1"/>
  <c r="R95" i="3"/>
  <c r="R94" i="3" s="1"/>
  <c r="R93" i="3" s="1"/>
  <c r="J100" i="3"/>
  <c r="J99" i="3" s="1"/>
  <c r="K100" i="3"/>
  <c r="K99" i="3" s="1"/>
  <c r="L100" i="3"/>
  <c r="L99" i="3" s="1"/>
  <c r="N100" i="3"/>
  <c r="N99" i="3" s="1"/>
  <c r="O100" i="3"/>
  <c r="O99" i="3" s="1"/>
  <c r="P100" i="3"/>
  <c r="P99" i="3" s="1"/>
  <c r="R100" i="3"/>
  <c r="R99" i="3" s="1"/>
  <c r="J102" i="3"/>
  <c r="J101" i="3" s="1"/>
  <c r="K102" i="3"/>
  <c r="K101" i="3" s="1"/>
  <c r="L102" i="3"/>
  <c r="L101" i="3" s="1"/>
  <c r="N102" i="3"/>
  <c r="N101" i="3" s="1"/>
  <c r="O102" i="3"/>
  <c r="O101" i="3" s="1"/>
  <c r="P102" i="3"/>
  <c r="P101" i="3" s="1"/>
  <c r="R102" i="3"/>
  <c r="R101" i="3" s="1"/>
  <c r="J104" i="3"/>
  <c r="J103" i="3" s="1"/>
  <c r="L104" i="3"/>
  <c r="L103" i="3" s="1"/>
  <c r="M104" i="3"/>
  <c r="M103" i="3" s="1"/>
  <c r="N104" i="3"/>
  <c r="N103" i="3" s="1"/>
  <c r="P104" i="3"/>
  <c r="P103" i="3" s="1"/>
  <c r="Q104" i="3"/>
  <c r="Q103" i="3" s="1"/>
  <c r="R104" i="3"/>
  <c r="R103" i="3" s="1"/>
  <c r="J109" i="3"/>
  <c r="J108" i="3" s="1"/>
  <c r="K109" i="3"/>
  <c r="K108" i="3" s="1"/>
  <c r="M109" i="3"/>
  <c r="M108" i="3" s="1"/>
  <c r="N109" i="3"/>
  <c r="N108" i="3" s="1"/>
  <c r="O109" i="3"/>
  <c r="O108" i="3" s="1"/>
  <c r="Q109" i="3"/>
  <c r="Q108" i="3" s="1"/>
  <c r="R109" i="3"/>
  <c r="R108" i="3" s="1"/>
  <c r="J111" i="3"/>
  <c r="J110" i="3" s="1"/>
  <c r="K111" i="3"/>
  <c r="K110" i="3" s="1"/>
  <c r="M111" i="3"/>
  <c r="M110" i="3" s="1"/>
  <c r="N111" i="3"/>
  <c r="N110" i="3" s="1"/>
  <c r="O111" i="3"/>
  <c r="O110" i="3" s="1"/>
  <c r="Q111" i="3"/>
  <c r="Q110" i="3" s="1"/>
  <c r="R111" i="3"/>
  <c r="R110" i="3" s="1"/>
  <c r="J113" i="3"/>
  <c r="J112" i="3" s="1"/>
  <c r="K113" i="3"/>
  <c r="K112" i="3" s="1"/>
  <c r="M113" i="3"/>
  <c r="M112" i="3" s="1"/>
  <c r="N113" i="3"/>
  <c r="N112" i="3" s="1"/>
  <c r="O113" i="3"/>
  <c r="O112" i="3" s="1"/>
  <c r="Q113" i="3"/>
  <c r="Q112" i="3" s="1"/>
  <c r="R113" i="3"/>
  <c r="R112" i="3" s="1"/>
  <c r="J116" i="3"/>
  <c r="J115" i="3" s="1"/>
  <c r="J114" i="3" s="1"/>
  <c r="K116" i="3"/>
  <c r="K115" i="3" s="1"/>
  <c r="K114" i="3" s="1"/>
  <c r="M116" i="3"/>
  <c r="M115" i="3" s="1"/>
  <c r="M114" i="3" s="1"/>
  <c r="N116" i="3"/>
  <c r="N115" i="3" s="1"/>
  <c r="N114" i="3" s="1"/>
  <c r="O116" i="3"/>
  <c r="O115" i="3" s="1"/>
  <c r="O114" i="3" s="1"/>
  <c r="Q116" i="3"/>
  <c r="Q115" i="3" s="1"/>
  <c r="Q114" i="3" s="1"/>
  <c r="R116" i="3"/>
  <c r="R115" i="3" s="1"/>
  <c r="R114" i="3" s="1"/>
  <c r="J121" i="3"/>
  <c r="J120" i="3" s="1"/>
  <c r="J119" i="3" s="1"/>
  <c r="J118" i="3" s="1"/>
  <c r="L121" i="3"/>
  <c r="L120" i="3" s="1"/>
  <c r="L119" i="3" s="1"/>
  <c r="L118" i="3" s="1"/>
  <c r="M121" i="3"/>
  <c r="M120" i="3" s="1"/>
  <c r="M119" i="3" s="1"/>
  <c r="M118" i="3" s="1"/>
  <c r="N121" i="3"/>
  <c r="N120" i="3" s="1"/>
  <c r="N119" i="3" s="1"/>
  <c r="N118" i="3" s="1"/>
  <c r="P121" i="3"/>
  <c r="P120" i="3" s="1"/>
  <c r="P119" i="3" s="1"/>
  <c r="P118" i="3" s="1"/>
  <c r="Q121" i="3"/>
  <c r="Q120" i="3" s="1"/>
  <c r="Q119" i="3" s="1"/>
  <c r="Q118" i="3" s="1"/>
  <c r="R121" i="3"/>
  <c r="R120" i="3" s="1"/>
  <c r="R119" i="3" s="1"/>
  <c r="R118" i="3" s="1"/>
  <c r="J125" i="3"/>
  <c r="J124" i="3" s="1"/>
  <c r="J123" i="3" s="1"/>
  <c r="K125" i="3"/>
  <c r="K124" i="3" s="1"/>
  <c r="K123" i="3" s="1"/>
  <c r="M125" i="3"/>
  <c r="M124" i="3" s="1"/>
  <c r="M123" i="3" s="1"/>
  <c r="N125" i="3"/>
  <c r="N124" i="3" s="1"/>
  <c r="N123" i="3" s="1"/>
  <c r="O125" i="3"/>
  <c r="O124" i="3" s="1"/>
  <c r="O123" i="3" s="1"/>
  <c r="Q125" i="3"/>
  <c r="Q124" i="3" s="1"/>
  <c r="Q123" i="3" s="1"/>
  <c r="R125" i="3"/>
  <c r="R124" i="3" s="1"/>
  <c r="R123" i="3" s="1"/>
  <c r="J128" i="3"/>
  <c r="J127" i="3" s="1"/>
  <c r="J126" i="3" s="1"/>
  <c r="K128" i="3"/>
  <c r="K127" i="3" s="1"/>
  <c r="K126" i="3" s="1"/>
  <c r="M128" i="3"/>
  <c r="M127" i="3" s="1"/>
  <c r="M126" i="3" s="1"/>
  <c r="N128" i="3"/>
  <c r="N127" i="3" s="1"/>
  <c r="N126" i="3" s="1"/>
  <c r="O128" i="3"/>
  <c r="O127" i="3" s="1"/>
  <c r="O126" i="3" s="1"/>
  <c r="Q128" i="3"/>
  <c r="Q127" i="3" s="1"/>
  <c r="Q126" i="3" s="1"/>
  <c r="R128" i="3"/>
  <c r="R127" i="3" s="1"/>
  <c r="R126" i="3" s="1"/>
  <c r="J132" i="3"/>
  <c r="J131" i="3" s="1"/>
  <c r="J130" i="3" s="1"/>
  <c r="J129" i="3" s="1"/>
  <c r="K132" i="3"/>
  <c r="K131" i="3" s="1"/>
  <c r="K130" i="3" s="1"/>
  <c r="K129" i="3" s="1"/>
  <c r="M132" i="3"/>
  <c r="M131" i="3" s="1"/>
  <c r="M130" i="3" s="1"/>
  <c r="M129" i="3" s="1"/>
  <c r="N132" i="3"/>
  <c r="N131" i="3" s="1"/>
  <c r="N130" i="3" s="1"/>
  <c r="N129" i="3" s="1"/>
  <c r="O132" i="3"/>
  <c r="O131" i="3" s="1"/>
  <c r="O130" i="3" s="1"/>
  <c r="O129" i="3" s="1"/>
  <c r="Q132" i="3"/>
  <c r="Q131" i="3" s="1"/>
  <c r="Q130" i="3" s="1"/>
  <c r="Q129" i="3" s="1"/>
  <c r="R132" i="3"/>
  <c r="R131" i="3" s="1"/>
  <c r="R130" i="3" s="1"/>
  <c r="R129" i="3" s="1"/>
  <c r="J136" i="3"/>
  <c r="J135" i="3" s="1"/>
  <c r="L136" i="3"/>
  <c r="L135" i="3" s="1"/>
  <c r="M136" i="3"/>
  <c r="M135" i="3" s="1"/>
  <c r="N136" i="3"/>
  <c r="N135" i="3" s="1"/>
  <c r="P136" i="3"/>
  <c r="P135" i="3" s="1"/>
  <c r="Q136" i="3"/>
  <c r="Q135" i="3" s="1"/>
  <c r="R136" i="3"/>
  <c r="R135" i="3" s="1"/>
  <c r="J138" i="3"/>
  <c r="J137" i="3" s="1"/>
  <c r="L138" i="3"/>
  <c r="L137" i="3" s="1"/>
  <c r="M138" i="3"/>
  <c r="M137" i="3" s="1"/>
  <c r="N138" i="3"/>
  <c r="N137" i="3" s="1"/>
  <c r="P138" i="3"/>
  <c r="P137" i="3" s="1"/>
  <c r="Q138" i="3"/>
  <c r="Q137" i="3" s="1"/>
  <c r="R138" i="3"/>
  <c r="R137" i="3" s="1"/>
  <c r="J143" i="3"/>
  <c r="J142" i="3" s="1"/>
  <c r="J141" i="3" s="1"/>
  <c r="K143" i="3"/>
  <c r="K142" i="3" s="1"/>
  <c r="K141" i="3" s="1"/>
  <c r="M143" i="3"/>
  <c r="M142" i="3" s="1"/>
  <c r="M141" i="3" s="1"/>
  <c r="N143" i="3"/>
  <c r="N142" i="3" s="1"/>
  <c r="N141" i="3" s="1"/>
  <c r="O143" i="3"/>
  <c r="O142" i="3" s="1"/>
  <c r="O141" i="3" s="1"/>
  <c r="Q143" i="3"/>
  <c r="Q142" i="3" s="1"/>
  <c r="Q141" i="3" s="1"/>
  <c r="R143" i="3"/>
  <c r="R142" i="3" s="1"/>
  <c r="R141" i="3" s="1"/>
  <c r="J146" i="3"/>
  <c r="J145" i="3" s="1"/>
  <c r="J144" i="3" s="1"/>
  <c r="K146" i="3"/>
  <c r="K145" i="3" s="1"/>
  <c r="K144" i="3" s="1"/>
  <c r="M146" i="3"/>
  <c r="M145" i="3" s="1"/>
  <c r="M144" i="3" s="1"/>
  <c r="N146" i="3"/>
  <c r="N145" i="3" s="1"/>
  <c r="N144" i="3" s="1"/>
  <c r="O146" i="3"/>
  <c r="O145" i="3" s="1"/>
  <c r="O144" i="3" s="1"/>
  <c r="Q146" i="3"/>
  <c r="Q145" i="3" s="1"/>
  <c r="Q144" i="3" s="1"/>
  <c r="R146" i="3"/>
  <c r="R145" i="3" s="1"/>
  <c r="R144" i="3" s="1"/>
  <c r="J150" i="3"/>
  <c r="J149" i="3" s="1"/>
  <c r="J148" i="3" s="1"/>
  <c r="K150" i="3"/>
  <c r="K149" i="3" s="1"/>
  <c r="K148" i="3" s="1"/>
  <c r="M150" i="3"/>
  <c r="M149" i="3" s="1"/>
  <c r="M148" i="3" s="1"/>
  <c r="N150" i="3"/>
  <c r="N149" i="3" s="1"/>
  <c r="N148" i="3" s="1"/>
  <c r="O150" i="3"/>
  <c r="O149" i="3" s="1"/>
  <c r="O148" i="3" s="1"/>
  <c r="Q150" i="3"/>
  <c r="Q149" i="3" s="1"/>
  <c r="Q148" i="3" s="1"/>
  <c r="R150" i="3"/>
  <c r="R149" i="3" s="1"/>
  <c r="R148" i="3" s="1"/>
  <c r="J153" i="3"/>
  <c r="J152" i="3" s="1"/>
  <c r="J151" i="3" s="1"/>
  <c r="K153" i="3"/>
  <c r="K152" i="3" s="1"/>
  <c r="K151" i="3" s="1"/>
  <c r="M153" i="3"/>
  <c r="M152" i="3" s="1"/>
  <c r="M151" i="3" s="1"/>
  <c r="N153" i="3"/>
  <c r="N152" i="3" s="1"/>
  <c r="N151" i="3" s="1"/>
  <c r="O153" i="3"/>
  <c r="O152" i="3" s="1"/>
  <c r="O151" i="3" s="1"/>
  <c r="Q153" i="3"/>
  <c r="Q152" i="3" s="1"/>
  <c r="Q151" i="3" s="1"/>
  <c r="R153" i="3"/>
  <c r="R152" i="3" s="1"/>
  <c r="R151" i="3" s="1"/>
  <c r="J156" i="3"/>
  <c r="J155" i="3" s="1"/>
  <c r="J154" i="3" s="1"/>
  <c r="K156" i="3"/>
  <c r="K155" i="3" s="1"/>
  <c r="K154" i="3" s="1"/>
  <c r="M156" i="3"/>
  <c r="M155" i="3" s="1"/>
  <c r="M154" i="3" s="1"/>
  <c r="N156" i="3"/>
  <c r="N155" i="3" s="1"/>
  <c r="N154" i="3" s="1"/>
  <c r="O156" i="3"/>
  <c r="O155" i="3" s="1"/>
  <c r="O154" i="3" s="1"/>
  <c r="Q156" i="3"/>
  <c r="Q155" i="3" s="1"/>
  <c r="Q154" i="3" s="1"/>
  <c r="R156" i="3"/>
  <c r="R155" i="3" s="1"/>
  <c r="R154" i="3" s="1"/>
  <c r="J159" i="3"/>
  <c r="J158" i="3" s="1"/>
  <c r="J157" i="3" s="1"/>
  <c r="K159" i="3"/>
  <c r="K158" i="3" s="1"/>
  <c r="K157" i="3" s="1"/>
  <c r="L159" i="3"/>
  <c r="L158" i="3" s="1"/>
  <c r="L157" i="3" s="1"/>
  <c r="M159" i="3"/>
  <c r="M158" i="3" s="1"/>
  <c r="M157" i="3" s="1"/>
  <c r="N159" i="3"/>
  <c r="N158" i="3" s="1"/>
  <c r="N157" i="3" s="1"/>
  <c r="O159" i="3"/>
  <c r="O158" i="3" s="1"/>
  <c r="O157" i="3" s="1"/>
  <c r="P159" i="3"/>
  <c r="P158" i="3" s="1"/>
  <c r="P157" i="3" s="1"/>
  <c r="Q159" i="3"/>
  <c r="Q158" i="3" s="1"/>
  <c r="Q157" i="3" s="1"/>
  <c r="R159" i="3"/>
  <c r="R158" i="3" s="1"/>
  <c r="R157" i="3" s="1"/>
  <c r="J162" i="3"/>
  <c r="J161" i="3" s="1"/>
  <c r="J160" i="3" s="1"/>
  <c r="K162" i="3"/>
  <c r="K161" i="3" s="1"/>
  <c r="K160" i="3" s="1"/>
  <c r="L162" i="3"/>
  <c r="L161" i="3" s="1"/>
  <c r="L160" i="3" s="1"/>
  <c r="M162" i="3"/>
  <c r="M161" i="3" s="1"/>
  <c r="M160" i="3" s="1"/>
  <c r="N162" i="3"/>
  <c r="N161" i="3" s="1"/>
  <c r="N160" i="3" s="1"/>
  <c r="O162" i="3"/>
  <c r="O161" i="3" s="1"/>
  <c r="O160" i="3" s="1"/>
  <c r="P162" i="3"/>
  <c r="P161" i="3" s="1"/>
  <c r="P160" i="3" s="1"/>
  <c r="Q162" i="3"/>
  <c r="Q161" i="3" s="1"/>
  <c r="Q160" i="3" s="1"/>
  <c r="R162" i="3"/>
  <c r="R161" i="3" s="1"/>
  <c r="R160" i="3" s="1"/>
  <c r="J166" i="3"/>
  <c r="J165" i="3" s="1"/>
  <c r="J164" i="3" s="1"/>
  <c r="L166" i="3"/>
  <c r="L165" i="3" s="1"/>
  <c r="L164" i="3" s="1"/>
  <c r="M166" i="3"/>
  <c r="M165" i="3" s="1"/>
  <c r="M164" i="3" s="1"/>
  <c r="N166" i="3"/>
  <c r="N165" i="3" s="1"/>
  <c r="N164" i="3" s="1"/>
  <c r="P166" i="3"/>
  <c r="P165" i="3" s="1"/>
  <c r="P164" i="3" s="1"/>
  <c r="Q166" i="3"/>
  <c r="Q165" i="3" s="1"/>
  <c r="Q164" i="3" s="1"/>
  <c r="R166" i="3"/>
  <c r="R165" i="3" s="1"/>
  <c r="R164" i="3" s="1"/>
  <c r="J169" i="3"/>
  <c r="J168" i="3" s="1"/>
  <c r="J167" i="3" s="1"/>
  <c r="K169" i="3"/>
  <c r="K168" i="3" s="1"/>
  <c r="K167" i="3" s="1"/>
  <c r="L169" i="3"/>
  <c r="L168" i="3" s="1"/>
  <c r="L167" i="3" s="1"/>
  <c r="M169" i="3"/>
  <c r="M168" i="3" s="1"/>
  <c r="M167" i="3" s="1"/>
  <c r="N169" i="3"/>
  <c r="N168" i="3" s="1"/>
  <c r="N167" i="3" s="1"/>
  <c r="O169" i="3"/>
  <c r="O168" i="3" s="1"/>
  <c r="O167" i="3" s="1"/>
  <c r="P169" i="3"/>
  <c r="P168" i="3" s="1"/>
  <c r="P167" i="3" s="1"/>
  <c r="Q169" i="3"/>
  <c r="Q168" i="3" s="1"/>
  <c r="Q167" i="3" s="1"/>
  <c r="R169" i="3"/>
  <c r="R168" i="3" s="1"/>
  <c r="R167" i="3" s="1"/>
  <c r="J173" i="3"/>
  <c r="K173" i="3"/>
  <c r="L173" i="3"/>
  <c r="M173" i="3"/>
  <c r="N173" i="3"/>
  <c r="O173" i="3"/>
  <c r="P173" i="3"/>
  <c r="Q173" i="3"/>
  <c r="R173" i="3"/>
  <c r="J176" i="3"/>
  <c r="J175" i="3" s="1"/>
  <c r="J174" i="3" s="1"/>
  <c r="J170" i="3" s="1"/>
  <c r="K176" i="3"/>
  <c r="K175" i="3" s="1"/>
  <c r="K174" i="3" s="1"/>
  <c r="K170" i="3" s="1"/>
  <c r="L176" i="3"/>
  <c r="L175" i="3" s="1"/>
  <c r="L174" i="3" s="1"/>
  <c r="L170" i="3" s="1"/>
  <c r="M176" i="3"/>
  <c r="M175" i="3" s="1"/>
  <c r="M174" i="3" s="1"/>
  <c r="M170" i="3" s="1"/>
  <c r="N176" i="3"/>
  <c r="N175" i="3" s="1"/>
  <c r="N174" i="3" s="1"/>
  <c r="N170" i="3" s="1"/>
  <c r="O176" i="3"/>
  <c r="O175" i="3" s="1"/>
  <c r="O174" i="3" s="1"/>
  <c r="O170" i="3" s="1"/>
  <c r="P176" i="3"/>
  <c r="P175" i="3" s="1"/>
  <c r="P174" i="3" s="1"/>
  <c r="P170" i="3" s="1"/>
  <c r="Q176" i="3"/>
  <c r="Q175" i="3" s="1"/>
  <c r="Q174" i="3" s="1"/>
  <c r="Q170" i="3" s="1"/>
  <c r="R176" i="3"/>
  <c r="R175" i="3" s="1"/>
  <c r="R174" i="3" s="1"/>
  <c r="R170" i="3" s="1"/>
  <c r="J181" i="3"/>
  <c r="J180" i="3" s="1"/>
  <c r="J179" i="3" s="1"/>
  <c r="L181" i="3"/>
  <c r="L180" i="3" s="1"/>
  <c r="L179" i="3" s="1"/>
  <c r="M181" i="3"/>
  <c r="M180" i="3" s="1"/>
  <c r="M179" i="3" s="1"/>
  <c r="N181" i="3"/>
  <c r="N180" i="3" s="1"/>
  <c r="N179" i="3" s="1"/>
  <c r="P181" i="3"/>
  <c r="P180" i="3" s="1"/>
  <c r="P179" i="3" s="1"/>
  <c r="Q181" i="3"/>
  <c r="Q180" i="3" s="1"/>
  <c r="Q179" i="3" s="1"/>
  <c r="R181" i="3"/>
  <c r="R180" i="3" s="1"/>
  <c r="R179" i="3" s="1"/>
  <c r="J184" i="3"/>
  <c r="J183" i="3" s="1"/>
  <c r="J182" i="3" s="1"/>
  <c r="K184" i="3"/>
  <c r="K183" i="3" s="1"/>
  <c r="K182" i="3" s="1"/>
  <c r="M184" i="3"/>
  <c r="M183" i="3" s="1"/>
  <c r="M182" i="3" s="1"/>
  <c r="N184" i="3"/>
  <c r="N183" i="3" s="1"/>
  <c r="N182" i="3" s="1"/>
  <c r="O184" i="3"/>
  <c r="O183" i="3" s="1"/>
  <c r="O182" i="3" s="1"/>
  <c r="Q184" i="3"/>
  <c r="Q183" i="3" s="1"/>
  <c r="Q182" i="3" s="1"/>
  <c r="R184" i="3"/>
  <c r="R183" i="3" s="1"/>
  <c r="R182" i="3" s="1"/>
  <c r="J187" i="3"/>
  <c r="J186" i="3" s="1"/>
  <c r="J185" i="3" s="1"/>
  <c r="K187" i="3"/>
  <c r="K186" i="3" s="1"/>
  <c r="K185" i="3" s="1"/>
  <c r="M187" i="3"/>
  <c r="M186" i="3" s="1"/>
  <c r="M185" i="3" s="1"/>
  <c r="N187" i="3"/>
  <c r="N186" i="3" s="1"/>
  <c r="N185" i="3" s="1"/>
  <c r="O187" i="3"/>
  <c r="O186" i="3" s="1"/>
  <c r="O185" i="3" s="1"/>
  <c r="Q187" i="3"/>
  <c r="Q186" i="3" s="1"/>
  <c r="Q185" i="3" s="1"/>
  <c r="R187" i="3"/>
  <c r="R186" i="3" s="1"/>
  <c r="R185" i="3" s="1"/>
  <c r="J190" i="3"/>
  <c r="J189" i="3" s="1"/>
  <c r="J188" i="3" s="1"/>
  <c r="K190" i="3"/>
  <c r="K189" i="3" s="1"/>
  <c r="K188" i="3" s="1"/>
  <c r="M190" i="3"/>
  <c r="M189" i="3" s="1"/>
  <c r="M188" i="3" s="1"/>
  <c r="N190" i="3"/>
  <c r="N189" i="3" s="1"/>
  <c r="N188" i="3" s="1"/>
  <c r="O190" i="3"/>
  <c r="O189" i="3" s="1"/>
  <c r="O188" i="3" s="1"/>
  <c r="Q190" i="3"/>
  <c r="Q189" i="3" s="1"/>
  <c r="Q188" i="3" s="1"/>
  <c r="R190" i="3"/>
  <c r="R189" i="3" s="1"/>
  <c r="R188" i="3" s="1"/>
  <c r="J193" i="3"/>
  <c r="J192" i="3" s="1"/>
  <c r="J191" i="3" s="1"/>
  <c r="K193" i="3"/>
  <c r="K192" i="3" s="1"/>
  <c r="K191" i="3" s="1"/>
  <c r="M193" i="3"/>
  <c r="M192" i="3" s="1"/>
  <c r="M191" i="3" s="1"/>
  <c r="N193" i="3"/>
  <c r="N192" i="3" s="1"/>
  <c r="N191" i="3" s="1"/>
  <c r="O193" i="3"/>
  <c r="O192" i="3" s="1"/>
  <c r="O191" i="3" s="1"/>
  <c r="Q193" i="3"/>
  <c r="Q192" i="3" s="1"/>
  <c r="Q191" i="3" s="1"/>
  <c r="R193" i="3"/>
  <c r="R192" i="3" s="1"/>
  <c r="R191" i="3" s="1"/>
  <c r="J196" i="3"/>
  <c r="J195" i="3" s="1"/>
  <c r="J194" i="3" s="1"/>
  <c r="K196" i="3"/>
  <c r="K195" i="3" s="1"/>
  <c r="K194" i="3" s="1"/>
  <c r="M196" i="3"/>
  <c r="M195" i="3" s="1"/>
  <c r="M194" i="3" s="1"/>
  <c r="N196" i="3"/>
  <c r="N195" i="3" s="1"/>
  <c r="N194" i="3" s="1"/>
  <c r="O196" i="3"/>
  <c r="O195" i="3" s="1"/>
  <c r="O194" i="3" s="1"/>
  <c r="Q196" i="3"/>
  <c r="Q195" i="3" s="1"/>
  <c r="Q194" i="3" s="1"/>
  <c r="R196" i="3"/>
  <c r="R195" i="3" s="1"/>
  <c r="R194" i="3" s="1"/>
  <c r="J199" i="3"/>
  <c r="J198" i="3" s="1"/>
  <c r="J197" i="3" s="1"/>
  <c r="K199" i="3"/>
  <c r="K198" i="3" s="1"/>
  <c r="K197" i="3" s="1"/>
  <c r="L199" i="3"/>
  <c r="L198" i="3" s="1"/>
  <c r="L197" i="3" s="1"/>
  <c r="M199" i="3"/>
  <c r="M198" i="3" s="1"/>
  <c r="M197" i="3" s="1"/>
  <c r="N199" i="3"/>
  <c r="N198" i="3" s="1"/>
  <c r="N197" i="3" s="1"/>
  <c r="O199" i="3"/>
  <c r="O198" i="3" s="1"/>
  <c r="O197" i="3" s="1"/>
  <c r="P199" i="3"/>
  <c r="P198" i="3" s="1"/>
  <c r="P197" i="3" s="1"/>
  <c r="Q199" i="3"/>
  <c r="Q198" i="3" s="1"/>
  <c r="Q197" i="3" s="1"/>
  <c r="R199" i="3"/>
  <c r="R198" i="3" s="1"/>
  <c r="R197" i="3" s="1"/>
  <c r="J202" i="3"/>
  <c r="J201" i="3" s="1"/>
  <c r="J200" i="3" s="1"/>
  <c r="K202" i="3"/>
  <c r="K201" i="3" s="1"/>
  <c r="K200" i="3" s="1"/>
  <c r="L202" i="3"/>
  <c r="L201" i="3" s="1"/>
  <c r="L200" i="3" s="1"/>
  <c r="M202" i="3"/>
  <c r="M201" i="3" s="1"/>
  <c r="M200" i="3" s="1"/>
  <c r="N202" i="3"/>
  <c r="N201" i="3" s="1"/>
  <c r="N200" i="3" s="1"/>
  <c r="O202" i="3"/>
  <c r="O201" i="3" s="1"/>
  <c r="O200" i="3" s="1"/>
  <c r="P202" i="3"/>
  <c r="P201" i="3" s="1"/>
  <c r="P200" i="3" s="1"/>
  <c r="Q202" i="3"/>
  <c r="Q201" i="3" s="1"/>
  <c r="Q200" i="3" s="1"/>
  <c r="R202" i="3"/>
  <c r="R201" i="3" s="1"/>
  <c r="R200" i="3" s="1"/>
  <c r="J205" i="3"/>
  <c r="J204" i="3" s="1"/>
  <c r="J203" i="3" s="1"/>
  <c r="L205" i="3"/>
  <c r="L204" i="3" s="1"/>
  <c r="L203" i="3" s="1"/>
  <c r="M205" i="3"/>
  <c r="M204" i="3" s="1"/>
  <c r="M203" i="3" s="1"/>
  <c r="N205" i="3"/>
  <c r="N204" i="3" s="1"/>
  <c r="N203" i="3" s="1"/>
  <c r="P205" i="3"/>
  <c r="P204" i="3" s="1"/>
  <c r="P203" i="3" s="1"/>
  <c r="Q205" i="3"/>
  <c r="Q204" i="3" s="1"/>
  <c r="Q203" i="3" s="1"/>
  <c r="R205" i="3"/>
  <c r="R204" i="3" s="1"/>
  <c r="R203" i="3" s="1"/>
  <c r="J209" i="3"/>
  <c r="J208" i="3" s="1"/>
  <c r="J207" i="3" s="1"/>
  <c r="L209" i="3"/>
  <c r="L208" i="3" s="1"/>
  <c r="L207" i="3" s="1"/>
  <c r="M209" i="3"/>
  <c r="M208" i="3" s="1"/>
  <c r="M207" i="3" s="1"/>
  <c r="N209" i="3"/>
  <c r="N208" i="3" s="1"/>
  <c r="N207" i="3" s="1"/>
  <c r="P209" i="3"/>
  <c r="P208" i="3" s="1"/>
  <c r="P207" i="3" s="1"/>
  <c r="Q209" i="3"/>
  <c r="Q208" i="3" s="1"/>
  <c r="Q207" i="3" s="1"/>
  <c r="R209" i="3"/>
  <c r="R208" i="3" s="1"/>
  <c r="R207" i="3" s="1"/>
  <c r="J212" i="3"/>
  <c r="J211" i="3" s="1"/>
  <c r="J210" i="3" s="1"/>
  <c r="L212" i="3"/>
  <c r="L211" i="3" s="1"/>
  <c r="L210" i="3" s="1"/>
  <c r="M212" i="3"/>
  <c r="M211" i="3" s="1"/>
  <c r="M210" i="3" s="1"/>
  <c r="N212" i="3"/>
  <c r="N211" i="3" s="1"/>
  <c r="N210" i="3" s="1"/>
  <c r="P212" i="3"/>
  <c r="P211" i="3" s="1"/>
  <c r="P210" i="3" s="1"/>
  <c r="Q212" i="3"/>
  <c r="Q211" i="3" s="1"/>
  <c r="Q210" i="3" s="1"/>
  <c r="R212" i="3"/>
  <c r="R211" i="3" s="1"/>
  <c r="R210" i="3" s="1"/>
  <c r="J215" i="3"/>
  <c r="J214" i="3" s="1"/>
  <c r="J213" i="3" s="1"/>
  <c r="K215" i="3"/>
  <c r="K214" i="3" s="1"/>
  <c r="K213" i="3" s="1"/>
  <c r="M215" i="3"/>
  <c r="M214" i="3" s="1"/>
  <c r="M213" i="3" s="1"/>
  <c r="N215" i="3"/>
  <c r="N214" i="3" s="1"/>
  <c r="N213" i="3" s="1"/>
  <c r="O215" i="3"/>
  <c r="O214" i="3" s="1"/>
  <c r="O213" i="3" s="1"/>
  <c r="Q215" i="3"/>
  <c r="Q214" i="3" s="1"/>
  <c r="Q213" i="3" s="1"/>
  <c r="R215" i="3"/>
  <c r="R214" i="3" s="1"/>
  <c r="R213" i="3" s="1"/>
  <c r="J218" i="3"/>
  <c r="J217" i="3" s="1"/>
  <c r="J216" i="3" s="1"/>
  <c r="K218" i="3"/>
  <c r="K217" i="3" s="1"/>
  <c r="K216" i="3" s="1"/>
  <c r="M218" i="3"/>
  <c r="M217" i="3" s="1"/>
  <c r="M216" i="3" s="1"/>
  <c r="N218" i="3"/>
  <c r="N217" i="3" s="1"/>
  <c r="N216" i="3" s="1"/>
  <c r="O218" i="3"/>
  <c r="O217" i="3" s="1"/>
  <c r="O216" i="3" s="1"/>
  <c r="Q218" i="3"/>
  <c r="Q217" i="3" s="1"/>
  <c r="Q216" i="3" s="1"/>
  <c r="R218" i="3"/>
  <c r="R217" i="3" s="1"/>
  <c r="R216" i="3" s="1"/>
  <c r="J221" i="3"/>
  <c r="J220" i="3" s="1"/>
  <c r="J219" i="3" s="1"/>
  <c r="K221" i="3"/>
  <c r="K220" i="3" s="1"/>
  <c r="K219" i="3" s="1"/>
  <c r="M221" i="3"/>
  <c r="M220" i="3" s="1"/>
  <c r="M219" i="3" s="1"/>
  <c r="N221" i="3"/>
  <c r="N220" i="3" s="1"/>
  <c r="N219" i="3" s="1"/>
  <c r="O221" i="3"/>
  <c r="O220" i="3" s="1"/>
  <c r="O219" i="3" s="1"/>
  <c r="Q221" i="3"/>
  <c r="Q220" i="3" s="1"/>
  <c r="Q219" i="3" s="1"/>
  <c r="R221" i="3"/>
  <c r="R220" i="3" s="1"/>
  <c r="R219" i="3" s="1"/>
  <c r="J224" i="3"/>
  <c r="J223" i="3" s="1"/>
  <c r="J222" i="3" s="1"/>
  <c r="K224" i="3"/>
  <c r="K223" i="3" s="1"/>
  <c r="K222" i="3" s="1"/>
  <c r="M224" i="3"/>
  <c r="M223" i="3" s="1"/>
  <c r="M222" i="3" s="1"/>
  <c r="N224" i="3"/>
  <c r="N223" i="3" s="1"/>
  <c r="N222" i="3" s="1"/>
  <c r="O224" i="3"/>
  <c r="O223" i="3" s="1"/>
  <c r="O222" i="3" s="1"/>
  <c r="Q224" i="3"/>
  <c r="Q223" i="3" s="1"/>
  <c r="Q222" i="3" s="1"/>
  <c r="R224" i="3"/>
  <c r="R223" i="3" s="1"/>
  <c r="R222" i="3" s="1"/>
  <c r="J227" i="3"/>
  <c r="J226" i="3" s="1"/>
  <c r="J225" i="3" s="1"/>
  <c r="K227" i="3"/>
  <c r="K226" i="3" s="1"/>
  <c r="K225" i="3" s="1"/>
  <c r="M227" i="3"/>
  <c r="M226" i="3" s="1"/>
  <c r="M225" i="3" s="1"/>
  <c r="N227" i="3"/>
  <c r="N226" i="3" s="1"/>
  <c r="N225" i="3" s="1"/>
  <c r="O227" i="3"/>
  <c r="O226" i="3" s="1"/>
  <c r="O225" i="3" s="1"/>
  <c r="Q227" i="3"/>
  <c r="Q226" i="3" s="1"/>
  <c r="Q225" i="3" s="1"/>
  <c r="R227" i="3"/>
  <c r="R226" i="3" s="1"/>
  <c r="R225" i="3" s="1"/>
  <c r="J230" i="3"/>
  <c r="J229" i="3" s="1"/>
  <c r="J228" i="3" s="1"/>
  <c r="K230" i="3"/>
  <c r="K229" i="3" s="1"/>
  <c r="K228" i="3" s="1"/>
  <c r="L230" i="3"/>
  <c r="L229" i="3" s="1"/>
  <c r="L228" i="3" s="1"/>
  <c r="M230" i="3"/>
  <c r="M229" i="3" s="1"/>
  <c r="M228" i="3" s="1"/>
  <c r="N230" i="3"/>
  <c r="N229" i="3" s="1"/>
  <c r="N228" i="3" s="1"/>
  <c r="O230" i="3"/>
  <c r="O229" i="3" s="1"/>
  <c r="O228" i="3" s="1"/>
  <c r="P230" i="3"/>
  <c r="P229" i="3" s="1"/>
  <c r="P228" i="3" s="1"/>
  <c r="Q230" i="3"/>
  <c r="Q229" i="3" s="1"/>
  <c r="Q228" i="3" s="1"/>
  <c r="R230" i="3"/>
  <c r="R229" i="3" s="1"/>
  <c r="R228" i="3" s="1"/>
  <c r="J233" i="3"/>
  <c r="J232" i="3" s="1"/>
  <c r="J231" i="3" s="1"/>
  <c r="K233" i="3"/>
  <c r="K232" i="3" s="1"/>
  <c r="K231" i="3" s="1"/>
  <c r="L233" i="3"/>
  <c r="L232" i="3" s="1"/>
  <c r="L231" i="3" s="1"/>
  <c r="M233" i="3"/>
  <c r="M232" i="3" s="1"/>
  <c r="M231" i="3" s="1"/>
  <c r="N233" i="3"/>
  <c r="N232" i="3" s="1"/>
  <c r="N231" i="3" s="1"/>
  <c r="O233" i="3"/>
  <c r="O232" i="3" s="1"/>
  <c r="O231" i="3" s="1"/>
  <c r="P233" i="3"/>
  <c r="P232" i="3" s="1"/>
  <c r="P231" i="3" s="1"/>
  <c r="Q233" i="3"/>
  <c r="Q232" i="3" s="1"/>
  <c r="Q231" i="3" s="1"/>
  <c r="R233" i="3"/>
  <c r="R232" i="3" s="1"/>
  <c r="R231" i="3" s="1"/>
  <c r="J236" i="3"/>
  <c r="J235" i="3" s="1"/>
  <c r="J234" i="3" s="1"/>
  <c r="K236" i="3"/>
  <c r="K235" i="3" s="1"/>
  <c r="K234" i="3" s="1"/>
  <c r="L236" i="3"/>
  <c r="L235" i="3" s="1"/>
  <c r="L234" i="3" s="1"/>
  <c r="M236" i="3"/>
  <c r="M235" i="3" s="1"/>
  <c r="M234" i="3" s="1"/>
  <c r="N236" i="3"/>
  <c r="N235" i="3" s="1"/>
  <c r="N234" i="3" s="1"/>
  <c r="O236" i="3"/>
  <c r="O235" i="3" s="1"/>
  <c r="O234" i="3" s="1"/>
  <c r="P236" i="3"/>
  <c r="P235" i="3" s="1"/>
  <c r="P234" i="3" s="1"/>
  <c r="Q236" i="3"/>
  <c r="Q235" i="3" s="1"/>
  <c r="Q234" i="3" s="1"/>
  <c r="R236" i="3"/>
  <c r="R235" i="3" s="1"/>
  <c r="R234" i="3" s="1"/>
  <c r="J239" i="3"/>
  <c r="J238" i="3" s="1"/>
  <c r="J237" i="3" s="1"/>
  <c r="K239" i="3"/>
  <c r="K238" i="3" s="1"/>
  <c r="K237" i="3" s="1"/>
  <c r="L239" i="3"/>
  <c r="L238" i="3" s="1"/>
  <c r="L237" i="3" s="1"/>
  <c r="M239" i="3"/>
  <c r="M238" i="3" s="1"/>
  <c r="M237" i="3" s="1"/>
  <c r="N239" i="3"/>
  <c r="N238" i="3" s="1"/>
  <c r="N237" i="3" s="1"/>
  <c r="O239" i="3"/>
  <c r="O238" i="3" s="1"/>
  <c r="O237" i="3" s="1"/>
  <c r="P239" i="3"/>
  <c r="P238" i="3" s="1"/>
  <c r="P237" i="3" s="1"/>
  <c r="Q239" i="3"/>
  <c r="Q238" i="3" s="1"/>
  <c r="Q237" i="3" s="1"/>
  <c r="R239" i="3"/>
  <c r="R238" i="3" s="1"/>
  <c r="R237" i="3" s="1"/>
  <c r="J245" i="3"/>
  <c r="J244" i="3" s="1"/>
  <c r="J243" i="3" s="1"/>
  <c r="L245" i="3"/>
  <c r="L244" i="3" s="1"/>
  <c r="L243" i="3" s="1"/>
  <c r="M245" i="3"/>
  <c r="M244" i="3" s="1"/>
  <c r="M243" i="3" s="1"/>
  <c r="N245" i="3"/>
  <c r="N244" i="3" s="1"/>
  <c r="N243" i="3" s="1"/>
  <c r="P245" i="3"/>
  <c r="P244" i="3" s="1"/>
  <c r="P243" i="3" s="1"/>
  <c r="Q245" i="3"/>
  <c r="Q244" i="3" s="1"/>
  <c r="Q243" i="3" s="1"/>
  <c r="R245" i="3"/>
  <c r="R244" i="3" s="1"/>
  <c r="R243" i="3" s="1"/>
  <c r="J248" i="3"/>
  <c r="J247" i="3" s="1"/>
  <c r="J246" i="3" s="1"/>
  <c r="K248" i="3"/>
  <c r="K247" i="3" s="1"/>
  <c r="K246" i="3" s="1"/>
  <c r="L248" i="3"/>
  <c r="L247" i="3" s="1"/>
  <c r="L246" i="3" s="1"/>
  <c r="M248" i="3"/>
  <c r="M247" i="3" s="1"/>
  <c r="M246" i="3" s="1"/>
  <c r="N248" i="3"/>
  <c r="N247" i="3" s="1"/>
  <c r="N246" i="3" s="1"/>
  <c r="O248" i="3"/>
  <c r="O247" i="3" s="1"/>
  <c r="O246" i="3" s="1"/>
  <c r="P248" i="3"/>
  <c r="P247" i="3" s="1"/>
  <c r="P246" i="3" s="1"/>
  <c r="Q248" i="3"/>
  <c r="Q247" i="3" s="1"/>
  <c r="Q246" i="3" s="1"/>
  <c r="R248" i="3"/>
  <c r="R247" i="3" s="1"/>
  <c r="R246" i="3" s="1"/>
  <c r="J261" i="3"/>
  <c r="J260" i="3" s="1"/>
  <c r="J259" i="3" s="1"/>
  <c r="K261" i="3"/>
  <c r="K260" i="3" s="1"/>
  <c r="K259" i="3" s="1"/>
  <c r="M261" i="3"/>
  <c r="M260" i="3" s="1"/>
  <c r="M259" i="3" s="1"/>
  <c r="N261" i="3"/>
  <c r="N260" i="3" s="1"/>
  <c r="N259" i="3" s="1"/>
  <c r="O261" i="3"/>
  <c r="O260" i="3" s="1"/>
  <c r="O259" i="3" s="1"/>
  <c r="Q261" i="3"/>
  <c r="Q260" i="3" s="1"/>
  <c r="Q259" i="3" s="1"/>
  <c r="R261" i="3"/>
  <c r="R260" i="3" s="1"/>
  <c r="R259" i="3" s="1"/>
  <c r="J264" i="3"/>
  <c r="J263" i="3" s="1"/>
  <c r="J262" i="3" s="1"/>
  <c r="K264" i="3"/>
  <c r="K263" i="3" s="1"/>
  <c r="K262" i="3" s="1"/>
  <c r="M264" i="3"/>
  <c r="M263" i="3" s="1"/>
  <c r="M262" i="3" s="1"/>
  <c r="N264" i="3"/>
  <c r="N263" i="3" s="1"/>
  <c r="N262" i="3" s="1"/>
  <c r="O264" i="3"/>
  <c r="O263" i="3" s="1"/>
  <c r="O262" i="3" s="1"/>
  <c r="Q264" i="3"/>
  <c r="Q263" i="3" s="1"/>
  <c r="Q262" i="3" s="1"/>
  <c r="R264" i="3"/>
  <c r="R263" i="3" s="1"/>
  <c r="R262" i="3" s="1"/>
  <c r="J267" i="3"/>
  <c r="J266" i="3" s="1"/>
  <c r="J265" i="3" s="1"/>
  <c r="K267" i="3"/>
  <c r="K266" i="3" s="1"/>
  <c r="K265" i="3" s="1"/>
  <c r="M267" i="3"/>
  <c r="M266" i="3" s="1"/>
  <c r="M265" i="3" s="1"/>
  <c r="N267" i="3"/>
  <c r="N266" i="3" s="1"/>
  <c r="N265" i="3" s="1"/>
  <c r="O267" i="3"/>
  <c r="O266" i="3" s="1"/>
  <c r="O265" i="3" s="1"/>
  <c r="Q267" i="3"/>
  <c r="Q266" i="3" s="1"/>
  <c r="Q265" i="3" s="1"/>
  <c r="R267" i="3"/>
  <c r="R266" i="3" s="1"/>
  <c r="R265" i="3" s="1"/>
  <c r="J270" i="3"/>
  <c r="J269" i="3" s="1"/>
  <c r="J268" i="3" s="1"/>
  <c r="K270" i="3"/>
  <c r="K269" i="3" s="1"/>
  <c r="K268" i="3" s="1"/>
  <c r="L270" i="3"/>
  <c r="L269" i="3" s="1"/>
  <c r="L268" i="3" s="1"/>
  <c r="M270" i="3"/>
  <c r="M269" i="3" s="1"/>
  <c r="M268" i="3" s="1"/>
  <c r="N270" i="3"/>
  <c r="N269" i="3" s="1"/>
  <c r="N268" i="3" s="1"/>
  <c r="O270" i="3"/>
  <c r="O269" i="3" s="1"/>
  <c r="O268" i="3" s="1"/>
  <c r="P270" i="3"/>
  <c r="P269" i="3" s="1"/>
  <c r="P268" i="3" s="1"/>
  <c r="Q270" i="3"/>
  <c r="Q269" i="3" s="1"/>
  <c r="Q268" i="3" s="1"/>
  <c r="R270" i="3"/>
  <c r="R269" i="3" s="1"/>
  <c r="R268" i="3" s="1"/>
  <c r="J273" i="3"/>
  <c r="J272" i="3" s="1"/>
  <c r="J271" i="3" s="1"/>
  <c r="K273" i="3"/>
  <c r="K272" i="3" s="1"/>
  <c r="K271" i="3" s="1"/>
  <c r="L273" i="3"/>
  <c r="L272" i="3" s="1"/>
  <c r="L271" i="3" s="1"/>
  <c r="M273" i="3"/>
  <c r="M272" i="3" s="1"/>
  <c r="M271" i="3" s="1"/>
  <c r="N273" i="3"/>
  <c r="N272" i="3" s="1"/>
  <c r="N271" i="3" s="1"/>
  <c r="O273" i="3"/>
  <c r="O272" i="3" s="1"/>
  <c r="O271" i="3" s="1"/>
  <c r="P273" i="3"/>
  <c r="P272" i="3" s="1"/>
  <c r="P271" i="3" s="1"/>
  <c r="Q273" i="3"/>
  <c r="Q272" i="3" s="1"/>
  <c r="Q271" i="3" s="1"/>
  <c r="R273" i="3"/>
  <c r="R272" i="3" s="1"/>
  <c r="R271" i="3" s="1"/>
  <c r="J276" i="3"/>
  <c r="J275" i="3" s="1"/>
  <c r="J274" i="3" s="1"/>
  <c r="L276" i="3"/>
  <c r="L275" i="3" s="1"/>
  <c r="L274" i="3" s="1"/>
  <c r="M276" i="3"/>
  <c r="M275" i="3" s="1"/>
  <c r="M274" i="3" s="1"/>
  <c r="N276" i="3"/>
  <c r="N275" i="3" s="1"/>
  <c r="N274" i="3" s="1"/>
  <c r="P276" i="3"/>
  <c r="P275" i="3" s="1"/>
  <c r="P274" i="3" s="1"/>
  <c r="Q276" i="3"/>
  <c r="Q275" i="3" s="1"/>
  <c r="Q274" i="3" s="1"/>
  <c r="R276" i="3"/>
  <c r="R275" i="3" s="1"/>
  <c r="R274" i="3" s="1"/>
  <c r="J280" i="3"/>
  <c r="J279" i="3" s="1"/>
  <c r="K280" i="3"/>
  <c r="K279" i="3" s="1"/>
  <c r="M280" i="3"/>
  <c r="M279" i="3" s="1"/>
  <c r="N280" i="3"/>
  <c r="N279" i="3" s="1"/>
  <c r="O280" i="3"/>
  <c r="O279" i="3" s="1"/>
  <c r="Q280" i="3"/>
  <c r="Q279" i="3" s="1"/>
  <c r="R280" i="3"/>
  <c r="R279" i="3" s="1"/>
  <c r="J282" i="3"/>
  <c r="J281" i="3" s="1"/>
  <c r="K282" i="3"/>
  <c r="K281" i="3" s="1"/>
  <c r="M282" i="3"/>
  <c r="M281" i="3" s="1"/>
  <c r="N282" i="3"/>
  <c r="N281" i="3" s="1"/>
  <c r="O282" i="3"/>
  <c r="O281" i="3" s="1"/>
  <c r="Q282" i="3"/>
  <c r="Q281" i="3" s="1"/>
  <c r="R282" i="3"/>
  <c r="R281" i="3" s="1"/>
  <c r="J286" i="3"/>
  <c r="J285" i="3" s="1"/>
  <c r="J284" i="3" s="1"/>
  <c r="K286" i="3"/>
  <c r="K285" i="3" s="1"/>
  <c r="K284" i="3" s="1"/>
  <c r="M286" i="3"/>
  <c r="M285" i="3" s="1"/>
  <c r="M284" i="3" s="1"/>
  <c r="N286" i="3"/>
  <c r="N285" i="3" s="1"/>
  <c r="N284" i="3" s="1"/>
  <c r="O286" i="3"/>
  <c r="O285" i="3" s="1"/>
  <c r="O284" i="3" s="1"/>
  <c r="Q286" i="3"/>
  <c r="Q285" i="3" s="1"/>
  <c r="Q284" i="3" s="1"/>
  <c r="R286" i="3"/>
  <c r="R285" i="3" s="1"/>
  <c r="R284" i="3" s="1"/>
  <c r="J289" i="3"/>
  <c r="J288" i="3" s="1"/>
  <c r="K289" i="3"/>
  <c r="K288" i="3" s="1"/>
  <c r="M289" i="3"/>
  <c r="M288" i="3" s="1"/>
  <c r="N289" i="3"/>
  <c r="N288" i="3" s="1"/>
  <c r="O289" i="3"/>
  <c r="O288" i="3" s="1"/>
  <c r="Q289" i="3"/>
  <c r="Q288" i="3" s="1"/>
  <c r="R289" i="3"/>
  <c r="R288" i="3" s="1"/>
  <c r="J291" i="3"/>
  <c r="J290" i="3" s="1"/>
  <c r="K291" i="3"/>
  <c r="K290" i="3" s="1"/>
  <c r="M291" i="3"/>
  <c r="M290" i="3" s="1"/>
  <c r="N291" i="3"/>
  <c r="N290" i="3" s="1"/>
  <c r="O291" i="3"/>
  <c r="O290" i="3" s="1"/>
  <c r="Q291" i="3"/>
  <c r="Q290" i="3" s="1"/>
  <c r="R291" i="3"/>
  <c r="R290" i="3" s="1"/>
  <c r="J293" i="3"/>
  <c r="J292" i="3" s="1"/>
  <c r="K293" i="3"/>
  <c r="K292" i="3" s="1"/>
  <c r="M293" i="3"/>
  <c r="M292" i="3" s="1"/>
  <c r="N293" i="3"/>
  <c r="N292" i="3" s="1"/>
  <c r="O293" i="3"/>
  <c r="O292" i="3" s="1"/>
  <c r="Q293" i="3"/>
  <c r="Q292" i="3" s="1"/>
  <c r="R293" i="3"/>
  <c r="R292" i="3" s="1"/>
  <c r="J296" i="3"/>
  <c r="J295" i="3" s="1"/>
  <c r="J294" i="3" s="1"/>
  <c r="L296" i="3"/>
  <c r="L295" i="3" s="1"/>
  <c r="L294" i="3" s="1"/>
  <c r="M296" i="3"/>
  <c r="M295" i="3" s="1"/>
  <c r="M294" i="3" s="1"/>
  <c r="N296" i="3"/>
  <c r="N295" i="3" s="1"/>
  <c r="N294" i="3" s="1"/>
  <c r="P296" i="3"/>
  <c r="P295" i="3" s="1"/>
  <c r="P294" i="3" s="1"/>
  <c r="Q296" i="3"/>
  <c r="Q295" i="3" s="1"/>
  <c r="Q294" i="3" s="1"/>
  <c r="R296" i="3"/>
  <c r="R295" i="3" s="1"/>
  <c r="R294" i="3" s="1"/>
  <c r="J301" i="3"/>
  <c r="J300" i="3" s="1"/>
  <c r="J299" i="3" s="1"/>
  <c r="L301" i="3"/>
  <c r="L300" i="3" s="1"/>
  <c r="L299" i="3" s="1"/>
  <c r="M301" i="3"/>
  <c r="M300" i="3" s="1"/>
  <c r="M299" i="3" s="1"/>
  <c r="N301" i="3"/>
  <c r="N300" i="3" s="1"/>
  <c r="N299" i="3" s="1"/>
  <c r="P301" i="3"/>
  <c r="P300" i="3" s="1"/>
  <c r="P299" i="3" s="1"/>
  <c r="Q301" i="3"/>
  <c r="Q300" i="3" s="1"/>
  <c r="Q299" i="3" s="1"/>
  <c r="R301" i="3"/>
  <c r="R300" i="3" s="1"/>
  <c r="R299" i="3" s="1"/>
  <c r="J304" i="3"/>
  <c r="J303" i="3" s="1"/>
  <c r="J302" i="3" s="1"/>
  <c r="K304" i="3"/>
  <c r="K303" i="3" s="1"/>
  <c r="K302" i="3" s="1"/>
  <c r="M304" i="3"/>
  <c r="M303" i="3" s="1"/>
  <c r="M302" i="3" s="1"/>
  <c r="N304" i="3"/>
  <c r="N303" i="3" s="1"/>
  <c r="N302" i="3" s="1"/>
  <c r="O304" i="3"/>
  <c r="O303" i="3" s="1"/>
  <c r="O302" i="3" s="1"/>
  <c r="Q304" i="3"/>
  <c r="Q303" i="3" s="1"/>
  <c r="Q302" i="3" s="1"/>
  <c r="R304" i="3"/>
  <c r="R303" i="3" s="1"/>
  <c r="R302" i="3" s="1"/>
  <c r="J307" i="3"/>
  <c r="J306" i="3" s="1"/>
  <c r="J305" i="3" s="1"/>
  <c r="K307" i="3"/>
  <c r="K306" i="3" s="1"/>
  <c r="K305" i="3" s="1"/>
  <c r="M307" i="3"/>
  <c r="M306" i="3" s="1"/>
  <c r="M305" i="3" s="1"/>
  <c r="N307" i="3"/>
  <c r="N306" i="3" s="1"/>
  <c r="N305" i="3" s="1"/>
  <c r="O307" i="3"/>
  <c r="O306" i="3" s="1"/>
  <c r="O305" i="3" s="1"/>
  <c r="Q307" i="3"/>
  <c r="Q306" i="3" s="1"/>
  <c r="Q305" i="3" s="1"/>
  <c r="R307" i="3"/>
  <c r="R306" i="3" s="1"/>
  <c r="R305" i="3" s="1"/>
  <c r="J310" i="3"/>
  <c r="J309" i="3" s="1"/>
  <c r="K310" i="3"/>
  <c r="K309" i="3" s="1"/>
  <c r="M310" i="3"/>
  <c r="M309" i="3" s="1"/>
  <c r="N310" i="3"/>
  <c r="N309" i="3" s="1"/>
  <c r="O310" i="3"/>
  <c r="O309" i="3" s="1"/>
  <c r="Q310" i="3"/>
  <c r="Q309" i="3" s="1"/>
  <c r="R310" i="3"/>
  <c r="R309" i="3" s="1"/>
  <c r="J312" i="3"/>
  <c r="J311" i="3" s="1"/>
  <c r="K312" i="3"/>
  <c r="K311" i="3" s="1"/>
  <c r="M312" i="3"/>
  <c r="M311" i="3" s="1"/>
  <c r="N312" i="3"/>
  <c r="N311" i="3" s="1"/>
  <c r="O312" i="3"/>
  <c r="O311" i="3" s="1"/>
  <c r="Q312" i="3"/>
  <c r="Q311" i="3" s="1"/>
  <c r="R312" i="3"/>
  <c r="R311" i="3" s="1"/>
  <c r="J315" i="3"/>
  <c r="J314" i="3" s="1"/>
  <c r="J313" i="3" s="1"/>
  <c r="K315" i="3"/>
  <c r="K314" i="3" s="1"/>
  <c r="K313" i="3" s="1"/>
  <c r="M315" i="3"/>
  <c r="M314" i="3" s="1"/>
  <c r="M313" i="3" s="1"/>
  <c r="N315" i="3"/>
  <c r="N314" i="3" s="1"/>
  <c r="N313" i="3" s="1"/>
  <c r="O315" i="3"/>
  <c r="O314" i="3" s="1"/>
  <c r="O313" i="3" s="1"/>
  <c r="Q315" i="3"/>
  <c r="Q314" i="3" s="1"/>
  <c r="Q313" i="3" s="1"/>
  <c r="R315" i="3"/>
  <c r="R314" i="3" s="1"/>
  <c r="R313" i="3" s="1"/>
  <c r="J318" i="3"/>
  <c r="J317" i="3" s="1"/>
  <c r="K318" i="3"/>
  <c r="K317" i="3" s="1"/>
  <c r="L318" i="3"/>
  <c r="L317" i="3" s="1"/>
  <c r="N318" i="3"/>
  <c r="N317" i="3" s="1"/>
  <c r="O318" i="3"/>
  <c r="O317" i="3" s="1"/>
  <c r="P318" i="3"/>
  <c r="P317" i="3" s="1"/>
  <c r="R318" i="3"/>
  <c r="R317" i="3" s="1"/>
  <c r="J320" i="3"/>
  <c r="J319" i="3" s="1"/>
  <c r="K320" i="3"/>
  <c r="K319" i="3" s="1"/>
  <c r="L320" i="3"/>
  <c r="L319" i="3" s="1"/>
  <c r="N320" i="3"/>
  <c r="N319" i="3" s="1"/>
  <c r="O320" i="3"/>
  <c r="O319" i="3" s="1"/>
  <c r="P320" i="3"/>
  <c r="P319" i="3" s="1"/>
  <c r="R320" i="3"/>
  <c r="R319" i="3" s="1"/>
  <c r="J323" i="3"/>
  <c r="J322" i="3" s="1"/>
  <c r="J321" i="3" s="1"/>
  <c r="K323" i="3"/>
  <c r="K322" i="3" s="1"/>
  <c r="K321" i="3" s="1"/>
  <c r="M323" i="3"/>
  <c r="M322" i="3" s="1"/>
  <c r="M321" i="3" s="1"/>
  <c r="N323" i="3"/>
  <c r="N322" i="3" s="1"/>
  <c r="N321" i="3" s="1"/>
  <c r="O323" i="3"/>
  <c r="O322" i="3" s="1"/>
  <c r="O321" i="3" s="1"/>
  <c r="Q323" i="3"/>
  <c r="Q322" i="3" s="1"/>
  <c r="Q321" i="3" s="1"/>
  <c r="R323" i="3"/>
  <c r="R322" i="3" s="1"/>
  <c r="R321" i="3" s="1"/>
  <c r="J326" i="3"/>
  <c r="J325" i="3" s="1"/>
  <c r="J324" i="3" s="1"/>
  <c r="K326" i="3"/>
  <c r="K325" i="3" s="1"/>
  <c r="K324" i="3" s="1"/>
  <c r="L326" i="3"/>
  <c r="L325" i="3" s="1"/>
  <c r="L324" i="3" s="1"/>
  <c r="M326" i="3"/>
  <c r="M325" i="3" s="1"/>
  <c r="M324" i="3" s="1"/>
  <c r="N326" i="3"/>
  <c r="N325" i="3" s="1"/>
  <c r="N324" i="3" s="1"/>
  <c r="O326" i="3"/>
  <c r="O325" i="3" s="1"/>
  <c r="O324" i="3" s="1"/>
  <c r="P326" i="3"/>
  <c r="P325" i="3" s="1"/>
  <c r="P324" i="3" s="1"/>
  <c r="Q326" i="3"/>
  <c r="Q325" i="3" s="1"/>
  <c r="Q324" i="3" s="1"/>
  <c r="R326" i="3"/>
  <c r="R325" i="3" s="1"/>
  <c r="R324" i="3" s="1"/>
  <c r="J333" i="3"/>
  <c r="J332" i="3" s="1"/>
  <c r="J331" i="3" s="1"/>
  <c r="J330" i="3" s="1"/>
  <c r="K333" i="3"/>
  <c r="K332" i="3" s="1"/>
  <c r="K331" i="3" s="1"/>
  <c r="K330" i="3" s="1"/>
  <c r="M333" i="3"/>
  <c r="M332" i="3" s="1"/>
  <c r="M331" i="3" s="1"/>
  <c r="M330" i="3" s="1"/>
  <c r="N333" i="3"/>
  <c r="N332" i="3" s="1"/>
  <c r="N331" i="3" s="1"/>
  <c r="N330" i="3" s="1"/>
  <c r="O333" i="3"/>
  <c r="O332" i="3" s="1"/>
  <c r="O331" i="3" s="1"/>
  <c r="O330" i="3" s="1"/>
  <c r="Q333" i="3"/>
  <c r="Q332" i="3" s="1"/>
  <c r="Q331" i="3" s="1"/>
  <c r="Q330" i="3" s="1"/>
  <c r="R333" i="3"/>
  <c r="R332" i="3" s="1"/>
  <c r="R331" i="3" s="1"/>
  <c r="R330" i="3" s="1"/>
  <c r="J338" i="3"/>
  <c r="J337" i="3" s="1"/>
  <c r="J336" i="3" s="1"/>
  <c r="J335" i="3" s="1"/>
  <c r="K338" i="3"/>
  <c r="K337" i="3" s="1"/>
  <c r="K336" i="3" s="1"/>
  <c r="K335" i="3" s="1"/>
  <c r="M338" i="3"/>
  <c r="M337" i="3" s="1"/>
  <c r="M336" i="3" s="1"/>
  <c r="M335" i="3" s="1"/>
  <c r="N338" i="3"/>
  <c r="N337" i="3" s="1"/>
  <c r="N336" i="3" s="1"/>
  <c r="N335" i="3" s="1"/>
  <c r="O338" i="3"/>
  <c r="O337" i="3" s="1"/>
  <c r="O336" i="3" s="1"/>
  <c r="O335" i="3" s="1"/>
  <c r="Q338" i="3"/>
  <c r="Q337" i="3" s="1"/>
  <c r="Q336" i="3" s="1"/>
  <c r="Q335" i="3" s="1"/>
  <c r="R338" i="3"/>
  <c r="R337" i="3" s="1"/>
  <c r="R336" i="3" s="1"/>
  <c r="R335" i="3" s="1"/>
  <c r="J342" i="3"/>
  <c r="J341" i="3" s="1"/>
  <c r="J340" i="3" s="1"/>
  <c r="L342" i="3"/>
  <c r="L341" i="3" s="1"/>
  <c r="L340" i="3" s="1"/>
  <c r="M342" i="3"/>
  <c r="M341" i="3" s="1"/>
  <c r="M340" i="3" s="1"/>
  <c r="N342" i="3"/>
  <c r="N341" i="3" s="1"/>
  <c r="N340" i="3" s="1"/>
  <c r="P342" i="3"/>
  <c r="P341" i="3" s="1"/>
  <c r="P340" i="3" s="1"/>
  <c r="Q342" i="3"/>
  <c r="Q341" i="3" s="1"/>
  <c r="Q340" i="3" s="1"/>
  <c r="R342" i="3"/>
  <c r="R341" i="3" s="1"/>
  <c r="R340" i="3" s="1"/>
  <c r="J345" i="3"/>
  <c r="J344" i="3" s="1"/>
  <c r="J343" i="3" s="1"/>
  <c r="K345" i="3"/>
  <c r="K344" i="3" s="1"/>
  <c r="K343" i="3" s="1"/>
  <c r="M345" i="3"/>
  <c r="M344" i="3" s="1"/>
  <c r="M343" i="3" s="1"/>
  <c r="N345" i="3"/>
  <c r="N344" i="3" s="1"/>
  <c r="N343" i="3" s="1"/>
  <c r="O345" i="3"/>
  <c r="O344" i="3" s="1"/>
  <c r="O343" i="3" s="1"/>
  <c r="Q345" i="3"/>
  <c r="Q344" i="3" s="1"/>
  <c r="Q343" i="3" s="1"/>
  <c r="R345" i="3"/>
  <c r="R344" i="3" s="1"/>
  <c r="R343" i="3" s="1"/>
  <c r="J349" i="3"/>
  <c r="J348" i="3" s="1"/>
  <c r="J347" i="3" s="1"/>
  <c r="L349" i="3"/>
  <c r="L348" i="3" s="1"/>
  <c r="L347" i="3" s="1"/>
  <c r="M349" i="3"/>
  <c r="M348" i="3" s="1"/>
  <c r="M347" i="3" s="1"/>
  <c r="N349" i="3"/>
  <c r="N348" i="3" s="1"/>
  <c r="N347" i="3" s="1"/>
  <c r="P349" i="3"/>
  <c r="P348" i="3" s="1"/>
  <c r="P347" i="3" s="1"/>
  <c r="Q349" i="3"/>
  <c r="Q348" i="3" s="1"/>
  <c r="Q347" i="3" s="1"/>
  <c r="R349" i="3"/>
  <c r="R348" i="3" s="1"/>
  <c r="R347" i="3" s="1"/>
  <c r="J352" i="3"/>
  <c r="J351" i="3" s="1"/>
  <c r="J350" i="3" s="1"/>
  <c r="K352" i="3"/>
  <c r="K351" i="3" s="1"/>
  <c r="K350" i="3" s="1"/>
  <c r="L352" i="3"/>
  <c r="L351" i="3" s="1"/>
  <c r="L350" i="3" s="1"/>
  <c r="M352" i="3"/>
  <c r="M351" i="3" s="1"/>
  <c r="M350" i="3" s="1"/>
  <c r="N352" i="3"/>
  <c r="N351" i="3" s="1"/>
  <c r="N350" i="3" s="1"/>
  <c r="O352" i="3"/>
  <c r="O351" i="3" s="1"/>
  <c r="O350" i="3" s="1"/>
  <c r="P352" i="3"/>
  <c r="P351" i="3" s="1"/>
  <c r="P350" i="3" s="1"/>
  <c r="Q352" i="3"/>
  <c r="Q351" i="3" s="1"/>
  <c r="Q350" i="3" s="1"/>
  <c r="R352" i="3"/>
  <c r="R351" i="3" s="1"/>
  <c r="R350" i="3" s="1"/>
  <c r="J355" i="3"/>
  <c r="J354" i="3" s="1"/>
  <c r="J353" i="3" s="1"/>
  <c r="L355" i="3"/>
  <c r="L354" i="3" s="1"/>
  <c r="L353" i="3" s="1"/>
  <c r="M355" i="3"/>
  <c r="M354" i="3" s="1"/>
  <c r="M353" i="3" s="1"/>
  <c r="N355" i="3"/>
  <c r="N354" i="3" s="1"/>
  <c r="N353" i="3" s="1"/>
  <c r="P355" i="3"/>
  <c r="P354" i="3" s="1"/>
  <c r="P353" i="3" s="1"/>
  <c r="Q355" i="3"/>
  <c r="Q354" i="3" s="1"/>
  <c r="Q353" i="3" s="1"/>
  <c r="R355" i="3"/>
  <c r="R354" i="3" s="1"/>
  <c r="R353" i="3" s="1"/>
  <c r="J358" i="3"/>
  <c r="L358" i="3"/>
  <c r="M358" i="3"/>
  <c r="N358" i="3"/>
  <c r="P358" i="3"/>
  <c r="Q358" i="3"/>
  <c r="R358" i="3"/>
  <c r="J359" i="3"/>
  <c r="L359" i="3"/>
  <c r="M359" i="3"/>
  <c r="N359" i="3"/>
  <c r="P359" i="3"/>
  <c r="Q359" i="3"/>
  <c r="R359" i="3"/>
  <c r="J362" i="3"/>
  <c r="J361" i="3" s="1"/>
  <c r="J360" i="3" s="1"/>
  <c r="L362" i="3"/>
  <c r="L361" i="3" s="1"/>
  <c r="L360" i="3" s="1"/>
  <c r="M362" i="3"/>
  <c r="M361" i="3" s="1"/>
  <c r="M360" i="3" s="1"/>
  <c r="N362" i="3"/>
  <c r="N361" i="3" s="1"/>
  <c r="N360" i="3" s="1"/>
  <c r="P362" i="3"/>
  <c r="P361" i="3" s="1"/>
  <c r="P360" i="3" s="1"/>
  <c r="Q362" i="3"/>
  <c r="Q361" i="3" s="1"/>
  <c r="Q360" i="3" s="1"/>
  <c r="R362" i="3"/>
  <c r="R361" i="3" s="1"/>
  <c r="R360" i="3" s="1"/>
  <c r="J366" i="3"/>
  <c r="J365" i="3" s="1"/>
  <c r="L366" i="3"/>
  <c r="L365" i="3" s="1"/>
  <c r="M366" i="3"/>
  <c r="M365" i="3" s="1"/>
  <c r="N366" i="3"/>
  <c r="N365" i="3" s="1"/>
  <c r="P366" i="3"/>
  <c r="P365" i="3" s="1"/>
  <c r="Q366" i="3"/>
  <c r="Q365" i="3" s="1"/>
  <c r="R366" i="3"/>
  <c r="R365" i="3" s="1"/>
  <c r="J368" i="3"/>
  <c r="J367" i="3" s="1"/>
  <c r="L368" i="3"/>
  <c r="L367" i="3" s="1"/>
  <c r="M368" i="3"/>
  <c r="M367" i="3" s="1"/>
  <c r="N368" i="3"/>
  <c r="N367" i="3" s="1"/>
  <c r="P368" i="3"/>
  <c r="P367" i="3" s="1"/>
  <c r="Q368" i="3"/>
  <c r="Q367" i="3" s="1"/>
  <c r="R368" i="3"/>
  <c r="R367" i="3" s="1"/>
  <c r="J371" i="3"/>
  <c r="J370" i="3" s="1"/>
  <c r="L371" i="3"/>
  <c r="L370" i="3" s="1"/>
  <c r="M371" i="3"/>
  <c r="M370" i="3" s="1"/>
  <c r="N371" i="3"/>
  <c r="N370" i="3" s="1"/>
  <c r="P371" i="3"/>
  <c r="P370" i="3" s="1"/>
  <c r="Q371" i="3"/>
  <c r="Q370" i="3" s="1"/>
  <c r="R371" i="3"/>
  <c r="R370" i="3" s="1"/>
  <c r="J373" i="3"/>
  <c r="J372" i="3" s="1"/>
  <c r="L373" i="3"/>
  <c r="L372" i="3" s="1"/>
  <c r="M373" i="3"/>
  <c r="M372" i="3" s="1"/>
  <c r="N373" i="3"/>
  <c r="N372" i="3" s="1"/>
  <c r="P373" i="3"/>
  <c r="P372" i="3" s="1"/>
  <c r="Q373" i="3"/>
  <c r="Q372" i="3" s="1"/>
  <c r="R373" i="3"/>
  <c r="R372" i="3" s="1"/>
  <c r="J376" i="3"/>
  <c r="J375" i="3" s="1"/>
  <c r="J374" i="3" s="1"/>
  <c r="L376" i="3"/>
  <c r="L375" i="3" s="1"/>
  <c r="L374" i="3" s="1"/>
  <c r="M376" i="3"/>
  <c r="M375" i="3" s="1"/>
  <c r="M374" i="3" s="1"/>
  <c r="N376" i="3"/>
  <c r="N375" i="3" s="1"/>
  <c r="N374" i="3" s="1"/>
  <c r="P376" i="3"/>
  <c r="P375" i="3" s="1"/>
  <c r="P374" i="3" s="1"/>
  <c r="Q376" i="3"/>
  <c r="Q375" i="3" s="1"/>
  <c r="Q374" i="3" s="1"/>
  <c r="R376" i="3"/>
  <c r="R375" i="3" s="1"/>
  <c r="R374" i="3" s="1"/>
  <c r="J379" i="3"/>
  <c r="J378" i="3" s="1"/>
  <c r="J377" i="3" s="1"/>
  <c r="K379" i="3"/>
  <c r="K378" i="3" s="1"/>
  <c r="K377" i="3" s="1"/>
  <c r="M379" i="3"/>
  <c r="M378" i="3" s="1"/>
  <c r="M377" i="3" s="1"/>
  <c r="N379" i="3"/>
  <c r="N378" i="3" s="1"/>
  <c r="N377" i="3" s="1"/>
  <c r="O379" i="3"/>
  <c r="O378" i="3" s="1"/>
  <c r="O377" i="3" s="1"/>
  <c r="Q379" i="3"/>
  <c r="Q378" i="3" s="1"/>
  <c r="Q377" i="3" s="1"/>
  <c r="R379" i="3"/>
  <c r="R378" i="3" s="1"/>
  <c r="R377" i="3" s="1"/>
  <c r="J384" i="3"/>
  <c r="J383" i="3" s="1"/>
  <c r="J382" i="3" s="1"/>
  <c r="J381" i="3" s="1"/>
  <c r="K384" i="3"/>
  <c r="K383" i="3" s="1"/>
  <c r="K382" i="3" s="1"/>
  <c r="K381" i="3" s="1"/>
  <c r="M384" i="3"/>
  <c r="M383" i="3" s="1"/>
  <c r="M382" i="3" s="1"/>
  <c r="M381" i="3" s="1"/>
  <c r="N384" i="3"/>
  <c r="N383" i="3" s="1"/>
  <c r="N382" i="3" s="1"/>
  <c r="N381" i="3" s="1"/>
  <c r="O384" i="3"/>
  <c r="O383" i="3" s="1"/>
  <c r="O382" i="3" s="1"/>
  <c r="O381" i="3" s="1"/>
  <c r="Q384" i="3"/>
  <c r="Q383" i="3" s="1"/>
  <c r="Q382" i="3" s="1"/>
  <c r="Q381" i="3" s="1"/>
  <c r="R384" i="3"/>
  <c r="R383" i="3" s="1"/>
  <c r="R382" i="3" s="1"/>
  <c r="R381" i="3" s="1"/>
  <c r="J388" i="3"/>
  <c r="J387" i="3" s="1"/>
  <c r="K388" i="3"/>
  <c r="K387" i="3" s="1"/>
  <c r="M388" i="3"/>
  <c r="M387" i="3" s="1"/>
  <c r="N388" i="3"/>
  <c r="N387" i="3" s="1"/>
  <c r="O388" i="3"/>
  <c r="O387" i="3" s="1"/>
  <c r="Q388" i="3"/>
  <c r="Q387" i="3" s="1"/>
  <c r="R388" i="3"/>
  <c r="R387" i="3" s="1"/>
  <c r="J390" i="3"/>
  <c r="J389" i="3" s="1"/>
  <c r="K390" i="3"/>
  <c r="K389" i="3" s="1"/>
  <c r="M390" i="3"/>
  <c r="M389" i="3" s="1"/>
  <c r="N390" i="3"/>
  <c r="N389" i="3" s="1"/>
  <c r="O390" i="3"/>
  <c r="O389" i="3" s="1"/>
  <c r="Q390" i="3"/>
  <c r="Q389" i="3" s="1"/>
  <c r="R390" i="3"/>
  <c r="R389" i="3" s="1"/>
  <c r="J393" i="3"/>
  <c r="J392" i="3" s="1"/>
  <c r="K393" i="3"/>
  <c r="K392" i="3" s="1"/>
  <c r="M393" i="3"/>
  <c r="M392" i="3" s="1"/>
  <c r="N393" i="3"/>
  <c r="N392" i="3" s="1"/>
  <c r="O393" i="3"/>
  <c r="O392" i="3" s="1"/>
  <c r="Q393" i="3"/>
  <c r="Q392" i="3" s="1"/>
  <c r="R393" i="3"/>
  <c r="R392" i="3" s="1"/>
  <c r="J395" i="3"/>
  <c r="J394" i="3" s="1"/>
  <c r="K395" i="3"/>
  <c r="K394" i="3" s="1"/>
  <c r="M395" i="3"/>
  <c r="M394" i="3" s="1"/>
  <c r="N395" i="3"/>
  <c r="N394" i="3" s="1"/>
  <c r="O395" i="3"/>
  <c r="O394" i="3" s="1"/>
  <c r="Q395" i="3"/>
  <c r="Q394" i="3" s="1"/>
  <c r="R395" i="3"/>
  <c r="R394" i="3" s="1"/>
  <c r="J398" i="3"/>
  <c r="J397" i="3" s="1"/>
  <c r="J396" i="3" s="1"/>
  <c r="K398" i="3"/>
  <c r="K397" i="3" s="1"/>
  <c r="K396" i="3" s="1"/>
  <c r="M398" i="3"/>
  <c r="M397" i="3" s="1"/>
  <c r="M396" i="3" s="1"/>
  <c r="N398" i="3"/>
  <c r="N397" i="3" s="1"/>
  <c r="N396" i="3" s="1"/>
  <c r="O398" i="3"/>
  <c r="O397" i="3" s="1"/>
  <c r="O396" i="3" s="1"/>
  <c r="Q398" i="3"/>
  <c r="Q397" i="3" s="1"/>
  <c r="Q396" i="3" s="1"/>
  <c r="R398" i="3"/>
  <c r="R397" i="3" s="1"/>
  <c r="R396" i="3" s="1"/>
  <c r="J401" i="3"/>
  <c r="J400" i="3" s="1"/>
  <c r="K401" i="3"/>
  <c r="K400" i="3" s="1"/>
  <c r="L401" i="3"/>
  <c r="L400" i="3" s="1"/>
  <c r="N401" i="3"/>
  <c r="N400" i="3" s="1"/>
  <c r="O401" i="3"/>
  <c r="O400" i="3" s="1"/>
  <c r="P401" i="3"/>
  <c r="P400" i="3" s="1"/>
  <c r="R401" i="3"/>
  <c r="R400" i="3" s="1"/>
  <c r="J403" i="3"/>
  <c r="J402" i="3" s="1"/>
  <c r="K403" i="3"/>
  <c r="K402" i="3" s="1"/>
  <c r="L403" i="3"/>
  <c r="L402" i="3" s="1"/>
  <c r="N403" i="3"/>
  <c r="N402" i="3" s="1"/>
  <c r="O403" i="3"/>
  <c r="O402" i="3" s="1"/>
  <c r="P403" i="3"/>
  <c r="P402" i="3" s="1"/>
  <c r="R403" i="3"/>
  <c r="R402" i="3" s="1"/>
  <c r="J406" i="3"/>
  <c r="J405" i="3" s="1"/>
  <c r="J404" i="3" s="1"/>
  <c r="K406" i="3"/>
  <c r="K405" i="3" s="1"/>
  <c r="K404" i="3" s="1"/>
  <c r="L406" i="3"/>
  <c r="L405" i="3" s="1"/>
  <c r="L404" i="3" s="1"/>
  <c r="M406" i="3"/>
  <c r="M405" i="3" s="1"/>
  <c r="M404" i="3" s="1"/>
  <c r="N406" i="3"/>
  <c r="N405" i="3" s="1"/>
  <c r="N404" i="3" s="1"/>
  <c r="O406" i="3"/>
  <c r="O405" i="3" s="1"/>
  <c r="O404" i="3" s="1"/>
  <c r="P406" i="3"/>
  <c r="P405" i="3" s="1"/>
  <c r="P404" i="3" s="1"/>
  <c r="Q406" i="3"/>
  <c r="Q405" i="3" s="1"/>
  <c r="Q404" i="3" s="1"/>
  <c r="R406" i="3"/>
  <c r="R405" i="3" s="1"/>
  <c r="R404" i="3" s="1"/>
  <c r="J411" i="3"/>
  <c r="J410" i="3" s="1"/>
  <c r="J409" i="3" s="1"/>
  <c r="J408" i="3" s="1"/>
  <c r="L411" i="3"/>
  <c r="L410" i="3" s="1"/>
  <c r="L409" i="3" s="1"/>
  <c r="L408" i="3" s="1"/>
  <c r="M411" i="3"/>
  <c r="M410" i="3" s="1"/>
  <c r="M409" i="3" s="1"/>
  <c r="M408" i="3" s="1"/>
  <c r="N411" i="3"/>
  <c r="N410" i="3" s="1"/>
  <c r="N409" i="3" s="1"/>
  <c r="N408" i="3" s="1"/>
  <c r="P411" i="3"/>
  <c r="P410" i="3" s="1"/>
  <c r="P409" i="3" s="1"/>
  <c r="P408" i="3" s="1"/>
  <c r="Q411" i="3"/>
  <c r="Q410" i="3" s="1"/>
  <c r="Q409" i="3" s="1"/>
  <c r="Q408" i="3" s="1"/>
  <c r="R411" i="3"/>
  <c r="R410" i="3" s="1"/>
  <c r="R409" i="3" s="1"/>
  <c r="R408" i="3" s="1"/>
  <c r="J415" i="3"/>
  <c r="J414" i="3" s="1"/>
  <c r="J413" i="3" s="1"/>
  <c r="J412" i="3" s="1"/>
  <c r="K415" i="3"/>
  <c r="K414" i="3" s="1"/>
  <c r="K413" i="3" s="1"/>
  <c r="K412" i="3" s="1"/>
  <c r="M415" i="3"/>
  <c r="M414" i="3" s="1"/>
  <c r="M413" i="3" s="1"/>
  <c r="M412" i="3" s="1"/>
  <c r="N415" i="3"/>
  <c r="N414" i="3" s="1"/>
  <c r="N413" i="3" s="1"/>
  <c r="N412" i="3" s="1"/>
  <c r="O415" i="3"/>
  <c r="O414" i="3" s="1"/>
  <c r="O413" i="3" s="1"/>
  <c r="O412" i="3" s="1"/>
  <c r="Q415" i="3"/>
  <c r="Q414" i="3" s="1"/>
  <c r="Q413" i="3" s="1"/>
  <c r="Q412" i="3" s="1"/>
  <c r="R415" i="3"/>
  <c r="R414" i="3" s="1"/>
  <c r="R413" i="3" s="1"/>
  <c r="R412" i="3" s="1"/>
  <c r="P403" i="1"/>
  <c r="Q432" i="1"/>
  <c r="Q420" i="2" s="1"/>
  <c r="Q419" i="2" s="1"/>
  <c r="Q418" i="2" s="1"/>
  <c r="Q411" i="2" s="1"/>
  <c r="Q391" i="2" s="1"/>
  <c r="P431" i="1"/>
  <c r="P430" i="1" s="1"/>
  <c r="O431" i="1"/>
  <c r="O430" i="1" s="1"/>
  <c r="P429" i="1"/>
  <c r="Q428" i="1"/>
  <c r="Q427" i="1" s="1"/>
  <c r="O428" i="1"/>
  <c r="O427" i="1" s="1"/>
  <c r="P426" i="1"/>
  <c r="Q425" i="1"/>
  <c r="Q424" i="1" s="1"/>
  <c r="P425" i="1"/>
  <c r="P424" i="1" s="1"/>
  <c r="O425" i="1"/>
  <c r="O424" i="1"/>
  <c r="P420" i="1"/>
  <c r="P410" i="2" s="1"/>
  <c r="P409" i="2" s="1"/>
  <c r="Q419" i="1"/>
  <c r="O419" i="1"/>
  <c r="P418" i="1"/>
  <c r="P408" i="2" s="1"/>
  <c r="P407" i="2" s="1"/>
  <c r="Q417" i="1"/>
  <c r="O417" i="1"/>
  <c r="P412" i="1"/>
  <c r="Q411" i="1"/>
  <c r="Q410" i="1" s="1"/>
  <c r="Q409" i="1" s="1"/>
  <c r="P411" i="1"/>
  <c r="P410" i="1" s="1"/>
  <c r="P409" i="1" s="1"/>
  <c r="O411" i="1"/>
  <c r="O410" i="1" s="1"/>
  <c r="O409" i="1" s="1"/>
  <c r="O408" i="1"/>
  <c r="O384" i="2" s="1"/>
  <c r="O383" i="2" s="1"/>
  <c r="O382" i="2" s="1"/>
  <c r="O381" i="2" s="1"/>
  <c r="O380" i="2" s="1"/>
  <c r="O369" i="2" s="1"/>
  <c r="Q407" i="1"/>
  <c r="Q406" i="1" s="1"/>
  <c r="Q405" i="1" s="1"/>
  <c r="P407" i="1"/>
  <c r="P406" i="1" s="1"/>
  <c r="P405" i="1" s="1"/>
  <c r="Q402" i="1"/>
  <c r="O402" i="1"/>
  <c r="Q401" i="1"/>
  <c r="Q400" i="1" s="1"/>
  <c r="P401" i="1"/>
  <c r="P400" i="1" s="1"/>
  <c r="O401" i="1"/>
  <c r="O400" i="1" s="1"/>
  <c r="P399" i="1"/>
  <c r="P404" i="2" s="1"/>
  <c r="P403" i="2" s="1"/>
  <c r="P402" i="2" s="1"/>
  <c r="Q398" i="1"/>
  <c r="Q397" i="1" s="1"/>
  <c r="Q396" i="1" s="1"/>
  <c r="O398" i="1"/>
  <c r="O397" i="1"/>
  <c r="O396" i="1" s="1"/>
  <c r="Q395" i="1"/>
  <c r="Q379" i="2" s="1"/>
  <c r="Q378" i="2" s="1"/>
  <c r="Q377" i="2" s="1"/>
  <c r="Q371" i="2" s="1"/>
  <c r="Q370" i="2" s="1"/>
  <c r="Q369" i="2" s="1"/>
  <c r="P394" i="1"/>
  <c r="P393" i="1" s="1"/>
  <c r="O394" i="1"/>
  <c r="O393" i="1" s="1"/>
  <c r="P392" i="1"/>
  <c r="P391" i="1" s="1"/>
  <c r="Q391" i="1"/>
  <c r="O391" i="1"/>
  <c r="P390" i="1"/>
  <c r="P389" i="1" s="1"/>
  <c r="Q389" i="1"/>
  <c r="Q388" i="1" s="1"/>
  <c r="O389" i="1"/>
  <c r="O388" i="1" s="1"/>
  <c r="O384" i="1"/>
  <c r="Q383" i="1"/>
  <c r="Q382" i="1" s="1"/>
  <c r="P383" i="1"/>
  <c r="P382" i="1" s="1"/>
  <c r="O383" i="1"/>
  <c r="O382" i="1" s="1"/>
  <c r="O381" i="1"/>
  <c r="O344" i="2" s="1"/>
  <c r="O343" i="2" s="1"/>
  <c r="Q380" i="1"/>
  <c r="P380" i="1"/>
  <c r="O379" i="1"/>
  <c r="O342" i="2" s="1"/>
  <c r="O341" i="2" s="1"/>
  <c r="Q378" i="1"/>
  <c r="Q377" i="1" s="1"/>
  <c r="P378" i="1"/>
  <c r="O375" i="1"/>
  <c r="O356" i="2" s="1"/>
  <c r="O355" i="2" s="1"/>
  <c r="O354" i="2" s="1"/>
  <c r="O353" i="2" s="1"/>
  <c r="O352" i="2" s="1"/>
  <c r="Q374" i="1"/>
  <c r="Q373" i="1" s="1"/>
  <c r="P374" i="1"/>
  <c r="P373" i="1" s="1"/>
  <c r="O372" i="1"/>
  <c r="O371" i="1"/>
  <c r="O350" i="2" s="1"/>
  <c r="Q370" i="1"/>
  <c r="Q369" i="1" s="1"/>
  <c r="P370" i="1"/>
  <c r="P369" i="1" s="1"/>
  <c r="O368" i="1"/>
  <c r="Q367" i="1"/>
  <c r="Q366" i="1" s="1"/>
  <c r="P367" i="1"/>
  <c r="P366" i="1" s="1"/>
  <c r="P365" i="1" s="1"/>
  <c r="O364" i="1"/>
  <c r="O363" i="1" s="1"/>
  <c r="O362" i="1" s="1"/>
  <c r="O361" i="1" s="1"/>
  <c r="Q363" i="1"/>
  <c r="Q362" i="1" s="1"/>
  <c r="Q361" i="1" s="1"/>
  <c r="P363" i="1"/>
  <c r="P362" i="1" s="1"/>
  <c r="P361" i="1" s="1"/>
  <c r="O359" i="1"/>
  <c r="O334" i="2" s="1"/>
  <c r="O333" i="2" s="1"/>
  <c r="Q358" i="1"/>
  <c r="Q357" i="1" s="1"/>
  <c r="P358" i="1"/>
  <c r="P357" i="1" s="1"/>
  <c r="P356" i="1"/>
  <c r="Q355" i="1"/>
  <c r="P355" i="1"/>
  <c r="O355" i="1"/>
  <c r="P354" i="1"/>
  <c r="Q353" i="1"/>
  <c r="P353" i="1"/>
  <c r="O353" i="1"/>
  <c r="P352" i="1"/>
  <c r="Q351" i="1"/>
  <c r="Q350" i="1" s="1"/>
  <c r="P351" i="1"/>
  <c r="P350" i="1" s="1"/>
  <c r="O351" i="1"/>
  <c r="O350" i="1" s="1"/>
  <c r="P349" i="1"/>
  <c r="Q348" i="1"/>
  <c r="Q347" i="1" s="1"/>
  <c r="O348" i="1"/>
  <c r="O347" i="1"/>
  <c r="P345" i="1"/>
  <c r="Q344" i="1"/>
  <c r="P344" i="1"/>
  <c r="O344" i="1"/>
  <c r="P343" i="1"/>
  <c r="Q342" i="1"/>
  <c r="Q341" i="1" s="1"/>
  <c r="Q340" i="1" s="1"/>
  <c r="P342" i="1"/>
  <c r="P341" i="1" s="1"/>
  <c r="P340" i="1" s="1"/>
  <c r="O342" i="1"/>
  <c r="O341" i="1" s="1"/>
  <c r="O340" i="1" s="1"/>
  <c r="O339" i="1"/>
  <c r="Q338" i="1"/>
  <c r="Q337" i="1" s="1"/>
  <c r="P338" i="1"/>
  <c r="P337" i="1" s="1"/>
  <c r="Q335" i="1"/>
  <c r="P335" i="1"/>
  <c r="P334" i="1" s="1"/>
  <c r="O335" i="1"/>
  <c r="O334" i="1" s="1"/>
  <c r="Q334" i="1"/>
  <c r="Q332" i="1"/>
  <c r="Q331" i="1" s="1"/>
  <c r="P332" i="1"/>
  <c r="P331" i="1" s="1"/>
  <c r="O332" i="1"/>
  <c r="O331" i="1" s="1"/>
  <c r="P330" i="1"/>
  <c r="P267" i="3" s="1"/>
  <c r="P266" i="3" s="1"/>
  <c r="P265" i="3" s="1"/>
  <c r="Q329" i="1"/>
  <c r="Q328" i="1" s="1"/>
  <c r="O329" i="1"/>
  <c r="O328" i="1" s="1"/>
  <c r="P327" i="1"/>
  <c r="P264" i="3" s="1"/>
  <c r="P263" i="3" s="1"/>
  <c r="P262" i="3" s="1"/>
  <c r="Q326" i="1"/>
  <c r="Q325" i="1" s="1"/>
  <c r="O326" i="1"/>
  <c r="O325" i="1" s="1"/>
  <c r="P324" i="1"/>
  <c r="Q323" i="1"/>
  <c r="Q322" i="1" s="1"/>
  <c r="O323" i="1"/>
  <c r="O322" i="1" s="1"/>
  <c r="Q319" i="1"/>
  <c r="P319" i="1"/>
  <c r="P318" i="1" s="1"/>
  <c r="O319" i="1"/>
  <c r="O318" i="1" s="1"/>
  <c r="Q318" i="1"/>
  <c r="O317" i="1"/>
  <c r="O245" i="3" s="1"/>
  <c r="O244" i="3" s="1"/>
  <c r="O243" i="3" s="1"/>
  <c r="Q316" i="1"/>
  <c r="Q315" i="1" s="1"/>
  <c r="P316" i="1"/>
  <c r="P315" i="1" s="1"/>
  <c r="Q313" i="1"/>
  <c r="Q312" i="1" s="1"/>
  <c r="P313" i="1"/>
  <c r="P312" i="1" s="1"/>
  <c r="O313" i="1"/>
  <c r="O312" i="1" s="1"/>
  <c r="Q310" i="1"/>
  <c r="Q309" i="1" s="1"/>
  <c r="P310" i="1"/>
  <c r="P309" i="1" s="1"/>
  <c r="O310" i="1"/>
  <c r="O309" i="1" s="1"/>
  <c r="Q307" i="1"/>
  <c r="Q306" i="1" s="1"/>
  <c r="P307" i="1"/>
  <c r="P306" i="1" s="1"/>
  <c r="O307" i="1"/>
  <c r="O306" i="1" s="1"/>
  <c r="Q304" i="1"/>
  <c r="Q303" i="1" s="1"/>
  <c r="P304" i="1"/>
  <c r="P303" i="1" s="1"/>
  <c r="O304" i="1"/>
  <c r="O303" i="1" s="1"/>
  <c r="Q301" i="1"/>
  <c r="Q300" i="1" s="1"/>
  <c r="P301" i="1"/>
  <c r="P300" i="1" s="1"/>
  <c r="O301" i="1"/>
  <c r="O300" i="1" s="1"/>
  <c r="P299" i="1"/>
  <c r="Q298" i="1"/>
  <c r="Q297" i="1" s="1"/>
  <c r="P298" i="1"/>
  <c r="P297" i="1" s="1"/>
  <c r="O298" i="1"/>
  <c r="O297" i="1" s="1"/>
  <c r="P296" i="1"/>
  <c r="P224" i="3" s="1"/>
  <c r="P223" i="3" s="1"/>
  <c r="P222" i="3" s="1"/>
  <c r="Q295" i="1"/>
  <c r="Q294" i="1" s="1"/>
  <c r="P295" i="1"/>
  <c r="O295" i="1"/>
  <c r="O294" i="1" s="1"/>
  <c r="P294" i="1"/>
  <c r="P293" i="1"/>
  <c r="P221" i="3" s="1"/>
  <c r="P220" i="3" s="1"/>
  <c r="P219" i="3" s="1"/>
  <c r="Q292" i="1"/>
  <c r="P292" i="1"/>
  <c r="P291" i="1" s="1"/>
  <c r="O292" i="1"/>
  <c r="O291" i="1" s="1"/>
  <c r="Q291" i="1"/>
  <c r="P290" i="1"/>
  <c r="P218" i="3" s="1"/>
  <c r="P217" i="3" s="1"/>
  <c r="P216" i="3" s="1"/>
  <c r="Q289" i="1"/>
  <c r="Q288" i="1" s="1"/>
  <c r="O289" i="1"/>
  <c r="O288" i="1" s="1"/>
  <c r="P287" i="1"/>
  <c r="Q286" i="1"/>
  <c r="Q285" i="1" s="1"/>
  <c r="P286" i="1"/>
  <c r="P285" i="1" s="1"/>
  <c r="O286" i="1"/>
  <c r="O285" i="1" s="1"/>
  <c r="O284" i="1"/>
  <c r="O283" i="1" s="1"/>
  <c r="O282" i="1" s="1"/>
  <c r="Q283" i="1"/>
  <c r="Q282" i="1" s="1"/>
  <c r="P283" i="1"/>
  <c r="P282" i="1" s="1"/>
  <c r="O281" i="1"/>
  <c r="O269" i="2" s="1"/>
  <c r="O268" i="2" s="1"/>
  <c r="O267" i="2" s="1"/>
  <c r="Q280" i="1"/>
  <c r="Q279" i="1" s="1"/>
  <c r="P280" i="1"/>
  <c r="P279" i="1" s="1"/>
  <c r="O277" i="1"/>
  <c r="Q276" i="1"/>
  <c r="Q275" i="1" s="1"/>
  <c r="P276" i="1"/>
  <c r="P275" i="1" s="1"/>
  <c r="Q273" i="1"/>
  <c r="Q272" i="1" s="1"/>
  <c r="P273" i="1"/>
  <c r="P272" i="1" s="1"/>
  <c r="O273" i="1"/>
  <c r="O272" i="1" s="1"/>
  <c r="Q270" i="1"/>
  <c r="Q269" i="1" s="1"/>
  <c r="P270" i="1"/>
  <c r="P269" i="1" s="1"/>
  <c r="O270" i="1"/>
  <c r="O269" i="1" s="1"/>
  <c r="P268" i="1"/>
  <c r="P196" i="3" s="1"/>
  <c r="P195" i="3" s="1"/>
  <c r="P194" i="3" s="1"/>
  <c r="Q267" i="1"/>
  <c r="Q266" i="1" s="1"/>
  <c r="O267" i="1"/>
  <c r="O266" i="1" s="1"/>
  <c r="P265" i="1"/>
  <c r="P264" i="1" s="1"/>
  <c r="P263" i="1" s="1"/>
  <c r="Q264" i="1"/>
  <c r="Q263" i="1" s="1"/>
  <c r="O264" i="1"/>
  <c r="O263" i="1"/>
  <c r="P262" i="1"/>
  <c r="P261" i="1" s="1"/>
  <c r="P260" i="1" s="1"/>
  <c r="Q261" i="1"/>
  <c r="Q260" i="1" s="1"/>
  <c r="O261" i="1"/>
  <c r="O260" i="1" s="1"/>
  <c r="P259" i="1"/>
  <c r="P258" i="1" s="1"/>
  <c r="P257" i="1" s="1"/>
  <c r="Q258" i="1"/>
  <c r="Q257" i="1" s="1"/>
  <c r="O258" i="1"/>
  <c r="O257" i="1" s="1"/>
  <c r="P256" i="1"/>
  <c r="Q255" i="1"/>
  <c r="Q254" i="1" s="1"/>
  <c r="O255" i="1"/>
  <c r="O254" i="1" s="1"/>
  <c r="O253" i="1"/>
  <c r="Q252" i="1"/>
  <c r="P252" i="1"/>
  <c r="P251" i="1" s="1"/>
  <c r="Q251" i="1"/>
  <c r="Q246" i="1"/>
  <c r="Q245" i="1" s="1"/>
  <c r="P246" i="1"/>
  <c r="O246" i="1"/>
  <c r="O245" i="1" s="1"/>
  <c r="P245" i="1"/>
  <c r="Q244" i="1"/>
  <c r="Q228" i="2" s="1"/>
  <c r="Q227" i="2" s="1"/>
  <c r="P243" i="1"/>
  <c r="O243" i="1"/>
  <c r="Q242" i="1"/>
  <c r="Q226" i="2" s="1"/>
  <c r="Q225" i="2" s="1"/>
  <c r="Q224" i="2" s="1"/>
  <c r="Q210" i="2" s="1"/>
  <c r="Q209" i="2" s="1"/>
  <c r="Q208" i="2" s="1"/>
  <c r="P241" i="1"/>
  <c r="O241" i="1"/>
  <c r="O240" i="1" s="1"/>
  <c r="P239" i="1"/>
  <c r="Q238" i="1"/>
  <c r="Q237" i="1" s="1"/>
  <c r="O238" i="1"/>
  <c r="O237" i="1" s="1"/>
  <c r="P236" i="1"/>
  <c r="Q235" i="1"/>
  <c r="P235" i="1"/>
  <c r="O235" i="1"/>
  <c r="P234" i="1"/>
  <c r="Q233" i="1"/>
  <c r="P233" i="1"/>
  <c r="O233" i="1"/>
  <c r="Q232" i="1"/>
  <c r="P231" i="1"/>
  <c r="Q230" i="1"/>
  <c r="P230" i="1"/>
  <c r="O230" i="1"/>
  <c r="P229" i="1"/>
  <c r="Q228" i="1"/>
  <c r="Q227" i="1" s="1"/>
  <c r="O228" i="1"/>
  <c r="O227" i="1" s="1"/>
  <c r="P225" i="1"/>
  <c r="Q224" i="1"/>
  <c r="Q223" i="1" s="1"/>
  <c r="Q222" i="1" s="1"/>
  <c r="O224" i="1"/>
  <c r="O223" i="1" s="1"/>
  <c r="O222" i="1" s="1"/>
  <c r="P220" i="1"/>
  <c r="P379" i="3" s="1"/>
  <c r="P378" i="3" s="1"/>
  <c r="P377" i="3" s="1"/>
  <c r="Q219" i="1"/>
  <c r="P219" i="1"/>
  <c r="P218" i="1" s="1"/>
  <c r="O219" i="1"/>
  <c r="O218" i="1" s="1"/>
  <c r="Q218" i="1"/>
  <c r="O217" i="1"/>
  <c r="O368" i="3" s="1"/>
  <c r="O367" i="3" s="1"/>
  <c r="Q216" i="1"/>
  <c r="P216" i="1"/>
  <c r="O215" i="1"/>
  <c r="O366" i="3" s="1"/>
  <c r="O365" i="3" s="1"/>
  <c r="Q214" i="1"/>
  <c r="Q213" i="1" s="1"/>
  <c r="P214" i="1"/>
  <c r="P213" i="1"/>
  <c r="Q210" i="1"/>
  <c r="Q209" i="1" s="1"/>
  <c r="P210" i="1"/>
  <c r="P209" i="1" s="1"/>
  <c r="O210" i="1"/>
  <c r="O209" i="1"/>
  <c r="O208" i="1"/>
  <c r="O207" i="1" s="1"/>
  <c r="O206" i="1" s="1"/>
  <c r="O205" i="1" s="1"/>
  <c r="Q207" i="1"/>
  <c r="Q206" i="1" s="1"/>
  <c r="P207" i="1"/>
  <c r="P206" i="1" s="1"/>
  <c r="P204" i="1"/>
  <c r="P203" i="1" s="1"/>
  <c r="P202" i="1" s="1"/>
  <c r="P201" i="1" s="1"/>
  <c r="Q203" i="1"/>
  <c r="Q202" i="1" s="1"/>
  <c r="Q201" i="1" s="1"/>
  <c r="O203" i="1"/>
  <c r="O202" i="1" s="1"/>
  <c r="O201" i="1" s="1"/>
  <c r="P200" i="1"/>
  <c r="Q199" i="1"/>
  <c r="Q198" i="1" s="1"/>
  <c r="Q197" i="1" s="1"/>
  <c r="O199" i="1"/>
  <c r="O198" i="1" s="1"/>
  <c r="O197" i="1" s="1"/>
  <c r="P195" i="1"/>
  <c r="Q194" i="1"/>
  <c r="O194" i="1"/>
  <c r="O193" i="1" s="1"/>
  <c r="O192" i="1" s="1"/>
  <c r="Q193" i="1"/>
  <c r="Q192" i="1" s="1"/>
  <c r="Q190" i="1"/>
  <c r="Q189" i="1" s="1"/>
  <c r="P190" i="1"/>
  <c r="P189" i="1" s="1"/>
  <c r="O190" i="1"/>
  <c r="O189" i="1" s="1"/>
  <c r="Q187" i="1"/>
  <c r="Q186" i="1" s="1"/>
  <c r="P187" i="1"/>
  <c r="P186" i="1" s="1"/>
  <c r="O187" i="1"/>
  <c r="O186" i="1" s="1"/>
  <c r="P185" i="1"/>
  <c r="P184" i="1" s="1"/>
  <c r="P183" i="1" s="1"/>
  <c r="Q184" i="1"/>
  <c r="Q183" i="1" s="1"/>
  <c r="O184" i="1"/>
  <c r="O183" i="1"/>
  <c r="Q182" i="1"/>
  <c r="P181" i="1"/>
  <c r="O181" i="1"/>
  <c r="Q180" i="1"/>
  <c r="P179" i="1"/>
  <c r="O179" i="1"/>
  <c r="O178" i="1" s="1"/>
  <c r="P178" i="1"/>
  <c r="P177" i="1"/>
  <c r="P176" i="1" s="1"/>
  <c r="P175" i="1" s="1"/>
  <c r="Q176" i="1"/>
  <c r="O176" i="1"/>
  <c r="O175" i="1" s="1"/>
  <c r="Q175" i="1"/>
  <c r="P174" i="1"/>
  <c r="Q173" i="1"/>
  <c r="O173" i="1"/>
  <c r="P172" i="1"/>
  <c r="Q171" i="1"/>
  <c r="Q170" i="1" s="1"/>
  <c r="O171" i="1"/>
  <c r="O170" i="1" s="1"/>
  <c r="P169" i="1"/>
  <c r="Q168" i="1"/>
  <c r="O168" i="1"/>
  <c r="O167" i="1" s="1"/>
  <c r="Q167" i="1"/>
  <c r="P166" i="1"/>
  <c r="Q165" i="1"/>
  <c r="Q164" i="1" s="1"/>
  <c r="P165" i="1"/>
  <c r="P164" i="1" s="1"/>
  <c r="O165" i="1"/>
  <c r="O164" i="1" s="1"/>
  <c r="O163" i="1"/>
  <c r="O173" i="2" s="1"/>
  <c r="O172" i="2" s="1"/>
  <c r="O171" i="2" s="1"/>
  <c r="O170" i="2" s="1"/>
  <c r="Q162" i="1"/>
  <c r="Q161" i="1" s="1"/>
  <c r="P162" i="1"/>
  <c r="P161" i="1" s="1"/>
  <c r="O158" i="1"/>
  <c r="Q157" i="1"/>
  <c r="Q156" i="1" s="1"/>
  <c r="P157" i="1"/>
  <c r="P156" i="1" s="1"/>
  <c r="P155" i="1"/>
  <c r="Q154" i="1"/>
  <c r="Q153" i="1" s="1"/>
  <c r="O154" i="1"/>
  <c r="O153" i="1" s="1"/>
  <c r="P152" i="1"/>
  <c r="Q151" i="1"/>
  <c r="Q150" i="1" s="1"/>
  <c r="P151" i="1"/>
  <c r="P150" i="1" s="1"/>
  <c r="O151" i="1"/>
  <c r="O150" i="1" s="1"/>
  <c r="Q146" i="1"/>
  <c r="Q145" i="1" s="1"/>
  <c r="P146" i="1"/>
  <c r="P145" i="1" s="1"/>
  <c r="O146" i="1"/>
  <c r="O145" i="1" s="1"/>
  <c r="Q143" i="1"/>
  <c r="Q142" i="1" s="1"/>
  <c r="Q141" i="1" s="1"/>
  <c r="P143" i="1"/>
  <c r="P142" i="1" s="1"/>
  <c r="P141" i="1" s="1"/>
  <c r="O143" i="1"/>
  <c r="O142" i="1" s="1"/>
  <c r="O141" i="1" s="1"/>
  <c r="Q139" i="1"/>
  <c r="Q138" i="1" s="1"/>
  <c r="P139" i="1"/>
  <c r="P138" i="1" s="1"/>
  <c r="O139" i="1"/>
  <c r="O138" i="1" s="1"/>
  <c r="O137" i="1"/>
  <c r="Q136" i="1"/>
  <c r="Q135" i="1" s="1"/>
  <c r="P136" i="1"/>
  <c r="P135" i="1" s="1"/>
  <c r="P134" i="1" s="1"/>
  <c r="Q132" i="1"/>
  <c r="P132" i="1"/>
  <c r="P131" i="1" s="1"/>
  <c r="O132" i="1"/>
  <c r="O131" i="1" s="1"/>
  <c r="Q131" i="1"/>
  <c r="Q129" i="1"/>
  <c r="P129" i="1"/>
  <c r="P128" i="1" s="1"/>
  <c r="O129" i="1"/>
  <c r="O128" i="1" s="1"/>
  <c r="Q128" i="1"/>
  <c r="Q126" i="1"/>
  <c r="Q125" i="1" s="1"/>
  <c r="P126" i="1"/>
  <c r="P125" i="1" s="1"/>
  <c r="O126" i="1"/>
  <c r="O125" i="1" s="1"/>
  <c r="P124" i="1"/>
  <c r="Q123" i="1"/>
  <c r="Q122" i="1" s="1"/>
  <c r="O123" i="1"/>
  <c r="O122" i="1" s="1"/>
  <c r="P121" i="1"/>
  <c r="P120" i="1" s="1"/>
  <c r="P119" i="1" s="1"/>
  <c r="Q120" i="1"/>
  <c r="O120" i="1"/>
  <c r="O119" i="1" s="1"/>
  <c r="Q119" i="1"/>
  <c r="P118" i="1"/>
  <c r="Q117" i="1"/>
  <c r="Q116" i="1" s="1"/>
  <c r="P117" i="1"/>
  <c r="P116" i="1" s="1"/>
  <c r="O117" i="1"/>
  <c r="O116" i="1" s="1"/>
  <c r="P114" i="1"/>
  <c r="Q113" i="1"/>
  <c r="Q112" i="1" s="1"/>
  <c r="O113" i="1"/>
  <c r="O112" i="1" s="1"/>
  <c r="P111" i="1"/>
  <c r="Q110" i="1"/>
  <c r="O110" i="1"/>
  <c r="O109" i="1" s="1"/>
  <c r="O108" i="1" s="1"/>
  <c r="Q109" i="1"/>
  <c r="Q108" i="1" s="1"/>
  <c r="O106" i="1"/>
  <c r="Q105" i="1"/>
  <c r="P105" i="1"/>
  <c r="O104" i="1"/>
  <c r="Q103" i="1"/>
  <c r="Q102" i="1" s="1"/>
  <c r="Q101" i="1" s="1"/>
  <c r="P103" i="1"/>
  <c r="P102" i="1" s="1"/>
  <c r="P101" i="1" s="1"/>
  <c r="P100" i="1"/>
  <c r="Q99" i="1"/>
  <c r="Q98" i="1" s="1"/>
  <c r="Q97" i="1" s="1"/>
  <c r="O99" i="1"/>
  <c r="O98" i="1" s="1"/>
  <c r="O97" i="1" s="1"/>
  <c r="P96" i="1"/>
  <c r="Q95" i="1"/>
  <c r="Q94" i="1" s="1"/>
  <c r="O95" i="1"/>
  <c r="O94" i="1" s="1"/>
  <c r="P93" i="1"/>
  <c r="P92" i="1" s="1"/>
  <c r="P91" i="1" s="1"/>
  <c r="Q92" i="1"/>
  <c r="Q91" i="1" s="1"/>
  <c r="Q90" i="1" s="1"/>
  <c r="O92" i="1"/>
  <c r="O91" i="1" s="1"/>
  <c r="O89" i="1"/>
  <c r="O91" i="2" s="1"/>
  <c r="O90" i="2" s="1"/>
  <c r="O89" i="2" s="1"/>
  <c r="O88" i="2" s="1"/>
  <c r="O87" i="2" s="1"/>
  <c r="Q88" i="1"/>
  <c r="Q87" i="1" s="1"/>
  <c r="Q86" i="1" s="1"/>
  <c r="P88" i="1"/>
  <c r="P87" i="1" s="1"/>
  <c r="P86" i="1" s="1"/>
  <c r="P84" i="1"/>
  <c r="Q83" i="1"/>
  <c r="Q82" i="1" s="1"/>
  <c r="O83" i="1"/>
  <c r="O82" i="1" s="1"/>
  <c r="P81" i="1"/>
  <c r="Q80" i="1"/>
  <c r="O80" i="1"/>
  <c r="P79" i="1"/>
  <c r="Q78" i="1"/>
  <c r="O78" i="1"/>
  <c r="P77" i="1"/>
  <c r="Q76" i="1"/>
  <c r="O76" i="1"/>
  <c r="O75" i="1" s="1"/>
  <c r="O74" i="1" s="1"/>
  <c r="O73" i="1" s="1"/>
  <c r="Q75" i="1"/>
  <c r="Q74" i="1" s="1"/>
  <c r="Q73" i="1" s="1"/>
  <c r="O72" i="1"/>
  <c r="Q71" i="1"/>
  <c r="P71" i="1"/>
  <c r="Q70" i="1"/>
  <c r="Q69" i="1" s="1"/>
  <c r="P69" i="1"/>
  <c r="O69" i="1"/>
  <c r="Q68" i="1"/>
  <c r="Q67" i="1" s="1"/>
  <c r="P67" i="1"/>
  <c r="O67" i="1"/>
  <c r="O63" i="1"/>
  <c r="O398" i="2" s="1"/>
  <c r="O397" i="2" s="1"/>
  <c r="O396" i="2" s="1"/>
  <c r="O392" i="2" s="1"/>
  <c r="O391" i="2" s="1"/>
  <c r="Q62" i="1"/>
  <c r="Q61" i="1" s="1"/>
  <c r="P62" i="1"/>
  <c r="P61" i="1" s="1"/>
  <c r="P60" i="1"/>
  <c r="Q59" i="1"/>
  <c r="Q58" i="1" s="1"/>
  <c r="O59" i="1"/>
  <c r="O58" i="1" s="1"/>
  <c r="P57" i="1"/>
  <c r="Q56" i="1"/>
  <c r="O56" i="1"/>
  <c r="O55" i="1" s="1"/>
  <c r="Q55" i="1"/>
  <c r="P54" i="1"/>
  <c r="P53" i="1" s="1"/>
  <c r="P52" i="1" s="1"/>
  <c r="Q53" i="1"/>
  <c r="Q52" i="1" s="1"/>
  <c r="O53" i="1"/>
  <c r="O52" i="1" s="1"/>
  <c r="P51" i="1"/>
  <c r="Q50" i="1"/>
  <c r="O50" i="1"/>
  <c r="O49" i="1" s="1"/>
  <c r="Q49" i="1"/>
  <c r="P48" i="1"/>
  <c r="Q47" i="1"/>
  <c r="Q46" i="1" s="1"/>
  <c r="P47" i="1"/>
  <c r="P46" i="1" s="1"/>
  <c r="O47" i="1"/>
  <c r="O46" i="1" s="1"/>
  <c r="O45" i="1"/>
  <c r="O23" i="2" s="1"/>
  <c r="O22" i="2" s="1"/>
  <c r="O21" i="2" s="1"/>
  <c r="Q44" i="1"/>
  <c r="Q43" i="1" s="1"/>
  <c r="P44" i="1"/>
  <c r="P43" i="1" s="1"/>
  <c r="O42" i="1"/>
  <c r="Q41" i="1"/>
  <c r="P41" i="1"/>
  <c r="O40" i="1"/>
  <c r="Q39" i="1"/>
  <c r="P39" i="1"/>
  <c r="O38" i="1"/>
  <c r="Q37" i="1"/>
  <c r="Q36" i="1" s="1"/>
  <c r="P37" i="1"/>
  <c r="P36" i="1"/>
  <c r="O34" i="1"/>
  <c r="Q33" i="1"/>
  <c r="Q32" i="1" s="1"/>
  <c r="Q31" i="1" s="1"/>
  <c r="P33" i="1"/>
  <c r="P32" i="1" s="1"/>
  <c r="P31" i="1" s="1"/>
  <c r="O33" i="1"/>
  <c r="O32" i="1" s="1"/>
  <c r="O31" i="1" s="1"/>
  <c r="Q30" i="1"/>
  <c r="P29" i="1"/>
  <c r="P28" i="1" s="1"/>
  <c r="O29" i="1"/>
  <c r="O28" i="1" s="1"/>
  <c r="P27" i="1"/>
  <c r="Q26" i="1"/>
  <c r="P26" i="1"/>
  <c r="P25" i="1" s="1"/>
  <c r="O26" i="1"/>
  <c r="O25" i="1" s="1"/>
  <c r="Q25" i="1"/>
  <c r="P24" i="1"/>
  <c r="Q23" i="1"/>
  <c r="Q22" i="1" s="1"/>
  <c r="O23" i="1"/>
  <c r="O22" i="1" s="1"/>
  <c r="P21" i="1"/>
  <c r="Q20" i="1"/>
  <c r="O20" i="1"/>
  <c r="O19" i="1" s="1"/>
  <c r="Q19" i="1"/>
  <c r="P18" i="1"/>
  <c r="Q17" i="1"/>
  <c r="P17" i="1"/>
  <c r="O17" i="1"/>
  <c r="P16" i="1"/>
  <c r="Q15" i="1"/>
  <c r="P15" i="1"/>
  <c r="O15" i="1"/>
  <c r="P14" i="1"/>
  <c r="Q13" i="1"/>
  <c r="Q12" i="1" s="1"/>
  <c r="P13" i="1"/>
  <c r="P12" i="1" s="1"/>
  <c r="O13" i="1"/>
  <c r="O12" i="1" s="1"/>
  <c r="P11" i="1"/>
  <c r="Q10" i="1"/>
  <c r="Q9" i="1" s="1"/>
  <c r="O10" i="1"/>
  <c r="O9" i="1" s="1"/>
  <c r="L152" i="1"/>
  <c r="L155" i="1"/>
  <c r="K158" i="1"/>
  <c r="L185" i="1"/>
  <c r="Q416" i="1" l="1"/>
  <c r="Q415" i="1" s="1"/>
  <c r="Q414" i="1" s="1"/>
  <c r="Q413" i="1" s="1"/>
  <c r="P326" i="1"/>
  <c r="P325" i="1" s="1"/>
  <c r="P212" i="1"/>
  <c r="Q212" i="1"/>
  <c r="Q66" i="1"/>
  <c r="Q65" i="1" s="1"/>
  <c r="Q64" i="1" s="1"/>
  <c r="P388" i="1"/>
  <c r="P387" i="1" s="1"/>
  <c r="L252" i="3"/>
  <c r="L251" i="3" s="1"/>
  <c r="L250" i="3" s="1"/>
  <c r="L151" i="2"/>
  <c r="L150" i="2" s="1"/>
  <c r="L149" i="2" s="1"/>
  <c r="P31" i="3"/>
  <c r="P30" i="3" s="1"/>
  <c r="P29" i="3" s="1"/>
  <c r="O38" i="2"/>
  <c r="O37" i="2" s="1"/>
  <c r="P77" i="3"/>
  <c r="P76" i="3" s="1"/>
  <c r="P75" i="3" s="1"/>
  <c r="P42" i="2"/>
  <c r="P41" i="2" s="1"/>
  <c r="P40" i="2" s="1"/>
  <c r="P89" i="3"/>
  <c r="P88" i="3" s="1"/>
  <c r="P87" i="3" s="1"/>
  <c r="P74" i="2"/>
  <c r="P73" i="2" s="1"/>
  <c r="P72" i="2" s="1"/>
  <c r="P71" i="2" s="1"/>
  <c r="P70" i="2" s="1"/>
  <c r="P113" i="3"/>
  <c r="P112" i="3" s="1"/>
  <c r="P66" i="2"/>
  <c r="P65" i="2" s="1"/>
  <c r="P132" i="3"/>
  <c r="P131" i="3" s="1"/>
  <c r="P130" i="3" s="1"/>
  <c r="P129" i="3" s="1"/>
  <c r="P141" i="2"/>
  <c r="P140" i="2" s="1"/>
  <c r="P139" i="2" s="1"/>
  <c r="P138" i="2" s="1"/>
  <c r="P137" i="2" s="1"/>
  <c r="O169" i="2"/>
  <c r="O168" i="2"/>
  <c r="P304" i="3"/>
  <c r="P303" i="3" s="1"/>
  <c r="P302" i="3" s="1"/>
  <c r="P176" i="2"/>
  <c r="P175" i="2" s="1"/>
  <c r="P174" i="2" s="1"/>
  <c r="P307" i="3"/>
  <c r="P306" i="3" s="1"/>
  <c r="P305" i="3" s="1"/>
  <c r="P179" i="2"/>
  <c r="P178" i="2" s="1"/>
  <c r="P177" i="2" s="1"/>
  <c r="P338" i="3"/>
  <c r="P337" i="3" s="1"/>
  <c r="P336" i="3" s="1"/>
  <c r="P335" i="3" s="1"/>
  <c r="P244" i="2"/>
  <c r="P243" i="2" s="1"/>
  <c r="P242" i="2" s="1"/>
  <c r="P241" i="2" s="1"/>
  <c r="P240" i="2" s="1"/>
  <c r="P239" i="2" s="1"/>
  <c r="P345" i="3"/>
  <c r="P344" i="3" s="1"/>
  <c r="P343" i="3" s="1"/>
  <c r="P395" i="2"/>
  <c r="P394" i="2" s="1"/>
  <c r="P393" i="2" s="1"/>
  <c r="P392" i="2" s="1"/>
  <c r="O349" i="3"/>
  <c r="O348" i="3" s="1"/>
  <c r="O347" i="3" s="1"/>
  <c r="O252" i="2"/>
  <c r="O251" i="2" s="1"/>
  <c r="O250" i="2" s="1"/>
  <c r="O246" i="2" s="1"/>
  <c r="O245" i="2" s="1"/>
  <c r="O239" i="2" s="1"/>
  <c r="O232" i="1"/>
  <c r="O252" i="1"/>
  <c r="O251" i="1" s="1"/>
  <c r="O272" i="2"/>
  <c r="O271" i="2" s="1"/>
  <c r="O270" i="2" s="1"/>
  <c r="P267" i="1"/>
  <c r="P266" i="1" s="1"/>
  <c r="O212" i="3"/>
  <c r="O211" i="3" s="1"/>
  <c r="O210" i="3" s="1"/>
  <c r="O278" i="2"/>
  <c r="O277" i="2" s="1"/>
  <c r="O276" i="2" s="1"/>
  <c r="P215" i="3"/>
  <c r="P214" i="3" s="1"/>
  <c r="P213" i="3" s="1"/>
  <c r="P284" i="2"/>
  <c r="P283" i="2" s="1"/>
  <c r="P282" i="2" s="1"/>
  <c r="P261" i="3"/>
  <c r="P260" i="3" s="1"/>
  <c r="P259" i="3" s="1"/>
  <c r="P287" i="2"/>
  <c r="P286" i="2" s="1"/>
  <c r="P285" i="2" s="1"/>
  <c r="O332" i="2"/>
  <c r="O331" i="2" s="1"/>
  <c r="O330" i="2" s="1"/>
  <c r="O329" i="2" s="1"/>
  <c r="O328" i="2" s="1"/>
  <c r="P280" i="3"/>
  <c r="P279" i="3" s="1"/>
  <c r="P361" i="2"/>
  <c r="P360" i="2" s="1"/>
  <c r="P282" i="3"/>
  <c r="P281" i="3" s="1"/>
  <c r="P363" i="2"/>
  <c r="P362" i="2" s="1"/>
  <c r="P286" i="3"/>
  <c r="P285" i="3" s="1"/>
  <c r="P284" i="3" s="1"/>
  <c r="P264" i="2"/>
  <c r="P263" i="2" s="1"/>
  <c r="P262" i="2" s="1"/>
  <c r="P261" i="2" s="1"/>
  <c r="P260" i="2" s="1"/>
  <c r="P289" i="3"/>
  <c r="P288" i="3" s="1"/>
  <c r="P290" i="2"/>
  <c r="P289" i="2" s="1"/>
  <c r="P291" i="3"/>
  <c r="P290" i="3" s="1"/>
  <c r="P292" i="2"/>
  <c r="P291" i="2" s="1"/>
  <c r="P293" i="3"/>
  <c r="P292" i="3" s="1"/>
  <c r="P294" i="2"/>
  <c r="P293" i="2" s="1"/>
  <c r="O359" i="3"/>
  <c r="O351" i="2"/>
  <c r="O349" i="2" s="1"/>
  <c r="O348" i="2" s="1"/>
  <c r="P415" i="3"/>
  <c r="P414" i="3" s="1"/>
  <c r="P413" i="3" s="1"/>
  <c r="P412" i="3" s="1"/>
  <c r="P390" i="2"/>
  <c r="P389" i="2" s="1"/>
  <c r="P388" i="2" s="1"/>
  <c r="P381" i="2" s="1"/>
  <c r="P380" i="2" s="1"/>
  <c r="P406" i="2"/>
  <c r="P405" i="2" s="1"/>
  <c r="P53" i="3"/>
  <c r="P52" i="3" s="1"/>
  <c r="P51" i="3" s="1"/>
  <c r="P414" i="2"/>
  <c r="P413" i="2" s="1"/>
  <c r="P412" i="2" s="1"/>
  <c r="P56" i="3"/>
  <c r="P55" i="3" s="1"/>
  <c r="P54" i="3" s="1"/>
  <c r="P417" i="2"/>
  <c r="P416" i="2" s="1"/>
  <c r="P415" i="2" s="1"/>
  <c r="P92" i="3"/>
  <c r="P90" i="3" s="1"/>
  <c r="P401" i="2"/>
  <c r="P400" i="2" s="1"/>
  <c r="P399" i="2" s="1"/>
  <c r="L323" i="3"/>
  <c r="L322" i="3" s="1"/>
  <c r="L321" i="3" s="1"/>
  <c r="L195" i="2"/>
  <c r="L194" i="2" s="1"/>
  <c r="L193" i="2" s="1"/>
  <c r="P18" i="3"/>
  <c r="P17" i="3" s="1"/>
  <c r="P16" i="3" s="1"/>
  <c r="P26" i="2"/>
  <c r="P25" i="2" s="1"/>
  <c r="P24" i="2" s="1"/>
  <c r="P21" i="3"/>
  <c r="P20" i="3" s="1"/>
  <c r="P29" i="2"/>
  <c r="P28" i="2" s="1"/>
  <c r="P23" i="3"/>
  <c r="P22" i="3" s="1"/>
  <c r="P31" i="2"/>
  <c r="P30" i="2" s="1"/>
  <c r="P25" i="3"/>
  <c r="P24" i="3" s="1"/>
  <c r="P33" i="2"/>
  <c r="P32" i="2" s="1"/>
  <c r="P28" i="3"/>
  <c r="P27" i="3" s="1"/>
  <c r="P26" i="3" s="1"/>
  <c r="P36" i="2"/>
  <c r="P35" i="2" s="1"/>
  <c r="P34" i="2" s="1"/>
  <c r="P34" i="3"/>
  <c r="P33" i="3" s="1"/>
  <c r="P32" i="3" s="1"/>
  <c r="P51" i="2"/>
  <c r="P50" i="2" s="1"/>
  <c r="P49" i="2" s="1"/>
  <c r="O71" i="3"/>
  <c r="O70" i="3" s="1"/>
  <c r="O15" i="2"/>
  <c r="O14" i="2" s="1"/>
  <c r="P80" i="3"/>
  <c r="P79" i="3" s="1"/>
  <c r="P78" i="3" s="1"/>
  <c r="P45" i="2"/>
  <c r="P44" i="2" s="1"/>
  <c r="P43" i="2" s="1"/>
  <c r="P83" i="3"/>
  <c r="P82" i="3" s="1"/>
  <c r="P81" i="3" s="1"/>
  <c r="P48" i="2"/>
  <c r="P47" i="2" s="1"/>
  <c r="P46" i="2" s="1"/>
  <c r="P86" i="3"/>
  <c r="P85" i="3" s="1"/>
  <c r="P84" i="3" s="1"/>
  <c r="P54" i="2"/>
  <c r="P53" i="2" s="1"/>
  <c r="P52" i="2" s="1"/>
  <c r="P66" i="1"/>
  <c r="P65" i="1" s="1"/>
  <c r="P64" i="1" s="1"/>
  <c r="P111" i="3"/>
  <c r="P110" i="3" s="1"/>
  <c r="P64" i="2"/>
  <c r="P63" i="2" s="1"/>
  <c r="P128" i="3"/>
  <c r="P127" i="3" s="1"/>
  <c r="P126" i="3" s="1"/>
  <c r="P136" i="2"/>
  <c r="P135" i="2" s="1"/>
  <c r="P134" i="2" s="1"/>
  <c r="P146" i="3"/>
  <c r="P145" i="3" s="1"/>
  <c r="P144" i="3" s="1"/>
  <c r="P111" i="2"/>
  <c r="P110" i="2" s="1"/>
  <c r="P109" i="2" s="1"/>
  <c r="P252" i="3"/>
  <c r="P251" i="3" s="1"/>
  <c r="P250" i="3" s="1"/>
  <c r="P151" i="2"/>
  <c r="P150" i="2" s="1"/>
  <c r="P149" i="2" s="1"/>
  <c r="P255" i="3"/>
  <c r="P254" i="3" s="1"/>
  <c r="P253" i="3" s="1"/>
  <c r="P154" i="2"/>
  <c r="P153" i="2" s="1"/>
  <c r="P152" i="2" s="1"/>
  <c r="O258" i="3"/>
  <c r="O257" i="3" s="1"/>
  <c r="O256" i="3" s="1"/>
  <c r="O159" i="2"/>
  <c r="O158" i="2" s="1"/>
  <c r="O157" i="2" s="1"/>
  <c r="O156" i="2" s="1"/>
  <c r="O155" i="2" s="1"/>
  <c r="P333" i="3"/>
  <c r="P332" i="3" s="1"/>
  <c r="P331" i="3" s="1"/>
  <c r="P330" i="3" s="1"/>
  <c r="P207" i="2"/>
  <c r="P206" i="2" s="1"/>
  <c r="P205" i="2" s="1"/>
  <c r="P204" i="2" s="1"/>
  <c r="P187" i="3"/>
  <c r="P186" i="3" s="1"/>
  <c r="P185" i="3" s="1"/>
  <c r="P297" i="2"/>
  <c r="P296" i="2" s="1"/>
  <c r="P295" i="2" s="1"/>
  <c r="P190" i="3"/>
  <c r="P189" i="3" s="1"/>
  <c r="P188" i="3" s="1"/>
  <c r="P300" i="2"/>
  <c r="P299" i="2" s="1"/>
  <c r="P298" i="2" s="1"/>
  <c r="K258" i="3"/>
  <c r="K257" i="3" s="1"/>
  <c r="K256" i="3" s="1"/>
  <c r="K159" i="2"/>
  <c r="K158" i="2" s="1"/>
  <c r="K157" i="2" s="1"/>
  <c r="K156" i="2" s="1"/>
  <c r="K155" i="2" s="1"/>
  <c r="Q37" i="3"/>
  <c r="Q36" i="3" s="1"/>
  <c r="Q35" i="3" s="1"/>
  <c r="Q57" i="2"/>
  <c r="Q56" i="2" s="1"/>
  <c r="Q55" i="2" s="1"/>
  <c r="Q8" i="2" s="1"/>
  <c r="Q7" i="2" s="1"/>
  <c r="O69" i="3"/>
  <c r="O68" i="3" s="1"/>
  <c r="O13" i="2"/>
  <c r="O12" i="2" s="1"/>
  <c r="O104" i="3"/>
  <c r="O103" i="3" s="1"/>
  <c r="O86" i="2"/>
  <c r="O85" i="2" s="1"/>
  <c r="O80" i="2" s="1"/>
  <c r="O79" i="2" s="1"/>
  <c r="O78" i="2" s="1"/>
  <c r="P109" i="3"/>
  <c r="P108" i="3" s="1"/>
  <c r="P62" i="2"/>
  <c r="P61" i="2" s="1"/>
  <c r="P125" i="3"/>
  <c r="P124" i="3" s="1"/>
  <c r="P123" i="3" s="1"/>
  <c r="P130" i="2"/>
  <c r="P129" i="2" s="1"/>
  <c r="P128" i="2" s="1"/>
  <c r="P127" i="2" s="1"/>
  <c r="P126" i="2" s="1"/>
  <c r="O138" i="3"/>
  <c r="O137" i="3" s="1"/>
  <c r="O20" i="2"/>
  <c r="O19" i="2" s="1"/>
  <c r="P143" i="3"/>
  <c r="P142" i="3" s="1"/>
  <c r="P141" i="3" s="1"/>
  <c r="P105" i="2"/>
  <c r="P104" i="2" s="1"/>
  <c r="P103" i="2" s="1"/>
  <c r="P150" i="3"/>
  <c r="P149" i="3" s="1"/>
  <c r="P148" i="3" s="1"/>
  <c r="P99" i="2"/>
  <c r="P98" i="2" s="1"/>
  <c r="P97" i="2" s="1"/>
  <c r="P156" i="3"/>
  <c r="P155" i="3" s="1"/>
  <c r="P154" i="3" s="1"/>
  <c r="P108" i="2"/>
  <c r="P107" i="2" s="1"/>
  <c r="P106" i="2" s="1"/>
  <c r="P312" i="3"/>
  <c r="P311" i="3" s="1"/>
  <c r="P184" i="2"/>
  <c r="P183" i="2" s="1"/>
  <c r="Q320" i="3"/>
  <c r="Q319" i="3" s="1"/>
  <c r="Q192" i="2"/>
  <c r="Q191" i="2" s="1"/>
  <c r="P388" i="3"/>
  <c r="P387" i="3" s="1"/>
  <c r="P213" i="2"/>
  <c r="P212" i="2" s="1"/>
  <c r="P390" i="3"/>
  <c r="P389" i="3" s="1"/>
  <c r="P215" i="2"/>
  <c r="P214" i="2" s="1"/>
  <c r="P398" i="3"/>
  <c r="P397" i="3" s="1"/>
  <c r="P396" i="3" s="1"/>
  <c r="P223" i="2"/>
  <c r="P222" i="2" s="1"/>
  <c r="P221" i="2" s="1"/>
  <c r="P193" i="3"/>
  <c r="P192" i="3" s="1"/>
  <c r="P191" i="3" s="1"/>
  <c r="P303" i="2"/>
  <c r="P302" i="2" s="1"/>
  <c r="P301" i="2" s="1"/>
  <c r="P227" i="3"/>
  <c r="P226" i="3" s="1"/>
  <c r="P225" i="3" s="1"/>
  <c r="P306" i="2"/>
  <c r="P305" i="2" s="1"/>
  <c r="P304" i="2" s="1"/>
  <c r="O340" i="2"/>
  <c r="O376" i="3"/>
  <c r="O375" i="3" s="1"/>
  <c r="O374" i="3" s="1"/>
  <c r="O347" i="2"/>
  <c r="O346" i="2" s="1"/>
  <c r="O345" i="2" s="1"/>
  <c r="P45" i="3"/>
  <c r="P44" i="3" s="1"/>
  <c r="P374" i="2"/>
  <c r="P373" i="2" s="1"/>
  <c r="P47" i="3"/>
  <c r="P46" i="3" s="1"/>
  <c r="P376" i="2"/>
  <c r="P375" i="2" s="1"/>
  <c r="P423" i="1"/>
  <c r="P422" i="1" s="1"/>
  <c r="P421" i="1" s="1"/>
  <c r="P428" i="1"/>
  <c r="P427" i="1" s="1"/>
  <c r="L255" i="3"/>
  <c r="L254" i="3" s="1"/>
  <c r="L253" i="3" s="1"/>
  <c r="L154" i="2"/>
  <c r="L153" i="2" s="1"/>
  <c r="L152" i="2" s="1"/>
  <c r="O41" i="3"/>
  <c r="O40" i="3" s="1"/>
  <c r="O39" i="3" s="1"/>
  <c r="O38" i="3" s="1"/>
  <c r="O125" i="2"/>
  <c r="O124" i="2" s="1"/>
  <c r="O123" i="2" s="1"/>
  <c r="O122" i="2" s="1"/>
  <c r="O121" i="2" s="1"/>
  <c r="O67" i="3"/>
  <c r="O66" i="3" s="1"/>
  <c r="O11" i="2"/>
  <c r="O10" i="2" s="1"/>
  <c r="O9" i="2" s="1"/>
  <c r="Q100" i="3"/>
  <c r="Q99" i="3" s="1"/>
  <c r="Q82" i="2"/>
  <c r="Q81" i="2" s="1"/>
  <c r="Q102" i="3"/>
  <c r="Q101" i="3" s="1"/>
  <c r="Q84" i="2"/>
  <c r="Q83" i="2" s="1"/>
  <c r="P116" i="3"/>
  <c r="P115" i="3" s="1"/>
  <c r="P114" i="3" s="1"/>
  <c r="P69" i="2"/>
  <c r="P68" i="2" s="1"/>
  <c r="P67" i="2" s="1"/>
  <c r="O136" i="3"/>
  <c r="O135" i="3" s="1"/>
  <c r="O18" i="2"/>
  <c r="O17" i="2" s="1"/>
  <c r="O16" i="2" s="1"/>
  <c r="P153" i="3"/>
  <c r="P152" i="3" s="1"/>
  <c r="P151" i="3" s="1"/>
  <c r="P102" i="2"/>
  <c r="P101" i="2" s="1"/>
  <c r="P100" i="2" s="1"/>
  <c r="O166" i="3"/>
  <c r="O165" i="3" s="1"/>
  <c r="O164" i="3" s="1"/>
  <c r="O96" i="2"/>
  <c r="O95" i="2" s="1"/>
  <c r="O94" i="2" s="1"/>
  <c r="O93" i="2" s="1"/>
  <c r="O92" i="2" s="1"/>
  <c r="P310" i="3"/>
  <c r="P309" i="3" s="1"/>
  <c r="P182" i="2"/>
  <c r="P181" i="2" s="1"/>
  <c r="P315" i="3"/>
  <c r="P314" i="3" s="1"/>
  <c r="P313" i="3" s="1"/>
  <c r="P187" i="2"/>
  <c r="P186" i="2" s="1"/>
  <c r="P185" i="2" s="1"/>
  <c r="Q318" i="3"/>
  <c r="Q317" i="3" s="1"/>
  <c r="Q190" i="2"/>
  <c r="Q189" i="2" s="1"/>
  <c r="P323" i="3"/>
  <c r="P322" i="3" s="1"/>
  <c r="P321" i="3" s="1"/>
  <c r="P195" i="2"/>
  <c r="P194" i="2" s="1"/>
  <c r="P193" i="2" s="1"/>
  <c r="P384" i="3"/>
  <c r="P383" i="3" s="1"/>
  <c r="P382" i="3" s="1"/>
  <c r="P381" i="3" s="1"/>
  <c r="P233" i="2"/>
  <c r="P232" i="2" s="1"/>
  <c r="P231" i="2" s="1"/>
  <c r="P230" i="2" s="1"/>
  <c r="P229" i="2" s="1"/>
  <c r="P393" i="3"/>
  <c r="P392" i="3" s="1"/>
  <c r="P218" i="2"/>
  <c r="P217" i="2" s="1"/>
  <c r="P216" i="2" s="1"/>
  <c r="P395" i="3"/>
  <c r="P394" i="3" s="1"/>
  <c r="P220" i="2"/>
  <c r="P219" i="2" s="1"/>
  <c r="P240" i="1"/>
  <c r="P184" i="3"/>
  <c r="P183" i="3" s="1"/>
  <c r="P182" i="3" s="1"/>
  <c r="P281" i="2"/>
  <c r="P280" i="2" s="1"/>
  <c r="P279" i="2" s="1"/>
  <c r="O342" i="3"/>
  <c r="O341" i="3" s="1"/>
  <c r="O340" i="3" s="1"/>
  <c r="O339" i="2"/>
  <c r="O338" i="2" s="1"/>
  <c r="O337" i="2" s="1"/>
  <c r="O355" i="3"/>
  <c r="O354" i="3" s="1"/>
  <c r="O353" i="3" s="1"/>
  <c r="O275" i="2"/>
  <c r="O274" i="2" s="1"/>
  <c r="O273" i="2" s="1"/>
  <c r="Q346" i="1"/>
  <c r="Q35" i="1"/>
  <c r="O62" i="1"/>
  <c r="O61" i="1" s="1"/>
  <c r="O95" i="3"/>
  <c r="O94" i="3" s="1"/>
  <c r="O93" i="3" s="1"/>
  <c r="O88" i="1"/>
  <c r="O87" i="1" s="1"/>
  <c r="O86" i="1" s="1"/>
  <c r="O121" i="3"/>
  <c r="O120" i="3" s="1"/>
  <c r="O119" i="3" s="1"/>
  <c r="O118" i="3" s="1"/>
  <c r="Q115" i="1"/>
  <c r="Q107" i="1" s="1"/>
  <c r="Q250" i="1"/>
  <c r="O280" i="1"/>
  <c r="O279" i="1" s="1"/>
  <c r="O209" i="3"/>
  <c r="O208" i="3" s="1"/>
  <c r="O207" i="3" s="1"/>
  <c r="O370" i="1"/>
  <c r="O369" i="1" s="1"/>
  <c r="O358" i="3"/>
  <c r="O357" i="3" s="1"/>
  <c r="O356" i="3" s="1"/>
  <c r="O346" i="3" s="1"/>
  <c r="O380" i="1"/>
  <c r="O373" i="3"/>
  <c r="O372" i="3" s="1"/>
  <c r="O407" i="1"/>
  <c r="O406" i="1" s="1"/>
  <c r="O405" i="1" s="1"/>
  <c r="O411" i="3"/>
  <c r="O410" i="3" s="1"/>
  <c r="O409" i="3" s="1"/>
  <c r="O408" i="3" s="1"/>
  <c r="O407" i="3" s="1"/>
  <c r="P14" i="3"/>
  <c r="P13" i="3" s="1"/>
  <c r="P419" i="1"/>
  <c r="P20" i="1"/>
  <c r="P19" i="1" s="1"/>
  <c r="O37" i="1"/>
  <c r="O39" i="1"/>
  <c r="O41" i="1"/>
  <c r="O44" i="1"/>
  <c r="O43" i="1" s="1"/>
  <c r="O74" i="3"/>
  <c r="O73" i="3" s="1"/>
  <c r="O72" i="3" s="1"/>
  <c r="P56" i="1"/>
  <c r="P55" i="1" s="1"/>
  <c r="P76" i="1"/>
  <c r="P78" i="1"/>
  <c r="P80" i="1"/>
  <c r="P95" i="1"/>
  <c r="P94" i="1" s="1"/>
  <c r="P110" i="1"/>
  <c r="P109" i="1" s="1"/>
  <c r="O136" i="1"/>
  <c r="O135" i="1" s="1"/>
  <c r="O134" i="1" s="1"/>
  <c r="O162" i="1"/>
  <c r="O161" i="1" s="1"/>
  <c r="O301" i="3"/>
  <c r="O300" i="3" s="1"/>
  <c r="O299" i="3" s="1"/>
  <c r="P232" i="1"/>
  <c r="P329" i="1"/>
  <c r="P328" i="1" s="1"/>
  <c r="O338" i="1"/>
  <c r="O337" i="1" s="1"/>
  <c r="O276" i="3"/>
  <c r="O275" i="3" s="1"/>
  <c r="O274" i="3" s="1"/>
  <c r="O367" i="1"/>
  <c r="O366" i="1" s="1"/>
  <c r="O374" i="1"/>
  <c r="O373" i="1" s="1"/>
  <c r="O362" i="3"/>
  <c r="O361" i="3" s="1"/>
  <c r="O360" i="3" s="1"/>
  <c r="O378" i="1"/>
  <c r="O371" i="3"/>
  <c r="O370" i="3" s="1"/>
  <c r="Q404" i="1"/>
  <c r="P12" i="3"/>
  <c r="P11" i="3" s="1"/>
  <c r="P417" i="1"/>
  <c r="P416" i="1" s="1"/>
  <c r="P415" i="1" s="1"/>
  <c r="P414" i="1" s="1"/>
  <c r="P413" i="1" s="1"/>
  <c r="O423" i="1"/>
  <c r="O422" i="1" s="1"/>
  <c r="O421" i="1" s="1"/>
  <c r="P90" i="1"/>
  <c r="P85" i="1" s="1"/>
  <c r="O276" i="1"/>
  <c r="O275" i="1" s="1"/>
  <c r="O205" i="3"/>
  <c r="O204" i="3" s="1"/>
  <c r="O203" i="3" s="1"/>
  <c r="P10" i="1"/>
  <c r="P9" i="1" s="1"/>
  <c r="P23" i="1"/>
  <c r="P22" i="1" s="1"/>
  <c r="P50" i="1"/>
  <c r="P49" i="1" s="1"/>
  <c r="P59" i="1"/>
  <c r="P58" i="1" s="1"/>
  <c r="O71" i="1"/>
  <c r="O66" i="1" s="1"/>
  <c r="O65" i="1" s="1"/>
  <c r="O64" i="1" s="1"/>
  <c r="P83" i="1"/>
  <c r="P82" i="1" s="1"/>
  <c r="P99" i="1"/>
  <c r="P98" i="1" s="1"/>
  <c r="P97" i="1" s="1"/>
  <c r="O103" i="1"/>
  <c r="O105" i="1"/>
  <c r="P113" i="1"/>
  <c r="P112" i="1" s="1"/>
  <c r="O115" i="1"/>
  <c r="P123" i="1"/>
  <c r="P122" i="1" s="1"/>
  <c r="P154" i="1"/>
  <c r="P153" i="1" s="1"/>
  <c r="P149" i="1" s="1"/>
  <c r="P148" i="1" s="1"/>
  <c r="O157" i="1"/>
  <c r="O156" i="1" s="1"/>
  <c r="P168" i="1"/>
  <c r="P167" i="1" s="1"/>
  <c r="P194" i="1"/>
  <c r="P193" i="1" s="1"/>
  <c r="P192" i="1" s="1"/>
  <c r="Q205" i="1"/>
  <c r="O214" i="1"/>
  <c r="O216" i="1"/>
  <c r="P224" i="1"/>
  <c r="P223" i="1" s="1"/>
  <c r="P222" i="1" s="1"/>
  <c r="P238" i="1"/>
  <c r="P237" i="1" s="1"/>
  <c r="P255" i="1"/>
  <c r="P254" i="1" s="1"/>
  <c r="P289" i="1"/>
  <c r="P288" i="1" s="1"/>
  <c r="P278" i="1" s="1"/>
  <c r="P323" i="1"/>
  <c r="P322" i="1" s="1"/>
  <c r="O358" i="1"/>
  <c r="O357" i="1" s="1"/>
  <c r="O346" i="1" s="1"/>
  <c r="O296" i="3"/>
  <c r="O295" i="3" s="1"/>
  <c r="O294" i="3" s="1"/>
  <c r="O181" i="3"/>
  <c r="O180" i="3" s="1"/>
  <c r="O179" i="3" s="1"/>
  <c r="O178" i="3" s="1"/>
  <c r="Q241" i="1"/>
  <c r="Q401" i="3"/>
  <c r="Q400" i="3" s="1"/>
  <c r="Q376" i="1"/>
  <c r="Q29" i="1"/>
  <c r="Q28" i="1" s="1"/>
  <c r="Q8" i="1" s="1"/>
  <c r="Q134" i="1"/>
  <c r="P171" i="1"/>
  <c r="P173" i="1"/>
  <c r="Q179" i="1"/>
  <c r="Q178" i="1" s="1"/>
  <c r="Q181" i="1"/>
  <c r="P199" i="1"/>
  <c r="P198" i="1" s="1"/>
  <c r="P197" i="1" s="1"/>
  <c r="P205" i="1"/>
  <c r="P228" i="1"/>
  <c r="P227" i="1" s="1"/>
  <c r="Q243" i="1"/>
  <c r="Q403" i="3"/>
  <c r="Q402" i="3" s="1"/>
  <c r="O316" i="1"/>
  <c r="O315" i="1" s="1"/>
  <c r="P348" i="1"/>
  <c r="P347" i="1" s="1"/>
  <c r="Q365" i="1"/>
  <c r="Q360" i="1" s="1"/>
  <c r="P377" i="1"/>
  <c r="P376" i="1" s="1"/>
  <c r="O387" i="1"/>
  <c r="P63" i="3"/>
  <c r="P62" i="3" s="1"/>
  <c r="P61" i="3" s="1"/>
  <c r="P60" i="3" s="1"/>
  <c r="P398" i="1"/>
  <c r="P397" i="1" s="1"/>
  <c r="P396" i="1" s="1"/>
  <c r="O416" i="1"/>
  <c r="O415" i="1" s="1"/>
  <c r="O414" i="1" s="1"/>
  <c r="O413" i="1" s="1"/>
  <c r="P404" i="1"/>
  <c r="Q394" i="1"/>
  <c r="Q393" i="1" s="1"/>
  <c r="Q50" i="3"/>
  <c r="Q49" i="3" s="1"/>
  <c r="Q48" i="3" s="1"/>
  <c r="P402" i="1"/>
  <c r="Q431" i="1"/>
  <c r="Q430" i="1" s="1"/>
  <c r="Q59" i="3"/>
  <c r="Q58" i="3" s="1"/>
  <c r="Q57" i="3" s="1"/>
  <c r="Q391" i="3"/>
  <c r="O391" i="3"/>
  <c r="M391" i="3"/>
  <c r="K391" i="3"/>
  <c r="R386" i="3"/>
  <c r="P386" i="3"/>
  <c r="N386" i="3"/>
  <c r="J386" i="3"/>
  <c r="J249" i="3"/>
  <c r="Q364" i="3"/>
  <c r="M364" i="3"/>
  <c r="Q399" i="3"/>
  <c r="O399" i="3"/>
  <c r="K399" i="3"/>
  <c r="R249" i="3"/>
  <c r="P249" i="3"/>
  <c r="N249" i="3"/>
  <c r="Q249" i="3"/>
  <c r="O249" i="3"/>
  <c r="M249" i="3"/>
  <c r="R391" i="3"/>
  <c r="J391" i="3"/>
  <c r="R43" i="3"/>
  <c r="J43" i="3"/>
  <c r="N10" i="3"/>
  <c r="N9" i="3" s="1"/>
  <c r="R364" i="3"/>
  <c r="P364" i="3"/>
  <c r="N364" i="3"/>
  <c r="L364" i="3"/>
  <c r="J364" i="3"/>
  <c r="N91" i="3"/>
  <c r="P43" i="3"/>
  <c r="P42" i="3" s="1"/>
  <c r="N391" i="3"/>
  <c r="N134" i="3"/>
  <c r="N133" i="3" s="1"/>
  <c r="R91" i="3"/>
  <c r="J91" i="3"/>
  <c r="R399" i="3"/>
  <c r="P399" i="3"/>
  <c r="N399" i="3"/>
  <c r="L399" i="3"/>
  <c r="J399" i="3"/>
  <c r="P391" i="3"/>
  <c r="Q386" i="3"/>
  <c r="M386" i="3"/>
  <c r="P369" i="3"/>
  <c r="L369" i="3"/>
  <c r="Q107" i="3"/>
  <c r="Q106" i="3" s="1"/>
  <c r="Q105" i="3" s="1"/>
  <c r="M107" i="3"/>
  <c r="M106" i="3" s="1"/>
  <c r="M105" i="3" s="1"/>
  <c r="P98" i="3"/>
  <c r="P97" i="3" s="1"/>
  <c r="P96" i="3" s="1"/>
  <c r="Q357" i="3"/>
  <c r="Q356" i="3" s="1"/>
  <c r="Q346" i="3" s="1"/>
  <c r="M357" i="3"/>
  <c r="M356" i="3" s="1"/>
  <c r="M346" i="3" s="1"/>
  <c r="R357" i="3"/>
  <c r="R356" i="3" s="1"/>
  <c r="R346" i="3" s="1"/>
  <c r="P357" i="3"/>
  <c r="P356" i="3" s="1"/>
  <c r="P346" i="3" s="1"/>
  <c r="N357" i="3"/>
  <c r="N356" i="3" s="1"/>
  <c r="N346" i="3" s="1"/>
  <c r="L357" i="3"/>
  <c r="L356" i="3" s="1"/>
  <c r="L346" i="3" s="1"/>
  <c r="J357" i="3"/>
  <c r="J356" i="3" s="1"/>
  <c r="Q316" i="3"/>
  <c r="O316" i="3"/>
  <c r="K316" i="3"/>
  <c r="P134" i="3"/>
  <c r="P133" i="3" s="1"/>
  <c r="L134" i="3"/>
  <c r="L133" i="3" s="1"/>
  <c r="R134" i="3"/>
  <c r="R133" i="3" s="1"/>
  <c r="J134" i="3"/>
  <c r="J133" i="3" s="1"/>
  <c r="O122" i="3"/>
  <c r="K122" i="3"/>
  <c r="R98" i="3"/>
  <c r="R97" i="3" s="1"/>
  <c r="R96" i="3" s="1"/>
  <c r="N98" i="3"/>
  <c r="N97" i="3" s="1"/>
  <c r="N96" i="3" s="1"/>
  <c r="J98" i="3"/>
  <c r="J97" i="3" s="1"/>
  <c r="J96" i="3" s="1"/>
  <c r="N43" i="3"/>
  <c r="O19" i="3"/>
  <c r="O15" i="3" s="1"/>
  <c r="P10" i="3"/>
  <c r="P9" i="3" s="1"/>
  <c r="R10" i="3"/>
  <c r="R9" i="3" s="1"/>
  <c r="J10" i="3"/>
  <c r="J9" i="3" s="1"/>
  <c r="O386" i="3"/>
  <c r="K386" i="3"/>
  <c r="R369" i="3"/>
  <c r="N369" i="3"/>
  <c r="J369" i="3"/>
  <c r="O364" i="3"/>
  <c r="J346" i="3"/>
  <c r="Q308" i="3"/>
  <c r="O308" i="3"/>
  <c r="M308" i="3"/>
  <c r="K308" i="3"/>
  <c r="R287" i="3"/>
  <c r="R283" i="3" s="1"/>
  <c r="P287" i="3"/>
  <c r="P283" i="3" s="1"/>
  <c r="N287" i="3"/>
  <c r="N283" i="3" s="1"/>
  <c r="J287" i="3"/>
  <c r="J283" i="3" s="1"/>
  <c r="O107" i="3"/>
  <c r="O106" i="3" s="1"/>
  <c r="O105" i="3" s="1"/>
  <c r="K107" i="3"/>
  <c r="K106" i="3" s="1"/>
  <c r="K105" i="3" s="1"/>
  <c r="L98" i="3"/>
  <c r="L97" i="3" s="1"/>
  <c r="L96" i="3" s="1"/>
  <c r="Q19" i="3"/>
  <c r="Q15" i="3" s="1"/>
  <c r="M19" i="3"/>
  <c r="K19" i="3"/>
  <c r="K15" i="3" s="1"/>
  <c r="Q163" i="3"/>
  <c r="M163" i="3"/>
  <c r="R122" i="3"/>
  <c r="R117" i="3" s="1"/>
  <c r="N122" i="3"/>
  <c r="J122" i="3"/>
  <c r="P91" i="3"/>
  <c r="L91" i="3"/>
  <c r="Q407" i="3"/>
  <c r="M407" i="3"/>
  <c r="R407" i="3"/>
  <c r="N407" i="3"/>
  <c r="J407" i="3"/>
  <c r="R385" i="3"/>
  <c r="R380" i="3" s="1"/>
  <c r="Q369" i="3"/>
  <c r="O369" i="3"/>
  <c r="M369" i="3"/>
  <c r="Q339" i="3"/>
  <c r="M339" i="3"/>
  <c r="P407" i="3"/>
  <c r="R339" i="3"/>
  <c r="P339" i="3"/>
  <c r="N339" i="3"/>
  <c r="J339" i="3"/>
  <c r="O339" i="3"/>
  <c r="P316" i="3"/>
  <c r="L316" i="3"/>
  <c r="P308" i="3"/>
  <c r="Q287" i="3"/>
  <c r="Q283" i="3" s="1"/>
  <c r="M287" i="3"/>
  <c r="M283" i="3" s="1"/>
  <c r="P278" i="3"/>
  <c r="P277" i="3" s="1"/>
  <c r="R206" i="3"/>
  <c r="P206" i="3"/>
  <c r="N206" i="3"/>
  <c r="J206" i="3"/>
  <c r="O206" i="3"/>
  <c r="Q178" i="3"/>
  <c r="M178" i="3"/>
  <c r="R316" i="3"/>
  <c r="N316" i="3"/>
  <c r="J316" i="3"/>
  <c r="J298" i="3" s="1"/>
  <c r="J297" i="3" s="1"/>
  <c r="R308" i="3"/>
  <c r="R298" i="3" s="1"/>
  <c r="R297" i="3" s="1"/>
  <c r="N308" i="3"/>
  <c r="J308" i="3"/>
  <c r="N298" i="3"/>
  <c r="N297" i="3" s="1"/>
  <c r="O287" i="3"/>
  <c r="O283" i="3" s="1"/>
  <c r="K287" i="3"/>
  <c r="Q278" i="3"/>
  <c r="Q277" i="3" s="1"/>
  <c r="O278" i="3"/>
  <c r="O277" i="3" s="1"/>
  <c r="M278" i="3"/>
  <c r="M277" i="3" s="1"/>
  <c r="K278" i="3"/>
  <c r="K277" i="3" s="1"/>
  <c r="R278" i="3"/>
  <c r="R277" i="3" s="1"/>
  <c r="N278" i="3"/>
  <c r="N277" i="3" s="1"/>
  <c r="J278" i="3"/>
  <c r="J277" i="3" s="1"/>
  <c r="Q206" i="3"/>
  <c r="M206" i="3"/>
  <c r="R178" i="3"/>
  <c r="P178" i="3"/>
  <c r="N178" i="3"/>
  <c r="J178" i="3"/>
  <c r="P163" i="3"/>
  <c r="L163" i="3"/>
  <c r="P147" i="3"/>
  <c r="R140" i="3"/>
  <c r="P140" i="3"/>
  <c r="N140" i="3"/>
  <c r="J140" i="3"/>
  <c r="O140" i="3"/>
  <c r="K140" i="3"/>
  <c r="Q134" i="3"/>
  <c r="Q133" i="3" s="1"/>
  <c r="O134" i="3"/>
  <c r="O133" i="3" s="1"/>
  <c r="M134" i="3"/>
  <c r="M133" i="3" s="1"/>
  <c r="Q122" i="3"/>
  <c r="M122" i="3"/>
  <c r="N117" i="3"/>
  <c r="O163" i="3"/>
  <c r="R163" i="3"/>
  <c r="N163" i="3"/>
  <c r="J163" i="3"/>
  <c r="Q147" i="3"/>
  <c r="O147" i="3"/>
  <c r="M147" i="3"/>
  <c r="K147" i="3"/>
  <c r="R147" i="3"/>
  <c r="N147" i="3"/>
  <c r="J147" i="3"/>
  <c r="Q140" i="3"/>
  <c r="M140" i="3"/>
  <c r="P122" i="3"/>
  <c r="P117" i="3" s="1"/>
  <c r="R107" i="3"/>
  <c r="R106" i="3" s="1"/>
  <c r="R105" i="3" s="1"/>
  <c r="P107" i="3"/>
  <c r="P106" i="3" s="1"/>
  <c r="P105" i="3" s="1"/>
  <c r="N107" i="3"/>
  <c r="N106" i="3" s="1"/>
  <c r="N105" i="3" s="1"/>
  <c r="J107" i="3"/>
  <c r="J106" i="3" s="1"/>
  <c r="J105" i="3" s="1"/>
  <c r="Q98" i="3"/>
  <c r="Q97" i="3" s="1"/>
  <c r="Q96" i="3" s="1"/>
  <c r="O98" i="3"/>
  <c r="O97" i="3" s="1"/>
  <c r="O96" i="3" s="1"/>
  <c r="Q91" i="3"/>
  <c r="O91" i="3"/>
  <c r="M91" i="3"/>
  <c r="K91" i="3"/>
  <c r="Q65" i="3"/>
  <c r="Q64" i="3" s="1"/>
  <c r="O65" i="3"/>
  <c r="O64" i="3" s="1"/>
  <c r="M65" i="3"/>
  <c r="M64" i="3" s="1"/>
  <c r="R65" i="3"/>
  <c r="R64" i="3" s="1"/>
  <c r="N65" i="3"/>
  <c r="N64" i="3" s="1"/>
  <c r="J65" i="3"/>
  <c r="J64" i="3" s="1"/>
  <c r="Q43" i="3"/>
  <c r="Q42" i="3" s="1"/>
  <c r="O43" i="3"/>
  <c r="O42" i="3" s="1"/>
  <c r="M43" i="3"/>
  <c r="K43" i="3"/>
  <c r="K42" i="3" s="1"/>
  <c r="R42" i="3"/>
  <c r="N42" i="3"/>
  <c r="J42" i="3"/>
  <c r="R19" i="3"/>
  <c r="R15" i="3" s="1"/>
  <c r="P19" i="3"/>
  <c r="P15" i="3" s="1"/>
  <c r="N19" i="3"/>
  <c r="N15" i="3" s="1"/>
  <c r="J19" i="3"/>
  <c r="J15" i="3" s="1"/>
  <c r="Q10" i="3"/>
  <c r="Q9" i="3" s="1"/>
  <c r="O10" i="3"/>
  <c r="O9" i="3" s="1"/>
  <c r="M10" i="3"/>
  <c r="M9" i="3" s="1"/>
  <c r="K10" i="3"/>
  <c r="K9" i="3" s="1"/>
  <c r="P65" i="3"/>
  <c r="P64" i="3" s="1"/>
  <c r="L65" i="3"/>
  <c r="P386" i="1"/>
  <c r="O278" i="1"/>
  <c r="O226" i="1"/>
  <c r="O221" i="1" s="1"/>
  <c r="P8" i="1"/>
  <c r="O8" i="1"/>
  <c r="Q85" i="1"/>
  <c r="O90" i="1"/>
  <c r="P115" i="1"/>
  <c r="O149" i="1"/>
  <c r="O148" i="1" s="1"/>
  <c r="Q149" i="1"/>
  <c r="Q148" i="1" s="1"/>
  <c r="O160" i="1"/>
  <c r="Q160" i="1"/>
  <c r="Q159" i="1" s="1"/>
  <c r="P196" i="1"/>
  <c r="P226" i="1"/>
  <c r="P221" i="1" s="1"/>
  <c r="Q240" i="1"/>
  <c r="P250" i="1"/>
  <c r="O250" i="1"/>
  <c r="Q278" i="1"/>
  <c r="O321" i="1"/>
  <c r="Q321" i="1"/>
  <c r="P346" i="1"/>
  <c r="P360" i="1"/>
  <c r="O365" i="1"/>
  <c r="O377" i="1"/>
  <c r="O376" i="1" s="1"/>
  <c r="O360" i="1" s="1"/>
  <c r="O386" i="1"/>
  <c r="Q387" i="1"/>
  <c r="Q386" i="1" s="1"/>
  <c r="Q385" i="1" s="1"/>
  <c r="O404" i="1"/>
  <c r="Q423" i="1"/>
  <c r="Q422" i="1" s="1"/>
  <c r="Q421" i="1" s="1"/>
  <c r="Q226" i="1"/>
  <c r="Q221" i="1" s="1"/>
  <c r="M363" i="3" l="1"/>
  <c r="M334" i="3" s="1"/>
  <c r="R363" i="3"/>
  <c r="R334" i="3" s="1"/>
  <c r="N363" i="3"/>
  <c r="O266" i="2"/>
  <c r="O265" i="2" s="1"/>
  <c r="O298" i="3"/>
  <c r="O297" i="3" s="1"/>
  <c r="P35" i="1"/>
  <c r="O36" i="1"/>
  <c r="Q249" i="1"/>
  <c r="Q248" i="1" s="1"/>
  <c r="Q196" i="1"/>
  <c r="Q7" i="1"/>
  <c r="J117" i="3"/>
  <c r="J363" i="3"/>
  <c r="J334" i="3" s="1"/>
  <c r="K385" i="3"/>
  <c r="K380" i="3" s="1"/>
  <c r="Q188" i="2"/>
  <c r="Q170" i="2" s="1"/>
  <c r="P180" i="2"/>
  <c r="P170" i="2" s="1"/>
  <c r="Q80" i="2"/>
  <c r="Q79" i="2" s="1"/>
  <c r="Q78" i="2" s="1"/>
  <c r="P372" i="2"/>
  <c r="P371" i="2" s="1"/>
  <c r="P370" i="2" s="1"/>
  <c r="P369" i="2" s="1"/>
  <c r="P411" i="2"/>
  <c r="P391" i="2" s="1"/>
  <c r="L148" i="2"/>
  <c r="L147" i="2" s="1"/>
  <c r="Q385" i="3"/>
  <c r="Q380" i="3" s="1"/>
  <c r="O107" i="1"/>
  <c r="P211" i="2"/>
  <c r="P210" i="2" s="1"/>
  <c r="P209" i="2" s="1"/>
  <c r="P208" i="2" s="1"/>
  <c r="P93" i="2"/>
  <c r="P92" i="2" s="1"/>
  <c r="P60" i="2"/>
  <c r="P59" i="2" s="1"/>
  <c r="P58" i="2" s="1"/>
  <c r="P148" i="2"/>
  <c r="P147" i="2" s="1"/>
  <c r="P359" i="2"/>
  <c r="P358" i="2" s="1"/>
  <c r="P357" i="2" s="1"/>
  <c r="O336" i="2"/>
  <c r="O335" i="2" s="1"/>
  <c r="O8" i="2"/>
  <c r="O7" i="2" s="1"/>
  <c r="O6" i="2" s="1"/>
  <c r="P27" i="2"/>
  <c r="P8" i="2" s="1"/>
  <c r="P7" i="2" s="1"/>
  <c r="M117" i="3"/>
  <c r="P202" i="2"/>
  <c r="P203" i="2"/>
  <c r="P288" i="2"/>
  <c r="P266" i="2" s="1"/>
  <c r="P265" i="2" s="1"/>
  <c r="N385" i="3"/>
  <c r="N380" i="3" s="1"/>
  <c r="P321" i="1"/>
  <c r="O35" i="1"/>
  <c r="O7" i="1" s="1"/>
  <c r="O102" i="1"/>
  <c r="O101" i="1" s="1"/>
  <c r="O85" i="1" s="1"/>
  <c r="P108" i="1"/>
  <c r="P107" i="1" s="1"/>
  <c r="P75" i="1"/>
  <c r="P74" i="1" s="1"/>
  <c r="P73" i="1" s="1"/>
  <c r="P7" i="1"/>
  <c r="P170" i="1"/>
  <c r="P160" i="1" s="1"/>
  <c r="P159" i="1" s="1"/>
  <c r="O213" i="1"/>
  <c r="O212" i="1" s="1"/>
  <c r="O196" i="1" s="1"/>
  <c r="O117" i="3"/>
  <c r="P363" i="3"/>
  <c r="P334" i="3" s="1"/>
  <c r="J385" i="3"/>
  <c r="J380" i="3" s="1"/>
  <c r="Q298" i="3"/>
  <c r="Q297" i="3" s="1"/>
  <c r="Q363" i="3"/>
  <c r="Q334" i="3" s="1"/>
  <c r="P385" i="3"/>
  <c r="P380" i="3" s="1"/>
  <c r="O385" i="3"/>
  <c r="O380" i="3" s="1"/>
  <c r="M139" i="3"/>
  <c r="N334" i="3"/>
  <c r="O363" i="3"/>
  <c r="O334" i="3" s="1"/>
  <c r="J8" i="3"/>
  <c r="O8" i="3"/>
  <c r="N8" i="3"/>
  <c r="P298" i="3"/>
  <c r="P297" i="3" s="1"/>
  <c r="P8" i="3"/>
  <c r="R8" i="3"/>
  <c r="Q117" i="3"/>
  <c r="P139" i="3"/>
  <c r="P177" i="3"/>
  <c r="N177" i="3"/>
  <c r="Q8" i="3"/>
  <c r="Q139" i="3"/>
  <c r="O139" i="3"/>
  <c r="J139" i="3"/>
  <c r="N139" i="3"/>
  <c r="R139" i="3"/>
  <c r="O177" i="3"/>
  <c r="J177" i="3"/>
  <c r="R177" i="3"/>
  <c r="Q177" i="3"/>
  <c r="M177" i="3"/>
  <c r="P385" i="1"/>
  <c r="O159" i="1"/>
  <c r="Q6" i="1"/>
  <c r="P249" i="1"/>
  <c r="P248" i="1" s="1"/>
  <c r="O385" i="1"/>
  <c r="O249" i="1"/>
  <c r="O259" i="2" l="1"/>
  <c r="O421" i="2" s="1"/>
  <c r="Q433" i="1"/>
  <c r="P259" i="2"/>
  <c r="Q169" i="2"/>
  <c r="Q168" i="2"/>
  <c r="Q6" i="2" s="1"/>
  <c r="Q421" i="2" s="1"/>
  <c r="P169" i="2"/>
  <c r="P168" i="2"/>
  <c r="P6" i="2" s="1"/>
  <c r="O6" i="1"/>
  <c r="P6" i="1"/>
  <c r="P433" i="1" s="1"/>
  <c r="O416" i="3"/>
  <c r="P416" i="3"/>
  <c r="N416" i="3"/>
  <c r="R416" i="3"/>
  <c r="J416" i="3"/>
  <c r="Q416" i="3"/>
  <c r="Q417" i="3" s="1"/>
  <c r="O248" i="1"/>
  <c r="P421" i="2" l="1"/>
  <c r="P417" i="3"/>
  <c r="O433" i="1"/>
  <c r="O417" i="3" l="1"/>
  <c r="R151" i="1"/>
  <c r="N151" i="1"/>
  <c r="N150" i="1" s="1"/>
  <c r="M151" i="1"/>
  <c r="L151" i="1"/>
  <c r="K151" i="1"/>
  <c r="K150" i="1" s="1"/>
  <c r="J151" i="1"/>
  <c r="J150" i="1" s="1"/>
  <c r="M150" i="1"/>
  <c r="R154" i="1"/>
  <c r="N154" i="1"/>
  <c r="N153" i="1" s="1"/>
  <c r="M154" i="1"/>
  <c r="L154" i="1"/>
  <c r="K154" i="1"/>
  <c r="K153" i="1" s="1"/>
  <c r="J154" i="1"/>
  <c r="J153" i="1" s="1"/>
  <c r="M153" i="1"/>
  <c r="K157" i="1"/>
  <c r="L157" i="1"/>
  <c r="L156" i="1" s="1"/>
  <c r="M157" i="1"/>
  <c r="M156" i="1" s="1"/>
  <c r="N157" i="1"/>
  <c r="N156" i="1" s="1"/>
  <c r="R157" i="1"/>
  <c r="J157" i="1"/>
  <c r="J156" i="1" s="1"/>
  <c r="R156" i="1" l="1"/>
  <c r="R150" i="1"/>
  <c r="N149" i="1"/>
  <c r="N148" i="1" s="1"/>
  <c r="R153" i="1"/>
  <c r="L150" i="1"/>
  <c r="L153" i="1"/>
  <c r="K156" i="1"/>
  <c r="M149" i="1"/>
  <c r="M148" i="1" s="1"/>
  <c r="J149" i="1"/>
  <c r="J148" i="1" s="1"/>
  <c r="L24" i="1"/>
  <c r="R23" i="1"/>
  <c r="N23" i="1"/>
  <c r="N22" i="1" s="1"/>
  <c r="M23" i="1"/>
  <c r="M22" i="1" s="1"/>
  <c r="L23" i="1"/>
  <c r="L22" i="1" s="1"/>
  <c r="K23" i="1"/>
  <c r="K22" i="1" s="1"/>
  <c r="J23" i="1"/>
  <c r="J22" i="1" s="1"/>
  <c r="R431" i="1"/>
  <c r="R428" i="1"/>
  <c r="R425" i="1"/>
  <c r="R419" i="1"/>
  <c r="R417" i="1"/>
  <c r="R411" i="1"/>
  <c r="R407" i="1"/>
  <c r="R402" i="1"/>
  <c r="R401" i="1"/>
  <c r="R398" i="1"/>
  <c r="R394" i="1"/>
  <c r="R391" i="1"/>
  <c r="R389" i="1"/>
  <c r="R383" i="1"/>
  <c r="R380" i="1"/>
  <c r="R378" i="1"/>
  <c r="R374" i="1"/>
  <c r="R370" i="1"/>
  <c r="R367" i="1"/>
  <c r="R363" i="1"/>
  <c r="R358" i="1"/>
  <c r="R355" i="1"/>
  <c r="R353" i="1"/>
  <c r="R351" i="1"/>
  <c r="R348" i="1"/>
  <c r="R344" i="1"/>
  <c r="R342" i="1"/>
  <c r="R338" i="1"/>
  <c r="R335" i="1"/>
  <c r="R332" i="1"/>
  <c r="R329" i="1"/>
  <c r="R326" i="1"/>
  <c r="R323" i="1"/>
  <c r="R319" i="1"/>
  <c r="R316" i="1"/>
  <c r="R313" i="1"/>
  <c r="R310" i="1"/>
  <c r="R307" i="1"/>
  <c r="R304" i="1"/>
  <c r="R301" i="1"/>
  <c r="R298" i="1"/>
  <c r="R295" i="1"/>
  <c r="R292" i="1"/>
  <c r="R289" i="1"/>
  <c r="R286" i="1"/>
  <c r="R283" i="1"/>
  <c r="R282" i="1"/>
  <c r="R280" i="1"/>
  <c r="R276" i="1"/>
  <c r="R273" i="1"/>
  <c r="R270" i="1"/>
  <c r="R267" i="1"/>
  <c r="R264" i="1"/>
  <c r="R261" i="1"/>
  <c r="R258" i="1"/>
  <c r="R255" i="1"/>
  <c r="R252" i="1"/>
  <c r="R246" i="1"/>
  <c r="R243" i="1"/>
  <c r="R241" i="1"/>
  <c r="R238" i="1"/>
  <c r="R235" i="1"/>
  <c r="R233" i="1"/>
  <c r="R230" i="1"/>
  <c r="R228" i="1"/>
  <c r="R224" i="1"/>
  <c r="R223" i="1"/>
  <c r="R219" i="1"/>
  <c r="R216" i="1"/>
  <c r="R214" i="1"/>
  <c r="R210" i="1"/>
  <c r="R207" i="1"/>
  <c r="R203" i="1"/>
  <c r="R199" i="1"/>
  <c r="R194" i="1"/>
  <c r="R190" i="1"/>
  <c r="R187" i="1"/>
  <c r="R184" i="1"/>
  <c r="R181" i="1"/>
  <c r="R179" i="1"/>
  <c r="R176" i="1"/>
  <c r="R173" i="1"/>
  <c r="R171" i="1"/>
  <c r="R168" i="1"/>
  <c r="R165" i="1"/>
  <c r="R162" i="1"/>
  <c r="R146" i="1"/>
  <c r="R143" i="1"/>
  <c r="R139" i="1"/>
  <c r="R136" i="1"/>
  <c r="R132" i="1"/>
  <c r="R129" i="1"/>
  <c r="R126" i="1"/>
  <c r="R123" i="1"/>
  <c r="R120" i="1"/>
  <c r="R117" i="1"/>
  <c r="R113" i="1"/>
  <c r="R110" i="1"/>
  <c r="R105" i="1"/>
  <c r="R103" i="1"/>
  <c r="R99" i="1"/>
  <c r="R95" i="1"/>
  <c r="R92" i="1"/>
  <c r="R88" i="1"/>
  <c r="R83" i="1"/>
  <c r="R80" i="1"/>
  <c r="R78" i="1"/>
  <c r="R76" i="1"/>
  <c r="R71" i="1"/>
  <c r="R69" i="1"/>
  <c r="R67" i="1"/>
  <c r="R62" i="1"/>
  <c r="R59" i="1"/>
  <c r="R56" i="1"/>
  <c r="R53" i="1"/>
  <c r="R50" i="1"/>
  <c r="R47" i="1"/>
  <c r="R44" i="1"/>
  <c r="R41" i="1"/>
  <c r="R39" i="1"/>
  <c r="R37" i="1"/>
  <c r="R33" i="1"/>
  <c r="R29" i="1"/>
  <c r="R26" i="1"/>
  <c r="R20" i="1"/>
  <c r="R17" i="1"/>
  <c r="R15" i="1"/>
  <c r="R13" i="1"/>
  <c r="R10" i="1"/>
  <c r="N431" i="1"/>
  <c r="N430" i="1" s="1"/>
  <c r="N428" i="1"/>
  <c r="N427" i="1" s="1"/>
  <c r="N425" i="1"/>
  <c r="N424" i="1" s="1"/>
  <c r="N419" i="1"/>
  <c r="N417" i="1"/>
  <c r="N411" i="1"/>
  <c r="N410" i="1" s="1"/>
  <c r="N409" i="1" s="1"/>
  <c r="N407" i="1"/>
  <c r="N406" i="1" s="1"/>
  <c r="N405" i="1" s="1"/>
  <c r="N402" i="1"/>
  <c r="N401" i="1"/>
  <c r="N400" i="1" s="1"/>
  <c r="N398" i="1"/>
  <c r="N397" i="1" s="1"/>
  <c r="N396" i="1" s="1"/>
  <c r="N394" i="1"/>
  <c r="N393" i="1" s="1"/>
  <c r="N391" i="1"/>
  <c r="N389" i="1"/>
  <c r="N383" i="1"/>
  <c r="N382" i="1" s="1"/>
  <c r="N380" i="1"/>
  <c r="N378" i="1"/>
  <c r="N374" i="1"/>
  <c r="N373" i="1" s="1"/>
  <c r="N370" i="1"/>
  <c r="N369" i="1" s="1"/>
  <c r="N367" i="1"/>
  <c r="N366" i="1" s="1"/>
  <c r="N363" i="1"/>
  <c r="N362" i="1" s="1"/>
  <c r="N361" i="1" s="1"/>
  <c r="N358" i="1"/>
  <c r="N357" i="1" s="1"/>
  <c r="N355" i="1"/>
  <c r="N353" i="1"/>
  <c r="N351" i="1"/>
  <c r="N348" i="1"/>
  <c r="N347" i="1" s="1"/>
  <c r="N344" i="1"/>
  <c r="N342" i="1"/>
  <c r="N338" i="1"/>
  <c r="N337" i="1" s="1"/>
  <c r="N335" i="1"/>
  <c r="N334" i="1" s="1"/>
  <c r="N332" i="1"/>
  <c r="N331" i="1" s="1"/>
  <c r="N329" i="1"/>
  <c r="N328" i="1" s="1"/>
  <c r="N326" i="1"/>
  <c r="N325" i="1" s="1"/>
  <c r="N323" i="1"/>
  <c r="N322" i="1" s="1"/>
  <c r="N319" i="1"/>
  <c r="N318" i="1" s="1"/>
  <c r="N316" i="1"/>
  <c r="N315" i="1" s="1"/>
  <c r="N313" i="1"/>
  <c r="N312" i="1" s="1"/>
  <c r="N310" i="1"/>
  <c r="N309" i="1" s="1"/>
  <c r="N307" i="1"/>
  <c r="N306" i="1" s="1"/>
  <c r="N304" i="1"/>
  <c r="N303" i="1" s="1"/>
  <c r="N301" i="1"/>
  <c r="N300" i="1"/>
  <c r="N298" i="1"/>
  <c r="N297" i="1" s="1"/>
  <c r="N295" i="1"/>
  <c r="N294" i="1" s="1"/>
  <c r="N292" i="1"/>
  <c r="N291" i="1" s="1"/>
  <c r="N289" i="1"/>
  <c r="N288" i="1" s="1"/>
  <c r="N286" i="1"/>
  <c r="N285" i="1" s="1"/>
  <c r="N283" i="1"/>
  <c r="N282" i="1" s="1"/>
  <c r="N280" i="1"/>
  <c r="N279" i="1" s="1"/>
  <c r="N276" i="1"/>
  <c r="N275" i="1" s="1"/>
  <c r="N273" i="1"/>
  <c r="N272" i="1" s="1"/>
  <c r="N270" i="1"/>
  <c r="N269" i="1" s="1"/>
  <c r="N267" i="1"/>
  <c r="N266" i="1" s="1"/>
  <c r="N264" i="1"/>
  <c r="N263" i="1" s="1"/>
  <c r="N261" i="1"/>
  <c r="N260" i="1" s="1"/>
  <c r="N258" i="1"/>
  <c r="N257" i="1" s="1"/>
  <c r="N255" i="1"/>
  <c r="N254" i="1" s="1"/>
  <c r="N252" i="1"/>
  <c r="N251" i="1" s="1"/>
  <c r="N246" i="1"/>
  <c r="N245" i="1" s="1"/>
  <c r="N243" i="1"/>
  <c r="N241" i="1"/>
  <c r="N238" i="1"/>
  <c r="N237" i="1" s="1"/>
  <c r="N235" i="1"/>
  <c r="N233" i="1"/>
  <c r="N230" i="1"/>
  <c r="N228" i="1"/>
  <c r="N224" i="1"/>
  <c r="N223" i="1" s="1"/>
  <c r="N222" i="1" s="1"/>
  <c r="N219" i="1"/>
  <c r="N218" i="1" s="1"/>
  <c r="N216" i="1"/>
  <c r="N214" i="1"/>
  <c r="N210" i="1"/>
  <c r="N209" i="1" s="1"/>
  <c r="N207" i="1"/>
  <c r="N206" i="1" s="1"/>
  <c r="N203" i="1"/>
  <c r="N202" i="1" s="1"/>
  <c r="N201" i="1" s="1"/>
  <c r="N199" i="1"/>
  <c r="N198" i="1" s="1"/>
  <c r="N197" i="1" s="1"/>
  <c r="N194" i="1"/>
  <c r="N193" i="1" s="1"/>
  <c r="N192" i="1" s="1"/>
  <c r="N190" i="1"/>
  <c r="N189" i="1" s="1"/>
  <c r="N187" i="1"/>
  <c r="N186" i="1" s="1"/>
  <c r="N184" i="1"/>
  <c r="N183" i="1" s="1"/>
  <c r="N181" i="1"/>
  <c r="N179" i="1"/>
  <c r="N176" i="1"/>
  <c r="N175" i="1" s="1"/>
  <c r="N173" i="1"/>
  <c r="N171" i="1"/>
  <c r="N168" i="1"/>
  <c r="N167" i="1" s="1"/>
  <c r="N165" i="1"/>
  <c r="N164" i="1" s="1"/>
  <c r="N162" i="1"/>
  <c r="N161" i="1" s="1"/>
  <c r="N146" i="1"/>
  <c r="N145" i="1" s="1"/>
  <c r="N143" i="1"/>
  <c r="N142" i="1" s="1"/>
  <c r="N139" i="1"/>
  <c r="N138" i="1" s="1"/>
  <c r="N136" i="1"/>
  <c r="N135" i="1" s="1"/>
  <c r="N132" i="1"/>
  <c r="N131" i="1" s="1"/>
  <c r="N129" i="1"/>
  <c r="N128" i="1" s="1"/>
  <c r="N126" i="1"/>
  <c r="N125" i="1" s="1"/>
  <c r="N123" i="1"/>
  <c r="N122" i="1" s="1"/>
  <c r="N120" i="1"/>
  <c r="N119" i="1" s="1"/>
  <c r="N117" i="1"/>
  <c r="N116" i="1" s="1"/>
  <c r="N113" i="1"/>
  <c r="N112" i="1" s="1"/>
  <c r="N110" i="1"/>
  <c r="N109" i="1" s="1"/>
  <c r="N105" i="1"/>
  <c r="N103" i="1"/>
  <c r="N99" i="1"/>
  <c r="N98" i="1" s="1"/>
  <c r="N97" i="1" s="1"/>
  <c r="N95" i="1"/>
  <c r="N94" i="1" s="1"/>
  <c r="N92" i="1"/>
  <c r="N91" i="1" s="1"/>
  <c r="N88" i="1"/>
  <c r="N87" i="1" s="1"/>
  <c r="N86" i="1" s="1"/>
  <c r="N83" i="1"/>
  <c r="N82" i="1" s="1"/>
  <c r="N80" i="1"/>
  <c r="N78" i="1"/>
  <c r="N76" i="1"/>
  <c r="N71" i="1"/>
  <c r="N69" i="1"/>
  <c r="N67" i="1"/>
  <c r="N62" i="1"/>
  <c r="N61" i="1" s="1"/>
  <c r="N59" i="1"/>
  <c r="N58" i="1" s="1"/>
  <c r="N56" i="1"/>
  <c r="N55" i="1" s="1"/>
  <c r="N53" i="1"/>
  <c r="N52" i="1" s="1"/>
  <c r="N50" i="1"/>
  <c r="N49" i="1" s="1"/>
  <c r="N47" i="1"/>
  <c r="N46" i="1" s="1"/>
  <c r="N44" i="1"/>
  <c r="N43" i="1" s="1"/>
  <c r="N41" i="1"/>
  <c r="N39" i="1"/>
  <c r="N37" i="1"/>
  <c r="N33" i="1"/>
  <c r="N32" i="1" s="1"/>
  <c r="N31" i="1" s="1"/>
  <c r="N29" i="1"/>
  <c r="N28" i="1" s="1"/>
  <c r="N26" i="1"/>
  <c r="N25" i="1" s="1"/>
  <c r="N20" i="1"/>
  <c r="N19" i="1" s="1"/>
  <c r="N17" i="1"/>
  <c r="N15" i="1"/>
  <c r="N13" i="1"/>
  <c r="N10" i="1"/>
  <c r="N9" i="1" s="1"/>
  <c r="M432" i="1"/>
  <c r="M420" i="2" s="1"/>
  <c r="M419" i="2" s="1"/>
  <c r="M418" i="2" s="1"/>
  <c r="M411" i="2" s="1"/>
  <c r="M391" i="2" s="1"/>
  <c r="L431" i="1"/>
  <c r="L430" i="1" s="1"/>
  <c r="K431" i="1"/>
  <c r="K430" i="1" s="1"/>
  <c r="J431" i="1"/>
  <c r="J430" i="1" s="1"/>
  <c r="L429" i="1"/>
  <c r="L417" i="2" s="1"/>
  <c r="L416" i="2" s="1"/>
  <c r="L415" i="2" s="1"/>
  <c r="M428" i="1"/>
  <c r="M427" i="1" s="1"/>
  <c r="K428" i="1"/>
  <c r="K427" i="1" s="1"/>
  <c r="J428" i="1"/>
  <c r="J427" i="1" s="1"/>
  <c r="L426" i="1"/>
  <c r="L414" i="2" s="1"/>
  <c r="L413" i="2" s="1"/>
  <c r="L412" i="2" s="1"/>
  <c r="L411" i="2" s="1"/>
  <c r="M425" i="1"/>
  <c r="M424" i="1" s="1"/>
  <c r="K425" i="1"/>
  <c r="K424" i="1" s="1"/>
  <c r="J425" i="1"/>
  <c r="J424" i="1"/>
  <c r="L420" i="1"/>
  <c r="M419" i="1"/>
  <c r="K419" i="1"/>
  <c r="J419" i="1"/>
  <c r="L418" i="1"/>
  <c r="L417" i="1" s="1"/>
  <c r="M417" i="1"/>
  <c r="K417" i="1"/>
  <c r="J417" i="1"/>
  <c r="L412" i="1"/>
  <c r="L390" i="2" s="1"/>
  <c r="L389" i="2" s="1"/>
  <c r="L388" i="2" s="1"/>
  <c r="L381" i="2" s="1"/>
  <c r="L380" i="2" s="1"/>
  <c r="M411" i="1"/>
  <c r="M410" i="1" s="1"/>
  <c r="M409" i="1" s="1"/>
  <c r="K411" i="1"/>
  <c r="K410" i="1" s="1"/>
  <c r="K409" i="1" s="1"/>
  <c r="J411" i="1"/>
  <c r="J410" i="1" s="1"/>
  <c r="J409" i="1" s="1"/>
  <c r="K408" i="1"/>
  <c r="K384" i="2" s="1"/>
  <c r="K383" i="2" s="1"/>
  <c r="K382" i="2" s="1"/>
  <c r="K381" i="2" s="1"/>
  <c r="K380" i="2" s="1"/>
  <c r="K369" i="2" s="1"/>
  <c r="M407" i="1"/>
  <c r="M406" i="1" s="1"/>
  <c r="M405" i="1" s="1"/>
  <c r="L407" i="1"/>
  <c r="L406" i="1" s="1"/>
  <c r="L405" i="1" s="1"/>
  <c r="J407" i="1"/>
  <c r="J406" i="1" s="1"/>
  <c r="J405" i="1" s="1"/>
  <c r="M402" i="1"/>
  <c r="L402" i="1"/>
  <c r="K402" i="1"/>
  <c r="J402" i="1"/>
  <c r="M401" i="1"/>
  <c r="L401" i="1"/>
  <c r="K401" i="1"/>
  <c r="J401" i="1"/>
  <c r="M400" i="1"/>
  <c r="L400" i="1"/>
  <c r="K400" i="1"/>
  <c r="J400" i="1"/>
  <c r="L399" i="1"/>
  <c r="L404" i="2" s="1"/>
  <c r="L403" i="2" s="1"/>
  <c r="L402" i="2" s="1"/>
  <c r="L399" i="2" s="1"/>
  <c r="M398" i="1"/>
  <c r="M397" i="1" s="1"/>
  <c r="M396" i="1" s="1"/>
  <c r="K398" i="1"/>
  <c r="K397" i="1" s="1"/>
  <c r="K396" i="1" s="1"/>
  <c r="J398" i="1"/>
  <c r="J397" i="1" s="1"/>
  <c r="J396" i="1" s="1"/>
  <c r="M395" i="1"/>
  <c r="M379" i="2" s="1"/>
  <c r="M378" i="2" s="1"/>
  <c r="M377" i="2" s="1"/>
  <c r="M371" i="2" s="1"/>
  <c r="M370" i="2" s="1"/>
  <c r="M369" i="2" s="1"/>
  <c r="L394" i="1"/>
  <c r="L393" i="1" s="1"/>
  <c r="K394" i="1"/>
  <c r="K393" i="1" s="1"/>
  <c r="J394" i="1"/>
  <c r="J393" i="1" s="1"/>
  <c r="L392" i="1"/>
  <c r="L376" i="2" s="1"/>
  <c r="L375" i="2" s="1"/>
  <c r="M391" i="1"/>
  <c r="K391" i="1"/>
  <c r="J391" i="1"/>
  <c r="L390" i="1"/>
  <c r="L374" i="2" s="1"/>
  <c r="L373" i="2" s="1"/>
  <c r="L372" i="2" s="1"/>
  <c r="L371" i="2" s="1"/>
  <c r="L370" i="2" s="1"/>
  <c r="L369" i="2" s="1"/>
  <c r="M389" i="1"/>
  <c r="K389" i="1"/>
  <c r="J389" i="1"/>
  <c r="K388" i="1"/>
  <c r="K384" i="1"/>
  <c r="K347" i="2" s="1"/>
  <c r="K346" i="2" s="1"/>
  <c r="K345" i="2" s="1"/>
  <c r="M383" i="1"/>
  <c r="M382" i="1" s="1"/>
  <c r="L383" i="1"/>
  <c r="L382" i="1" s="1"/>
  <c r="J383" i="1"/>
  <c r="J382" i="1" s="1"/>
  <c r="K381" i="1"/>
  <c r="K344" i="2" s="1"/>
  <c r="K343" i="2" s="1"/>
  <c r="M380" i="1"/>
  <c r="L380" i="1"/>
  <c r="J380" i="1"/>
  <c r="K379" i="1"/>
  <c r="K342" i="2" s="1"/>
  <c r="K341" i="2" s="1"/>
  <c r="K340" i="2" s="1"/>
  <c r="M378" i="1"/>
  <c r="L378" i="1"/>
  <c r="J378" i="1"/>
  <c r="J377" i="1" s="1"/>
  <c r="K375" i="1"/>
  <c r="M374" i="1"/>
  <c r="L374" i="1"/>
  <c r="L373" i="1" s="1"/>
  <c r="J374" i="1"/>
  <c r="M373" i="1"/>
  <c r="J373" i="1"/>
  <c r="K372" i="1"/>
  <c r="K371" i="1"/>
  <c r="M370" i="1"/>
  <c r="M369" i="1" s="1"/>
  <c r="L370" i="1"/>
  <c r="L369" i="1" s="1"/>
  <c r="J370" i="1"/>
  <c r="J369" i="1" s="1"/>
  <c r="K368" i="1"/>
  <c r="K275" i="2" s="1"/>
  <c r="K274" i="2" s="1"/>
  <c r="K273" i="2" s="1"/>
  <c r="M367" i="1"/>
  <c r="M366" i="1" s="1"/>
  <c r="L367" i="1"/>
  <c r="L366" i="1" s="1"/>
  <c r="J367" i="1"/>
  <c r="J366" i="1" s="1"/>
  <c r="K364" i="1"/>
  <c r="K339" i="2" s="1"/>
  <c r="K338" i="2" s="1"/>
  <c r="K337" i="2" s="1"/>
  <c r="M363" i="1"/>
  <c r="M362" i="1" s="1"/>
  <c r="M361" i="1" s="1"/>
  <c r="L363" i="1"/>
  <c r="L362" i="1" s="1"/>
  <c r="L361" i="1" s="1"/>
  <c r="J363" i="1"/>
  <c r="J362" i="1"/>
  <c r="J361" i="1" s="1"/>
  <c r="K359" i="1"/>
  <c r="K358" i="1" s="1"/>
  <c r="K357" i="1" s="1"/>
  <c r="M358" i="1"/>
  <c r="L358" i="1"/>
  <c r="J358" i="1"/>
  <c r="M357" i="1"/>
  <c r="L357" i="1"/>
  <c r="J357" i="1"/>
  <c r="L356" i="1"/>
  <c r="L294" i="2" s="1"/>
  <c r="L293" i="2" s="1"/>
  <c r="M355" i="1"/>
  <c r="K355" i="1"/>
  <c r="J355" i="1"/>
  <c r="L354" i="1"/>
  <c r="L292" i="2" s="1"/>
  <c r="L291" i="2" s="1"/>
  <c r="M353" i="1"/>
  <c r="K353" i="1"/>
  <c r="J353" i="1"/>
  <c r="L352" i="1"/>
  <c r="L290" i="2" s="1"/>
  <c r="L289" i="2" s="1"/>
  <c r="L288" i="2" s="1"/>
  <c r="M351" i="1"/>
  <c r="K351" i="1"/>
  <c r="K350" i="1" s="1"/>
  <c r="J351" i="1"/>
  <c r="L349" i="1"/>
  <c r="L348" i="1" s="1"/>
  <c r="L347" i="1" s="1"/>
  <c r="M348" i="1"/>
  <c r="K348" i="1"/>
  <c r="K347" i="1" s="1"/>
  <c r="J348" i="1"/>
  <c r="J347" i="1" s="1"/>
  <c r="M347" i="1"/>
  <c r="L345" i="1"/>
  <c r="L363" i="2" s="1"/>
  <c r="L362" i="2" s="1"/>
  <c r="M344" i="1"/>
  <c r="K344" i="1"/>
  <c r="J344" i="1"/>
  <c r="L343" i="1"/>
  <c r="L361" i="2" s="1"/>
  <c r="L360" i="2" s="1"/>
  <c r="L359" i="2" s="1"/>
  <c r="L358" i="2" s="1"/>
  <c r="L357" i="2" s="1"/>
  <c r="M342" i="1"/>
  <c r="K342" i="1"/>
  <c r="J342" i="1"/>
  <c r="J341" i="1" s="1"/>
  <c r="J340" i="1" s="1"/>
  <c r="K341" i="1"/>
  <c r="K340" i="1" s="1"/>
  <c r="K339" i="1"/>
  <c r="M338" i="1"/>
  <c r="M337" i="1" s="1"/>
  <c r="L338" i="1"/>
  <c r="L337" i="1" s="1"/>
  <c r="J338" i="1"/>
  <c r="J337" i="1" s="1"/>
  <c r="M335" i="1"/>
  <c r="L335" i="1"/>
  <c r="K335" i="1"/>
  <c r="K334" i="1" s="1"/>
  <c r="J335" i="1"/>
  <c r="J334" i="1" s="1"/>
  <c r="M334" i="1"/>
  <c r="L334" i="1"/>
  <c r="M332" i="1"/>
  <c r="L332" i="1"/>
  <c r="K332" i="1"/>
  <c r="J332" i="1"/>
  <c r="M331" i="1"/>
  <c r="L331" i="1"/>
  <c r="K331" i="1"/>
  <c r="J331" i="1"/>
  <c r="L330" i="1"/>
  <c r="L267" i="3" s="1"/>
  <c r="L266" i="3" s="1"/>
  <c r="L265" i="3" s="1"/>
  <c r="M329" i="1"/>
  <c r="M328" i="1" s="1"/>
  <c r="K329" i="1"/>
  <c r="J329" i="1"/>
  <c r="J328" i="1" s="1"/>
  <c r="K328" i="1"/>
  <c r="L327" i="1"/>
  <c r="L264" i="3" s="1"/>
  <c r="L263" i="3" s="1"/>
  <c r="L262" i="3" s="1"/>
  <c r="M326" i="1"/>
  <c r="K326" i="1"/>
  <c r="J326" i="1"/>
  <c r="M325" i="1"/>
  <c r="K325" i="1"/>
  <c r="J325" i="1"/>
  <c r="L324" i="1"/>
  <c r="L287" i="2" s="1"/>
  <c r="L286" i="2" s="1"/>
  <c r="L285" i="2" s="1"/>
  <c r="M323" i="1"/>
  <c r="M322" i="1" s="1"/>
  <c r="K323" i="1"/>
  <c r="K322" i="1" s="1"/>
  <c r="J323" i="1"/>
  <c r="J322" i="1" s="1"/>
  <c r="M319" i="1"/>
  <c r="L319" i="1"/>
  <c r="K319" i="1"/>
  <c r="J319" i="1"/>
  <c r="M318" i="1"/>
  <c r="L318" i="1"/>
  <c r="K318" i="1"/>
  <c r="J318" i="1"/>
  <c r="K317" i="1"/>
  <c r="M316" i="1"/>
  <c r="M315" i="1" s="1"/>
  <c r="L316" i="1"/>
  <c r="L315" i="1" s="1"/>
  <c r="J316" i="1"/>
  <c r="J315" i="1" s="1"/>
  <c r="M313" i="1"/>
  <c r="L313" i="1"/>
  <c r="K313" i="1"/>
  <c r="J313" i="1"/>
  <c r="M312" i="1"/>
  <c r="L312" i="1"/>
  <c r="K312" i="1"/>
  <c r="J312" i="1"/>
  <c r="M310" i="1"/>
  <c r="L310" i="1"/>
  <c r="K310" i="1"/>
  <c r="J310" i="1"/>
  <c r="M309" i="1"/>
  <c r="L309" i="1"/>
  <c r="K309" i="1"/>
  <c r="J309" i="1"/>
  <c r="M307" i="1"/>
  <c r="L307" i="1"/>
  <c r="K307" i="1"/>
  <c r="J307" i="1"/>
  <c r="M306" i="1"/>
  <c r="L306" i="1"/>
  <c r="K306" i="1"/>
  <c r="J306" i="1"/>
  <c r="M304" i="1"/>
  <c r="L304" i="1"/>
  <c r="K304" i="1"/>
  <c r="J304" i="1"/>
  <c r="M303" i="1"/>
  <c r="L303" i="1"/>
  <c r="K303" i="1"/>
  <c r="J303" i="1"/>
  <c r="M301" i="1"/>
  <c r="L301" i="1"/>
  <c r="K301" i="1"/>
  <c r="J301" i="1"/>
  <c r="J300" i="1" s="1"/>
  <c r="M300" i="1"/>
  <c r="L300" i="1"/>
  <c r="K300" i="1"/>
  <c r="L299" i="1"/>
  <c r="M298" i="1"/>
  <c r="M297" i="1" s="1"/>
  <c r="K298" i="1"/>
  <c r="K297" i="1" s="1"/>
  <c r="J298" i="1"/>
  <c r="J297" i="1" s="1"/>
  <c r="L296" i="1"/>
  <c r="M295" i="1"/>
  <c r="M294" i="1" s="1"/>
  <c r="K295" i="1"/>
  <c r="K294" i="1" s="1"/>
  <c r="J295" i="1"/>
  <c r="J294" i="1" s="1"/>
  <c r="L293" i="1"/>
  <c r="M292" i="1"/>
  <c r="M291" i="1" s="1"/>
  <c r="K292" i="1"/>
  <c r="K291" i="1" s="1"/>
  <c r="J292" i="1"/>
  <c r="J291" i="1" s="1"/>
  <c r="L290" i="1"/>
  <c r="M289" i="1"/>
  <c r="M288" i="1" s="1"/>
  <c r="K289" i="1"/>
  <c r="K288" i="1" s="1"/>
  <c r="J289" i="1"/>
  <c r="J288" i="1" s="1"/>
  <c r="L287" i="1"/>
  <c r="M286" i="1"/>
  <c r="L286" i="1"/>
  <c r="K286" i="1"/>
  <c r="J286" i="1"/>
  <c r="M285" i="1"/>
  <c r="L285" i="1"/>
  <c r="K285" i="1"/>
  <c r="J285" i="1"/>
  <c r="K284" i="1"/>
  <c r="K278" i="2" s="1"/>
  <c r="K277" i="2" s="1"/>
  <c r="K276" i="2" s="1"/>
  <c r="M283" i="1"/>
  <c r="M282" i="1" s="1"/>
  <c r="L283" i="1"/>
  <c r="L282" i="1" s="1"/>
  <c r="J283" i="1"/>
  <c r="J282" i="1" s="1"/>
  <c r="K281" i="1"/>
  <c r="K269" i="2" s="1"/>
  <c r="K268" i="2" s="1"/>
  <c r="K267" i="2" s="1"/>
  <c r="M280" i="1"/>
  <c r="M279" i="1" s="1"/>
  <c r="L280" i="1"/>
  <c r="J280" i="1"/>
  <c r="J279" i="1" s="1"/>
  <c r="L279" i="1"/>
  <c r="K277" i="1"/>
  <c r="M276" i="1"/>
  <c r="M275" i="1" s="1"/>
  <c r="L276" i="1"/>
  <c r="J276" i="1"/>
  <c r="J275" i="1" s="1"/>
  <c r="L275" i="1"/>
  <c r="M273" i="1"/>
  <c r="L273" i="1"/>
  <c r="K273" i="1"/>
  <c r="K272" i="1" s="1"/>
  <c r="J273" i="1"/>
  <c r="J272" i="1" s="1"/>
  <c r="M272" i="1"/>
  <c r="L272" i="1"/>
  <c r="M270" i="1"/>
  <c r="L270" i="1"/>
  <c r="K270" i="1"/>
  <c r="K269" i="1" s="1"/>
  <c r="J270" i="1"/>
  <c r="J269" i="1" s="1"/>
  <c r="M269" i="1"/>
  <c r="L269" i="1"/>
  <c r="L268" i="1"/>
  <c r="M267" i="1"/>
  <c r="M266" i="1" s="1"/>
  <c r="K267" i="1"/>
  <c r="K266" i="1" s="1"/>
  <c r="J267" i="1"/>
  <c r="J266" i="1" s="1"/>
  <c r="L265" i="1"/>
  <c r="L303" i="2" s="1"/>
  <c r="L302" i="2" s="1"/>
  <c r="L301" i="2" s="1"/>
  <c r="M264" i="1"/>
  <c r="M263" i="1" s="1"/>
  <c r="K264" i="1"/>
  <c r="K263" i="1" s="1"/>
  <c r="J264" i="1"/>
  <c r="J263" i="1" s="1"/>
  <c r="L262" i="1"/>
  <c r="M261" i="1"/>
  <c r="M260" i="1" s="1"/>
  <c r="K261" i="1"/>
  <c r="K260" i="1" s="1"/>
  <c r="J261" i="1"/>
  <c r="J260" i="1" s="1"/>
  <c r="L259" i="1"/>
  <c r="M258" i="1"/>
  <c r="M257" i="1" s="1"/>
  <c r="K258" i="1"/>
  <c r="K257" i="1" s="1"/>
  <c r="J258" i="1"/>
  <c r="J257" i="1" s="1"/>
  <c r="L256" i="1"/>
  <c r="L281" i="2" s="1"/>
  <c r="L280" i="2" s="1"/>
  <c r="L279" i="2" s="1"/>
  <c r="M255" i="1"/>
  <c r="M254" i="1" s="1"/>
  <c r="K255" i="1"/>
  <c r="K254" i="1" s="1"/>
  <c r="J255" i="1"/>
  <c r="J254" i="1" s="1"/>
  <c r="K253" i="1"/>
  <c r="K272" i="2" s="1"/>
  <c r="K271" i="2" s="1"/>
  <c r="K270" i="2" s="1"/>
  <c r="M252" i="1"/>
  <c r="M251" i="1" s="1"/>
  <c r="L252" i="1"/>
  <c r="L251" i="1" s="1"/>
  <c r="J252" i="1"/>
  <c r="J251" i="1" s="1"/>
  <c r="M246" i="1"/>
  <c r="L246" i="1"/>
  <c r="K246" i="1"/>
  <c r="J246" i="1"/>
  <c r="J245" i="1" s="1"/>
  <c r="M245" i="1"/>
  <c r="L245" i="1"/>
  <c r="K245" i="1"/>
  <c r="M244" i="1"/>
  <c r="M228" i="2" s="1"/>
  <c r="M227" i="2" s="1"/>
  <c r="L243" i="1"/>
  <c r="K243" i="1"/>
  <c r="J243" i="1"/>
  <c r="M242" i="1"/>
  <c r="M226" i="2" s="1"/>
  <c r="M225" i="2" s="1"/>
  <c r="M224" i="2" s="1"/>
  <c r="M210" i="2" s="1"/>
  <c r="M209" i="2" s="1"/>
  <c r="M208" i="2" s="1"/>
  <c r="L241" i="1"/>
  <c r="K241" i="1"/>
  <c r="J241" i="1"/>
  <c r="L239" i="1"/>
  <c r="L238" i="1" s="1"/>
  <c r="L237" i="1" s="1"/>
  <c r="M238" i="1"/>
  <c r="K238" i="1"/>
  <c r="K237" i="1" s="1"/>
  <c r="J238" i="1"/>
  <c r="J237" i="1" s="1"/>
  <c r="M237" i="1"/>
  <c r="L236" i="1"/>
  <c r="L220" i="2" s="1"/>
  <c r="L219" i="2" s="1"/>
  <c r="M235" i="1"/>
  <c r="K235" i="1"/>
  <c r="J235" i="1"/>
  <c r="L234" i="1"/>
  <c r="L218" i="2" s="1"/>
  <c r="L217" i="2" s="1"/>
  <c r="L216" i="2" s="1"/>
  <c r="M233" i="1"/>
  <c r="K233" i="1"/>
  <c r="J233" i="1"/>
  <c r="L231" i="1"/>
  <c r="M230" i="1"/>
  <c r="K230" i="1"/>
  <c r="J230" i="1"/>
  <c r="L229" i="1"/>
  <c r="M228" i="1"/>
  <c r="L228" i="1"/>
  <c r="K228" i="1"/>
  <c r="J228" i="1"/>
  <c r="M227" i="1"/>
  <c r="L225" i="1"/>
  <c r="L233" i="2" s="1"/>
  <c r="L232" i="2" s="1"/>
  <c r="L231" i="2" s="1"/>
  <c r="L230" i="2" s="1"/>
  <c r="L229" i="2" s="1"/>
  <c r="M224" i="1"/>
  <c r="M223" i="1" s="1"/>
  <c r="M222" i="1" s="1"/>
  <c r="K224" i="1"/>
  <c r="K223" i="1" s="1"/>
  <c r="K222" i="1" s="1"/>
  <c r="J224" i="1"/>
  <c r="J223" i="1" s="1"/>
  <c r="J222" i="1" s="1"/>
  <c r="L220" i="1"/>
  <c r="M219" i="1"/>
  <c r="M218" i="1" s="1"/>
  <c r="K219" i="1"/>
  <c r="K218" i="1" s="1"/>
  <c r="J219" i="1"/>
  <c r="J218" i="1"/>
  <c r="K217" i="1"/>
  <c r="M216" i="1"/>
  <c r="L216" i="1"/>
  <c r="J216" i="1"/>
  <c r="K215" i="1"/>
  <c r="M214" i="1"/>
  <c r="L214" i="1"/>
  <c r="L213" i="1" s="1"/>
  <c r="J214" i="1"/>
  <c r="M210" i="1"/>
  <c r="L210" i="1"/>
  <c r="K210" i="1"/>
  <c r="J210" i="1"/>
  <c r="M209" i="1"/>
  <c r="L209" i="1"/>
  <c r="K209" i="1"/>
  <c r="J209" i="1"/>
  <c r="K208" i="1"/>
  <c r="K252" i="2" s="1"/>
  <c r="K251" i="2" s="1"/>
  <c r="K250" i="2" s="1"/>
  <c r="K246" i="2" s="1"/>
  <c r="K245" i="2" s="1"/>
  <c r="K239" i="2" s="1"/>
  <c r="M207" i="1"/>
  <c r="L207" i="1"/>
  <c r="L206" i="1" s="1"/>
  <c r="J207" i="1"/>
  <c r="J206" i="1" s="1"/>
  <c r="M206" i="1"/>
  <c r="L204" i="1"/>
  <c r="M203" i="1"/>
  <c r="M202" i="1" s="1"/>
  <c r="M201" i="1" s="1"/>
  <c r="K203" i="1"/>
  <c r="J203" i="1"/>
  <c r="J202" i="1" s="1"/>
  <c r="J201" i="1" s="1"/>
  <c r="K202" i="1"/>
  <c r="K201" i="1" s="1"/>
  <c r="L200" i="1"/>
  <c r="L199" i="1" s="1"/>
  <c r="L198" i="1" s="1"/>
  <c r="L197" i="1" s="1"/>
  <c r="M199" i="1"/>
  <c r="K199" i="1"/>
  <c r="K198" i="1" s="1"/>
  <c r="K197" i="1" s="1"/>
  <c r="J199" i="1"/>
  <c r="M198" i="1"/>
  <c r="M197" i="1" s="1"/>
  <c r="J198" i="1"/>
  <c r="J197" i="1" s="1"/>
  <c r="L195" i="1"/>
  <c r="L207" i="2" s="1"/>
  <c r="L206" i="2" s="1"/>
  <c r="L205" i="2" s="1"/>
  <c r="L204" i="2" s="1"/>
  <c r="M194" i="1"/>
  <c r="M193" i="1" s="1"/>
  <c r="M192" i="1" s="1"/>
  <c r="K194" i="1"/>
  <c r="K193" i="1" s="1"/>
  <c r="K192" i="1" s="1"/>
  <c r="J194" i="1"/>
  <c r="J193" i="1" s="1"/>
  <c r="J192" i="1" s="1"/>
  <c r="M190" i="1"/>
  <c r="L190" i="1"/>
  <c r="K190" i="1"/>
  <c r="J190" i="1"/>
  <c r="M189" i="1"/>
  <c r="L189" i="1"/>
  <c r="K189" i="1"/>
  <c r="J189" i="1"/>
  <c r="M187" i="1"/>
  <c r="L187" i="1"/>
  <c r="L186" i="1" s="1"/>
  <c r="K187" i="1"/>
  <c r="K186" i="1" s="1"/>
  <c r="J187" i="1"/>
  <c r="J186" i="1" s="1"/>
  <c r="M186" i="1"/>
  <c r="M184" i="1"/>
  <c r="L184" i="1"/>
  <c r="K184" i="1"/>
  <c r="J184" i="1"/>
  <c r="M183" i="1"/>
  <c r="L183" i="1"/>
  <c r="K183" i="1"/>
  <c r="J183" i="1"/>
  <c r="M182" i="1"/>
  <c r="M192" i="2" s="1"/>
  <c r="M191" i="2" s="1"/>
  <c r="L181" i="1"/>
  <c r="K181" i="1"/>
  <c r="J181" i="1"/>
  <c r="M180" i="1"/>
  <c r="M190" i="2" s="1"/>
  <c r="M189" i="2" s="1"/>
  <c r="M188" i="2" s="1"/>
  <c r="M170" i="2" s="1"/>
  <c r="L179" i="1"/>
  <c r="K179" i="1"/>
  <c r="K178" i="1" s="1"/>
  <c r="J179" i="1"/>
  <c r="J178" i="1" s="1"/>
  <c r="L177" i="1"/>
  <c r="M176" i="1"/>
  <c r="K176" i="1"/>
  <c r="K175" i="1" s="1"/>
  <c r="J176" i="1"/>
  <c r="J175" i="1" s="1"/>
  <c r="M175" i="1"/>
  <c r="L174" i="1"/>
  <c r="M173" i="1"/>
  <c r="K173" i="1"/>
  <c r="J173" i="1"/>
  <c r="L172" i="1"/>
  <c r="L182" i="2" s="1"/>
  <c r="L181" i="2" s="1"/>
  <c r="M171" i="1"/>
  <c r="K171" i="1"/>
  <c r="J171" i="1"/>
  <c r="J170" i="1" s="1"/>
  <c r="L169" i="1"/>
  <c r="L179" i="2" s="1"/>
  <c r="L178" i="2" s="1"/>
  <c r="L177" i="2" s="1"/>
  <c r="M168" i="1"/>
  <c r="M167" i="1" s="1"/>
  <c r="K168" i="1"/>
  <c r="J168" i="1"/>
  <c r="J167" i="1" s="1"/>
  <c r="K167" i="1"/>
  <c r="L166" i="1"/>
  <c r="M165" i="1"/>
  <c r="L165" i="1"/>
  <c r="L164" i="1" s="1"/>
  <c r="K165" i="1"/>
  <c r="K164" i="1" s="1"/>
  <c r="J165" i="1"/>
  <c r="J164" i="1" s="1"/>
  <c r="M164" i="1"/>
  <c r="K163" i="1"/>
  <c r="K173" i="2" s="1"/>
  <c r="K172" i="2" s="1"/>
  <c r="K171" i="2" s="1"/>
  <c r="K170" i="2" s="1"/>
  <c r="M162" i="1"/>
  <c r="M161" i="1" s="1"/>
  <c r="L162" i="1"/>
  <c r="L161" i="1" s="1"/>
  <c r="J162" i="1"/>
  <c r="J161" i="1"/>
  <c r="M146" i="1"/>
  <c r="L146" i="1"/>
  <c r="K146" i="1"/>
  <c r="J146" i="1"/>
  <c r="M145" i="1"/>
  <c r="L145" i="1"/>
  <c r="K145" i="1"/>
  <c r="J145" i="1"/>
  <c r="M143" i="1"/>
  <c r="M142" i="1" s="1"/>
  <c r="M141" i="1" s="1"/>
  <c r="L143" i="1"/>
  <c r="K143" i="1"/>
  <c r="J143" i="1"/>
  <c r="J142" i="1" s="1"/>
  <c r="J141" i="1" s="1"/>
  <c r="L142" i="1"/>
  <c r="K142" i="1"/>
  <c r="L141" i="1"/>
  <c r="K141" i="1"/>
  <c r="M139" i="1"/>
  <c r="L139" i="1"/>
  <c r="K139" i="1"/>
  <c r="J139" i="1"/>
  <c r="M138" i="1"/>
  <c r="L138" i="1"/>
  <c r="K138" i="1"/>
  <c r="J138" i="1"/>
  <c r="K137" i="1"/>
  <c r="K96" i="2" s="1"/>
  <c r="K95" i="2" s="1"/>
  <c r="K94" i="2" s="1"/>
  <c r="K93" i="2" s="1"/>
  <c r="K92" i="2" s="1"/>
  <c r="M136" i="1"/>
  <c r="M135" i="1" s="1"/>
  <c r="L136" i="1"/>
  <c r="J136" i="1"/>
  <c r="J135" i="1" s="1"/>
  <c r="J134" i="1" s="1"/>
  <c r="L135" i="1"/>
  <c r="M132" i="1"/>
  <c r="M131" i="1" s="1"/>
  <c r="L132" i="1"/>
  <c r="K132" i="1"/>
  <c r="K131" i="1" s="1"/>
  <c r="J132" i="1"/>
  <c r="J131" i="1" s="1"/>
  <c r="L131" i="1"/>
  <c r="M129" i="1"/>
  <c r="L129" i="1"/>
  <c r="K129" i="1"/>
  <c r="J129" i="1"/>
  <c r="M128" i="1"/>
  <c r="L128" i="1"/>
  <c r="K128" i="1"/>
  <c r="J128" i="1"/>
  <c r="M126" i="1"/>
  <c r="L126" i="1"/>
  <c r="K126" i="1"/>
  <c r="J126" i="1"/>
  <c r="M125" i="1"/>
  <c r="L125" i="1"/>
  <c r="K125" i="1"/>
  <c r="J125" i="1"/>
  <c r="L124" i="1"/>
  <c r="L108" i="2" s="1"/>
  <c r="L107" i="2" s="1"/>
  <c r="L106" i="2" s="1"/>
  <c r="M123" i="1"/>
  <c r="M122" i="1" s="1"/>
  <c r="K123" i="1"/>
  <c r="K122" i="1" s="1"/>
  <c r="J123" i="1"/>
  <c r="J122" i="1" s="1"/>
  <c r="L121" i="1"/>
  <c r="M120" i="1"/>
  <c r="L120" i="1"/>
  <c r="K120" i="1"/>
  <c r="J120" i="1"/>
  <c r="M119" i="1"/>
  <c r="L119" i="1"/>
  <c r="K119" i="1"/>
  <c r="J119" i="1"/>
  <c r="L118" i="1"/>
  <c r="M117" i="1"/>
  <c r="M116" i="1" s="1"/>
  <c r="K117" i="1"/>
  <c r="K116" i="1" s="1"/>
  <c r="J117" i="1"/>
  <c r="J116" i="1" s="1"/>
  <c r="L114" i="1"/>
  <c r="L111" i="2" s="1"/>
  <c r="L110" i="2" s="1"/>
  <c r="L109" i="2" s="1"/>
  <c r="M113" i="1"/>
  <c r="M112" i="1" s="1"/>
  <c r="K113" i="1"/>
  <c r="K112" i="1" s="1"/>
  <c r="J113" i="1"/>
  <c r="J112" i="1" s="1"/>
  <c r="L111" i="1"/>
  <c r="L105" i="2" s="1"/>
  <c r="L104" i="2" s="1"/>
  <c r="L103" i="2" s="1"/>
  <c r="M110" i="1"/>
  <c r="M109" i="1" s="1"/>
  <c r="K110" i="1"/>
  <c r="K109" i="1" s="1"/>
  <c r="J110" i="1"/>
  <c r="J109" i="1" s="1"/>
  <c r="K106" i="1"/>
  <c r="K20" i="2" s="1"/>
  <c r="K19" i="2" s="1"/>
  <c r="M105" i="1"/>
  <c r="L105" i="1"/>
  <c r="J105" i="1"/>
  <c r="K104" i="1"/>
  <c r="K18" i="2" s="1"/>
  <c r="K17" i="2" s="1"/>
  <c r="K16" i="2" s="1"/>
  <c r="M103" i="1"/>
  <c r="M102" i="1" s="1"/>
  <c r="M101" i="1" s="1"/>
  <c r="L103" i="1"/>
  <c r="L102" i="1" s="1"/>
  <c r="L101" i="1" s="1"/>
  <c r="J103" i="1"/>
  <c r="L100" i="1"/>
  <c r="L141" i="2" s="1"/>
  <c r="L140" i="2" s="1"/>
  <c r="L139" i="2" s="1"/>
  <c r="L138" i="2" s="1"/>
  <c r="L137" i="2" s="1"/>
  <c r="M99" i="1"/>
  <c r="M98" i="1" s="1"/>
  <c r="M97" i="1" s="1"/>
  <c r="K99" i="1"/>
  <c r="K98" i="1" s="1"/>
  <c r="K97" i="1" s="1"/>
  <c r="J99" i="1"/>
  <c r="J98" i="1"/>
  <c r="J97" i="1" s="1"/>
  <c r="L96" i="1"/>
  <c r="M95" i="1"/>
  <c r="M94" i="1" s="1"/>
  <c r="K95" i="1"/>
  <c r="K94" i="1" s="1"/>
  <c r="J95" i="1"/>
  <c r="J94" i="1" s="1"/>
  <c r="L93" i="1"/>
  <c r="M92" i="1"/>
  <c r="K92" i="1"/>
  <c r="K91" i="1" s="1"/>
  <c r="J92" i="1"/>
  <c r="J91" i="1" s="1"/>
  <c r="M91" i="1"/>
  <c r="K89" i="1"/>
  <c r="K91" i="2" s="1"/>
  <c r="K90" i="2" s="1"/>
  <c r="K89" i="2" s="1"/>
  <c r="K88" i="2" s="1"/>
  <c r="K87" i="2" s="1"/>
  <c r="M88" i="1"/>
  <c r="M87" i="1" s="1"/>
  <c r="M86" i="1" s="1"/>
  <c r="L88" i="1"/>
  <c r="L87" i="1" s="1"/>
  <c r="L86" i="1" s="1"/>
  <c r="J88" i="1"/>
  <c r="J87" i="1"/>
  <c r="J86" i="1" s="1"/>
  <c r="L84" i="1"/>
  <c r="L69" i="2" s="1"/>
  <c r="L68" i="2" s="1"/>
  <c r="L67" i="2" s="1"/>
  <c r="M83" i="1"/>
  <c r="M82" i="1" s="1"/>
  <c r="K83" i="1"/>
  <c r="K82" i="1" s="1"/>
  <c r="J83" i="1"/>
  <c r="J82" i="1" s="1"/>
  <c r="L81" i="1"/>
  <c r="M80" i="1"/>
  <c r="K80" i="1"/>
  <c r="J80" i="1"/>
  <c r="L79" i="1"/>
  <c r="L64" i="2" s="1"/>
  <c r="L63" i="2" s="1"/>
  <c r="M78" i="1"/>
  <c r="K78" i="1"/>
  <c r="J78" i="1"/>
  <c r="L77" i="1"/>
  <c r="L62" i="2" s="1"/>
  <c r="L61" i="2" s="1"/>
  <c r="M76" i="1"/>
  <c r="K76" i="1"/>
  <c r="J76" i="1"/>
  <c r="J75" i="1" s="1"/>
  <c r="K72" i="1"/>
  <c r="K86" i="2" s="1"/>
  <c r="K85" i="2" s="1"/>
  <c r="K80" i="2" s="1"/>
  <c r="K79" i="2" s="1"/>
  <c r="K78" i="2" s="1"/>
  <c r="M71" i="1"/>
  <c r="L71" i="1"/>
  <c r="J71" i="1"/>
  <c r="M70" i="1"/>
  <c r="M84" i="2" s="1"/>
  <c r="M83" i="2" s="1"/>
  <c r="L69" i="1"/>
  <c r="K69" i="1"/>
  <c r="J69" i="1"/>
  <c r="M68" i="1"/>
  <c r="M82" i="2" s="1"/>
  <c r="M81" i="2" s="1"/>
  <c r="M80" i="2" s="1"/>
  <c r="M79" i="2" s="1"/>
  <c r="M78" i="2" s="1"/>
  <c r="L67" i="1"/>
  <c r="L66" i="1" s="1"/>
  <c r="L65" i="1" s="1"/>
  <c r="L64" i="1" s="1"/>
  <c r="K67" i="1"/>
  <c r="J67" i="1"/>
  <c r="K63" i="1"/>
  <c r="K398" i="2" s="1"/>
  <c r="K397" i="2" s="1"/>
  <c r="K396" i="2" s="1"/>
  <c r="K392" i="2" s="1"/>
  <c r="K391" i="2" s="1"/>
  <c r="M62" i="1"/>
  <c r="M61" i="1" s="1"/>
  <c r="L62" i="1"/>
  <c r="J62" i="1"/>
  <c r="J61" i="1" s="1"/>
  <c r="L61" i="1"/>
  <c r="L60" i="1"/>
  <c r="L74" i="2" s="1"/>
  <c r="L73" i="2" s="1"/>
  <c r="L72" i="2" s="1"/>
  <c r="L71" i="2" s="1"/>
  <c r="L70" i="2" s="1"/>
  <c r="M59" i="1"/>
  <c r="M58" i="1" s="1"/>
  <c r="K59" i="1"/>
  <c r="K58" i="1" s="1"/>
  <c r="J59" i="1"/>
  <c r="J58" i="1" s="1"/>
  <c r="L57" i="1"/>
  <c r="L54" i="2" s="1"/>
  <c r="L53" i="2" s="1"/>
  <c r="L52" i="2" s="1"/>
  <c r="M56" i="1"/>
  <c r="M55" i="1" s="1"/>
  <c r="K56" i="1"/>
  <c r="K55" i="1" s="1"/>
  <c r="J56" i="1"/>
  <c r="J55" i="1" s="1"/>
  <c r="L54" i="1"/>
  <c r="L53" i="1" s="1"/>
  <c r="L52" i="1" s="1"/>
  <c r="M53" i="1"/>
  <c r="K53" i="1"/>
  <c r="K52" i="1" s="1"/>
  <c r="J53" i="1"/>
  <c r="J52" i="1" s="1"/>
  <c r="M52" i="1"/>
  <c r="L51" i="1"/>
  <c r="L45" i="2" s="1"/>
  <c r="L44" i="2" s="1"/>
  <c r="L43" i="2" s="1"/>
  <c r="M50" i="1"/>
  <c r="M49" i="1" s="1"/>
  <c r="K50" i="1"/>
  <c r="K49" i="1" s="1"/>
  <c r="J50" i="1"/>
  <c r="J49" i="1" s="1"/>
  <c r="L48" i="1"/>
  <c r="L42" i="2" s="1"/>
  <c r="L41" i="2" s="1"/>
  <c r="L40" i="2" s="1"/>
  <c r="M47" i="1"/>
  <c r="M46" i="1" s="1"/>
  <c r="K47" i="1"/>
  <c r="K46" i="1" s="1"/>
  <c r="J47" i="1"/>
  <c r="J46" i="1" s="1"/>
  <c r="K45" i="1"/>
  <c r="K23" i="2" s="1"/>
  <c r="K22" i="2" s="1"/>
  <c r="K21" i="2" s="1"/>
  <c r="M44" i="1"/>
  <c r="M43" i="1" s="1"/>
  <c r="L44" i="1"/>
  <c r="L43" i="1" s="1"/>
  <c r="J44" i="1"/>
  <c r="J43" i="1" s="1"/>
  <c r="K42" i="1"/>
  <c r="K15" i="2" s="1"/>
  <c r="K14" i="2" s="1"/>
  <c r="M41" i="1"/>
  <c r="L41" i="1"/>
  <c r="J41" i="1"/>
  <c r="K40" i="1"/>
  <c r="K13" i="2" s="1"/>
  <c r="K12" i="2" s="1"/>
  <c r="M39" i="1"/>
  <c r="L39" i="1"/>
  <c r="J39" i="1"/>
  <c r="K38" i="1"/>
  <c r="K11" i="2" s="1"/>
  <c r="K10" i="2" s="1"/>
  <c r="K9" i="2" s="1"/>
  <c r="K8" i="2" s="1"/>
  <c r="K7" i="2" s="1"/>
  <c r="M37" i="1"/>
  <c r="L37" i="1"/>
  <c r="J37" i="1"/>
  <c r="J36" i="1" s="1"/>
  <c r="K34" i="1"/>
  <c r="K125" i="2" s="1"/>
  <c r="K124" i="2" s="1"/>
  <c r="K123" i="2" s="1"/>
  <c r="K122" i="2" s="1"/>
  <c r="K121" i="2" s="1"/>
  <c r="M33" i="1"/>
  <c r="M32" i="1" s="1"/>
  <c r="M31" i="1" s="1"/>
  <c r="L33" i="1"/>
  <c r="J33" i="1"/>
  <c r="J32" i="1" s="1"/>
  <c r="J31" i="1" s="1"/>
  <c r="L32" i="1"/>
  <c r="L31" i="1" s="1"/>
  <c r="M30" i="1"/>
  <c r="M57" i="2" s="1"/>
  <c r="M56" i="2" s="1"/>
  <c r="M55" i="2" s="1"/>
  <c r="M8" i="2" s="1"/>
  <c r="M7" i="2" s="1"/>
  <c r="L29" i="1"/>
  <c r="L28" i="1" s="1"/>
  <c r="K29" i="1"/>
  <c r="K28" i="1" s="1"/>
  <c r="J29" i="1"/>
  <c r="J28" i="1" s="1"/>
  <c r="L27" i="1"/>
  <c r="L26" i="1" s="1"/>
  <c r="L25" i="1" s="1"/>
  <c r="M26" i="1"/>
  <c r="M25" i="1" s="1"/>
  <c r="K26" i="1"/>
  <c r="K25" i="1" s="1"/>
  <c r="J26" i="1"/>
  <c r="J25" i="1" s="1"/>
  <c r="L21" i="1"/>
  <c r="L36" i="2" s="1"/>
  <c r="L35" i="2" s="1"/>
  <c r="L34" i="2" s="1"/>
  <c r="M20" i="1"/>
  <c r="M19" i="1" s="1"/>
  <c r="K20" i="1"/>
  <c r="K19" i="1" s="1"/>
  <c r="J20" i="1"/>
  <c r="J19" i="1" s="1"/>
  <c r="L18" i="1"/>
  <c r="L33" i="2" s="1"/>
  <c r="L32" i="2" s="1"/>
  <c r="M17" i="1"/>
  <c r="K17" i="1"/>
  <c r="J17" i="1"/>
  <c r="L16" i="1"/>
  <c r="L31" i="2" s="1"/>
  <c r="L30" i="2" s="1"/>
  <c r="M15" i="1"/>
  <c r="K15" i="1"/>
  <c r="J15" i="1"/>
  <c r="L14" i="1"/>
  <c r="M13" i="1"/>
  <c r="K13" i="1"/>
  <c r="J13" i="1"/>
  <c r="M12" i="1"/>
  <c r="L11" i="1"/>
  <c r="L26" i="2" s="1"/>
  <c r="L25" i="2" s="1"/>
  <c r="L24" i="2" s="1"/>
  <c r="M10" i="1"/>
  <c r="M9" i="1" s="1"/>
  <c r="K10" i="1"/>
  <c r="K9" i="1" s="1"/>
  <c r="J10" i="1"/>
  <c r="J9" i="1" s="1"/>
  <c r="J232" i="1" l="1"/>
  <c r="L326" i="1"/>
  <c r="L325" i="1" s="1"/>
  <c r="N388" i="1"/>
  <c r="L150" i="3"/>
  <c r="L149" i="3" s="1"/>
  <c r="L148" i="3" s="1"/>
  <c r="L99" i="2"/>
  <c r="L98" i="2" s="1"/>
  <c r="L97" i="2" s="1"/>
  <c r="K169" i="2"/>
  <c r="K168" i="2"/>
  <c r="K6" i="2" s="1"/>
  <c r="L315" i="3"/>
  <c r="L314" i="3" s="1"/>
  <c r="L313" i="3" s="1"/>
  <c r="L187" i="2"/>
  <c r="L186" i="2" s="1"/>
  <c r="L185" i="2" s="1"/>
  <c r="M169" i="2"/>
  <c r="M168" i="2"/>
  <c r="M6" i="2" s="1"/>
  <c r="M421" i="2" s="1"/>
  <c r="L395" i="2"/>
  <c r="L394" i="2" s="1"/>
  <c r="L393" i="2" s="1"/>
  <c r="L392" i="2" s="1"/>
  <c r="K232" i="1"/>
  <c r="L187" i="3"/>
  <c r="L186" i="3" s="1"/>
  <c r="L185" i="3" s="1"/>
  <c r="L297" i="2"/>
  <c r="L296" i="2" s="1"/>
  <c r="L295" i="2" s="1"/>
  <c r="K266" i="2"/>
  <c r="K265" i="2" s="1"/>
  <c r="K332" i="2"/>
  <c r="K331" i="2" s="1"/>
  <c r="K296" i="3"/>
  <c r="K295" i="3" s="1"/>
  <c r="K294" i="3" s="1"/>
  <c r="K283" i="3" s="1"/>
  <c r="K334" i="2"/>
  <c r="K333" i="2" s="1"/>
  <c r="K359" i="3"/>
  <c r="K351" i="2"/>
  <c r="M404" i="1"/>
  <c r="N232" i="1"/>
  <c r="L83" i="3"/>
  <c r="L82" i="3" s="1"/>
  <c r="L81" i="3" s="1"/>
  <c r="L48" i="2"/>
  <c r="L47" i="2" s="1"/>
  <c r="L46" i="2" s="1"/>
  <c r="L153" i="3"/>
  <c r="L152" i="3" s="1"/>
  <c r="L151" i="3" s="1"/>
  <c r="L102" i="2"/>
  <c r="L101" i="2" s="1"/>
  <c r="L100" i="2" s="1"/>
  <c r="L388" i="3"/>
  <c r="L387" i="3" s="1"/>
  <c r="L213" i="2"/>
  <c r="L212" i="2" s="1"/>
  <c r="L390" i="3"/>
  <c r="L389" i="3" s="1"/>
  <c r="L215" i="2"/>
  <c r="L214" i="2" s="1"/>
  <c r="L398" i="3"/>
  <c r="L397" i="3" s="1"/>
  <c r="L396" i="3" s="1"/>
  <c r="L223" i="2"/>
  <c r="L222" i="2" s="1"/>
  <c r="L221" i="2" s="1"/>
  <c r="L215" i="3"/>
  <c r="L214" i="3" s="1"/>
  <c r="L213" i="3" s="1"/>
  <c r="L284" i="2"/>
  <c r="L283" i="2" s="1"/>
  <c r="L282" i="2" s="1"/>
  <c r="L227" i="3"/>
  <c r="L226" i="3" s="1"/>
  <c r="L225" i="3" s="1"/>
  <c r="L306" i="2"/>
  <c r="L305" i="2" s="1"/>
  <c r="L304" i="2" s="1"/>
  <c r="K362" i="3"/>
  <c r="K361" i="3" s="1"/>
  <c r="K360" i="3" s="1"/>
  <c r="K356" i="2"/>
  <c r="K355" i="2" s="1"/>
  <c r="K354" i="2" s="1"/>
  <c r="K353" i="2" s="1"/>
  <c r="K352" i="2" s="1"/>
  <c r="L21" i="3"/>
  <c r="L20" i="3" s="1"/>
  <c r="L29" i="2"/>
  <c r="L28" i="2" s="1"/>
  <c r="L27" i="2" s="1"/>
  <c r="M90" i="1"/>
  <c r="L125" i="3"/>
  <c r="L124" i="3" s="1"/>
  <c r="L123" i="3" s="1"/>
  <c r="L130" i="2"/>
  <c r="L129" i="2" s="1"/>
  <c r="L128" i="2" s="1"/>
  <c r="J108" i="1"/>
  <c r="L117" i="1"/>
  <c r="L116" i="1" s="1"/>
  <c r="M134" i="1"/>
  <c r="L304" i="3"/>
  <c r="L303" i="3" s="1"/>
  <c r="L302" i="3" s="1"/>
  <c r="L176" i="2"/>
  <c r="L175" i="2" s="1"/>
  <c r="L174" i="2" s="1"/>
  <c r="L176" i="1"/>
  <c r="L175" i="1" s="1"/>
  <c r="L202" i="2"/>
  <c r="L203" i="2"/>
  <c r="J227" i="1"/>
  <c r="L300" i="2"/>
  <c r="L299" i="2" s="1"/>
  <c r="L298" i="2" s="1"/>
  <c r="K374" i="1"/>
  <c r="K373" i="1" s="1"/>
  <c r="L12" i="3"/>
  <c r="L11" i="3" s="1"/>
  <c r="L408" i="2"/>
  <c r="L407" i="2" s="1"/>
  <c r="L14" i="3"/>
  <c r="L13" i="3" s="1"/>
  <c r="L410" i="2"/>
  <c r="L409" i="2" s="1"/>
  <c r="L31" i="3"/>
  <c r="L30" i="3" s="1"/>
  <c r="L29" i="3" s="1"/>
  <c r="L39" i="2"/>
  <c r="L38" i="2" s="1"/>
  <c r="L37" i="2" s="1"/>
  <c r="L149" i="1"/>
  <c r="L148" i="1" s="1"/>
  <c r="L34" i="3"/>
  <c r="L33" i="3" s="1"/>
  <c r="L32" i="3" s="1"/>
  <c r="L51" i="2"/>
  <c r="L50" i="2" s="1"/>
  <c r="L49" i="2" s="1"/>
  <c r="L113" i="3"/>
  <c r="L112" i="3" s="1"/>
  <c r="L66" i="2"/>
  <c r="L65" i="2" s="1"/>
  <c r="L60" i="2" s="1"/>
  <c r="L59" i="2" s="1"/>
  <c r="L58" i="2" s="1"/>
  <c r="L128" i="3"/>
  <c r="L127" i="3" s="1"/>
  <c r="L126" i="3" s="1"/>
  <c r="L136" i="2"/>
  <c r="L135" i="2" s="1"/>
  <c r="L134" i="2" s="1"/>
  <c r="L312" i="3"/>
  <c r="L311" i="3" s="1"/>
  <c r="L184" i="2"/>
  <c r="L183" i="2" s="1"/>
  <c r="L180" i="2" s="1"/>
  <c r="L338" i="3"/>
  <c r="L337" i="3" s="1"/>
  <c r="L336" i="3" s="1"/>
  <c r="L335" i="3" s="1"/>
  <c r="L244" i="2"/>
  <c r="L243" i="2" s="1"/>
  <c r="L242" i="2" s="1"/>
  <c r="L241" i="2" s="1"/>
  <c r="L240" i="2" s="1"/>
  <c r="L239" i="2" s="1"/>
  <c r="K240" i="1"/>
  <c r="L286" i="3"/>
  <c r="L285" i="3" s="1"/>
  <c r="L284" i="3" s="1"/>
  <c r="L264" i="2"/>
  <c r="L263" i="2" s="1"/>
  <c r="L262" i="2" s="1"/>
  <c r="L261" i="2" s="1"/>
  <c r="L260" i="2" s="1"/>
  <c r="K358" i="3"/>
  <c r="K357" i="3" s="1"/>
  <c r="K356" i="3" s="1"/>
  <c r="K350" i="2"/>
  <c r="K349" i="2" s="1"/>
  <c r="K348" i="2" s="1"/>
  <c r="K336" i="2" s="1"/>
  <c r="K335" i="2" s="1"/>
  <c r="L122" i="3"/>
  <c r="K33" i="1"/>
  <c r="K32" i="1" s="1"/>
  <c r="K31" i="1" s="1"/>
  <c r="K41" i="3"/>
  <c r="K40" i="3" s="1"/>
  <c r="K39" i="3" s="1"/>
  <c r="K38" i="3" s="1"/>
  <c r="K37" i="1"/>
  <c r="K67" i="3"/>
  <c r="K66" i="3" s="1"/>
  <c r="K39" i="1"/>
  <c r="K69" i="3"/>
  <c r="K68" i="3" s="1"/>
  <c r="K41" i="1"/>
  <c r="K71" i="3"/>
  <c r="K70" i="3" s="1"/>
  <c r="K62" i="1"/>
  <c r="K61" i="1" s="1"/>
  <c r="K95" i="3"/>
  <c r="K94" i="3" s="1"/>
  <c r="K93" i="3" s="1"/>
  <c r="M67" i="1"/>
  <c r="M66" i="1" s="1"/>
  <c r="M65" i="1" s="1"/>
  <c r="M64" i="1" s="1"/>
  <c r="M100" i="3"/>
  <c r="M99" i="3" s="1"/>
  <c r="M69" i="1"/>
  <c r="M102" i="3"/>
  <c r="M101" i="3" s="1"/>
  <c r="K71" i="1"/>
  <c r="K66" i="1" s="1"/>
  <c r="K65" i="1" s="1"/>
  <c r="K64" i="1" s="1"/>
  <c r="K104" i="3"/>
  <c r="K103" i="3" s="1"/>
  <c r="K98" i="3" s="1"/>
  <c r="K97" i="3" s="1"/>
  <c r="K96" i="3" s="1"/>
  <c r="L76" i="1"/>
  <c r="L109" i="3"/>
  <c r="L108" i="3" s="1"/>
  <c r="L78" i="1"/>
  <c r="L111" i="3"/>
  <c r="L110" i="3" s="1"/>
  <c r="L110" i="1"/>
  <c r="L109" i="1" s="1"/>
  <c r="L143" i="3"/>
  <c r="L142" i="3" s="1"/>
  <c r="L141" i="3" s="1"/>
  <c r="K136" i="1"/>
  <c r="K135" i="1" s="1"/>
  <c r="K134" i="1" s="1"/>
  <c r="K166" i="3"/>
  <c r="K165" i="3" s="1"/>
  <c r="K164" i="3" s="1"/>
  <c r="K163" i="3" s="1"/>
  <c r="K139" i="3" s="1"/>
  <c r="L168" i="1"/>
  <c r="L167" i="1" s="1"/>
  <c r="L307" i="3"/>
  <c r="L306" i="3" s="1"/>
  <c r="L305" i="3" s="1"/>
  <c r="L171" i="1"/>
  <c r="L310" i="3"/>
  <c r="L309" i="3" s="1"/>
  <c r="K214" i="1"/>
  <c r="K366" i="3"/>
  <c r="K365" i="3" s="1"/>
  <c r="K216" i="1"/>
  <c r="K368" i="3"/>
  <c r="K367" i="3" s="1"/>
  <c r="L255" i="1"/>
  <c r="L254" i="1" s="1"/>
  <c r="L184" i="3"/>
  <c r="L183" i="3" s="1"/>
  <c r="L182" i="3" s="1"/>
  <c r="L264" i="1"/>
  <c r="L263" i="1" s="1"/>
  <c r="L193" i="3"/>
  <c r="L192" i="3" s="1"/>
  <c r="L191" i="3" s="1"/>
  <c r="L295" i="1"/>
  <c r="L294" i="1" s="1"/>
  <c r="L224" i="3"/>
  <c r="L223" i="3" s="1"/>
  <c r="L222" i="3" s="1"/>
  <c r="L298" i="1"/>
  <c r="L297" i="1" s="1"/>
  <c r="K367" i="1"/>
  <c r="K366" i="1" s="1"/>
  <c r="K355" i="3"/>
  <c r="K354" i="3" s="1"/>
  <c r="K353" i="3" s="1"/>
  <c r="K383" i="1"/>
  <c r="K382" i="1" s="1"/>
  <c r="K376" i="3"/>
  <c r="K375" i="3" s="1"/>
  <c r="K374" i="3" s="1"/>
  <c r="L398" i="1"/>
  <c r="L397" i="1" s="1"/>
  <c r="L396" i="1" s="1"/>
  <c r="L63" i="3"/>
  <c r="L62" i="3" s="1"/>
  <c r="L61" i="3" s="1"/>
  <c r="L60" i="3" s="1"/>
  <c r="R25" i="1"/>
  <c r="R49" i="1"/>
  <c r="R61" i="1"/>
  <c r="R87" i="1"/>
  <c r="R116" i="1"/>
  <c r="R128" i="1"/>
  <c r="R142" i="1"/>
  <c r="R167" i="1"/>
  <c r="R178" i="1"/>
  <c r="R189" i="1"/>
  <c r="R206" i="1"/>
  <c r="R218" i="1"/>
  <c r="R227" i="1"/>
  <c r="R237" i="1"/>
  <c r="R251" i="1"/>
  <c r="R263" i="1"/>
  <c r="R275" i="1"/>
  <c r="R285" i="1"/>
  <c r="R297" i="1"/>
  <c r="R309" i="1"/>
  <c r="R322" i="1"/>
  <c r="R334" i="1"/>
  <c r="R369" i="1"/>
  <c r="R382" i="1"/>
  <c r="R397" i="1"/>
  <c r="R410" i="1"/>
  <c r="R427" i="1"/>
  <c r="L15" i="1"/>
  <c r="L23" i="3"/>
  <c r="L22" i="3" s="1"/>
  <c r="L17" i="1"/>
  <c r="L25" i="3"/>
  <c r="L24" i="3" s="1"/>
  <c r="L20" i="1"/>
  <c r="L19" i="1" s="1"/>
  <c r="L28" i="3"/>
  <c r="L27" i="3" s="1"/>
  <c r="L26" i="3" s="1"/>
  <c r="K44" i="1"/>
  <c r="K43" i="1" s="1"/>
  <c r="K74" i="3"/>
  <c r="K73" i="3" s="1"/>
  <c r="K72" i="3" s="1"/>
  <c r="L47" i="1"/>
  <c r="L46" i="1" s="1"/>
  <c r="L77" i="3"/>
  <c r="L76" i="3" s="1"/>
  <c r="L75" i="3" s="1"/>
  <c r="L123" i="1"/>
  <c r="L122" i="1" s="1"/>
  <c r="L156" i="3"/>
  <c r="L155" i="3" s="1"/>
  <c r="L154" i="3" s="1"/>
  <c r="K162" i="1"/>
  <c r="K161" i="1" s="1"/>
  <c r="K301" i="3"/>
  <c r="K300" i="3" s="1"/>
  <c r="K299" i="3" s="1"/>
  <c r="K298" i="3" s="1"/>
  <c r="K297" i="3" s="1"/>
  <c r="L203" i="1"/>
  <c r="L202" i="1" s="1"/>
  <c r="L201" i="1" s="1"/>
  <c r="L345" i="3"/>
  <c r="L344" i="3" s="1"/>
  <c r="L343" i="3" s="1"/>
  <c r="L339" i="3" s="1"/>
  <c r="L219" i="1"/>
  <c r="L218" i="1" s="1"/>
  <c r="L379" i="3"/>
  <c r="L378" i="3" s="1"/>
  <c r="L377" i="3" s="1"/>
  <c r="L363" i="3" s="1"/>
  <c r="K276" i="1"/>
  <c r="K275" i="1" s="1"/>
  <c r="K205" i="3"/>
  <c r="K204" i="3" s="1"/>
  <c r="K203" i="3" s="1"/>
  <c r="L289" i="1"/>
  <c r="L288" i="1" s="1"/>
  <c r="L218" i="3"/>
  <c r="L217" i="3" s="1"/>
  <c r="L216" i="3" s="1"/>
  <c r="K338" i="1"/>
  <c r="K337" i="1" s="1"/>
  <c r="K276" i="3"/>
  <c r="K275" i="3" s="1"/>
  <c r="K274" i="3" s="1"/>
  <c r="K249" i="3" s="1"/>
  <c r="L342" i="1"/>
  <c r="L280" i="3"/>
  <c r="L279" i="3" s="1"/>
  <c r="L344" i="1"/>
  <c r="L282" i="3"/>
  <c r="L281" i="3" s="1"/>
  <c r="K387" i="1"/>
  <c r="K386" i="1" s="1"/>
  <c r="L389" i="1"/>
  <c r="L45" i="3"/>
  <c r="L44" i="3" s="1"/>
  <c r="L391" i="1"/>
  <c r="L47" i="3"/>
  <c r="L46" i="3" s="1"/>
  <c r="K407" i="1"/>
  <c r="K406" i="1" s="1"/>
  <c r="K405" i="1" s="1"/>
  <c r="K404" i="1" s="1"/>
  <c r="K411" i="3"/>
  <c r="K410" i="3" s="1"/>
  <c r="K409" i="3" s="1"/>
  <c r="K408" i="3" s="1"/>
  <c r="K407" i="3" s="1"/>
  <c r="L425" i="1"/>
  <c r="L424" i="1" s="1"/>
  <c r="L53" i="3"/>
  <c r="L52" i="3" s="1"/>
  <c r="L51" i="3" s="1"/>
  <c r="R28" i="1"/>
  <c r="R52" i="1"/>
  <c r="R75" i="1"/>
  <c r="R91" i="1"/>
  <c r="R119" i="1"/>
  <c r="R131" i="1"/>
  <c r="R145" i="1"/>
  <c r="R193" i="1"/>
  <c r="R209" i="1"/>
  <c r="R205" i="1" s="1"/>
  <c r="R254" i="1"/>
  <c r="R266" i="1"/>
  <c r="R279" i="1"/>
  <c r="R288" i="1"/>
  <c r="R300" i="1"/>
  <c r="R312" i="1"/>
  <c r="R325" i="1"/>
  <c r="R337" i="1"/>
  <c r="R347" i="1"/>
  <c r="R357" i="1"/>
  <c r="R373" i="1"/>
  <c r="R400" i="1"/>
  <c r="R430" i="1"/>
  <c r="L50" i="1"/>
  <c r="L49" i="1" s="1"/>
  <c r="L80" i="3"/>
  <c r="L79" i="3" s="1"/>
  <c r="L78" i="3" s="1"/>
  <c r="K88" i="1"/>
  <c r="K87" i="1" s="1"/>
  <c r="K86" i="1" s="1"/>
  <c r="K121" i="3"/>
  <c r="K120" i="3" s="1"/>
  <c r="K119" i="3" s="1"/>
  <c r="K118" i="3" s="1"/>
  <c r="L95" i="1"/>
  <c r="L94" i="1" s="1"/>
  <c r="L99" i="1"/>
  <c r="L98" i="1" s="1"/>
  <c r="L97" i="1" s="1"/>
  <c r="L132" i="3"/>
  <c r="L131" i="3" s="1"/>
  <c r="L130" i="3" s="1"/>
  <c r="L129" i="3" s="1"/>
  <c r="L117" i="3" s="1"/>
  <c r="L113" i="1"/>
  <c r="L112" i="1" s="1"/>
  <c r="L146" i="3"/>
  <c r="L145" i="3" s="1"/>
  <c r="L144" i="3" s="1"/>
  <c r="L194" i="1"/>
  <c r="L193" i="1" s="1"/>
  <c r="L192" i="1" s="1"/>
  <c r="L333" i="3"/>
  <c r="L332" i="3" s="1"/>
  <c r="L331" i="3" s="1"/>
  <c r="L330" i="3" s="1"/>
  <c r="L224" i="1"/>
  <c r="L223" i="1" s="1"/>
  <c r="L222" i="1" s="1"/>
  <c r="L384" i="3"/>
  <c r="L383" i="3" s="1"/>
  <c r="L382" i="3" s="1"/>
  <c r="L381" i="3" s="1"/>
  <c r="L267" i="1"/>
  <c r="L266" i="1" s="1"/>
  <c r="L196" i="3"/>
  <c r="L195" i="3" s="1"/>
  <c r="L194" i="3" s="1"/>
  <c r="K280" i="1"/>
  <c r="K279" i="1" s="1"/>
  <c r="K209" i="3"/>
  <c r="K208" i="3" s="1"/>
  <c r="K207" i="3" s="1"/>
  <c r="L292" i="1"/>
  <c r="L291" i="1" s="1"/>
  <c r="L221" i="3"/>
  <c r="L220" i="3" s="1"/>
  <c r="L219" i="3" s="1"/>
  <c r="K316" i="1"/>
  <c r="K315" i="1" s="1"/>
  <c r="K245" i="3"/>
  <c r="K244" i="3" s="1"/>
  <c r="K243" i="3" s="1"/>
  <c r="K363" i="1"/>
  <c r="K362" i="1" s="1"/>
  <c r="K361" i="1" s="1"/>
  <c r="K342" i="3"/>
  <c r="K341" i="3" s="1"/>
  <c r="K340" i="3" s="1"/>
  <c r="K339" i="3" s="1"/>
  <c r="M394" i="1"/>
  <c r="M393" i="1" s="1"/>
  <c r="M50" i="3"/>
  <c r="M49" i="3" s="1"/>
  <c r="M48" i="3" s="1"/>
  <c r="L411" i="1"/>
  <c r="L410" i="1" s="1"/>
  <c r="L409" i="1" s="1"/>
  <c r="L415" i="3"/>
  <c r="L414" i="3" s="1"/>
  <c r="L413" i="3" s="1"/>
  <c r="L412" i="3" s="1"/>
  <c r="L407" i="3" s="1"/>
  <c r="L419" i="1"/>
  <c r="L428" i="1"/>
  <c r="L427" i="1" s="1"/>
  <c r="L56" i="3"/>
  <c r="L55" i="3" s="1"/>
  <c r="L54" i="3" s="1"/>
  <c r="N115" i="1"/>
  <c r="R32" i="1"/>
  <c r="R43" i="1"/>
  <c r="R55" i="1"/>
  <c r="R94" i="1"/>
  <c r="R90" i="1" s="1"/>
  <c r="R109" i="1"/>
  <c r="R122" i="1"/>
  <c r="R135" i="1"/>
  <c r="R161" i="1"/>
  <c r="R183" i="1"/>
  <c r="R198" i="1"/>
  <c r="R222" i="1"/>
  <c r="R257" i="1"/>
  <c r="R269" i="1"/>
  <c r="R291" i="1"/>
  <c r="R303" i="1"/>
  <c r="R315" i="1"/>
  <c r="R328" i="1"/>
  <c r="R341" i="1"/>
  <c r="R362" i="1"/>
  <c r="R149" i="1"/>
  <c r="L10" i="1"/>
  <c r="L9" i="1" s="1"/>
  <c r="L18" i="3"/>
  <c r="L17" i="3" s="1"/>
  <c r="L16" i="3" s="1"/>
  <c r="L13" i="1"/>
  <c r="L12" i="1" s="1"/>
  <c r="M29" i="1"/>
  <c r="M28" i="1" s="1"/>
  <c r="M8" i="1" s="1"/>
  <c r="M37" i="3"/>
  <c r="M36" i="3" s="1"/>
  <c r="M35" i="3" s="1"/>
  <c r="M15" i="3" s="1"/>
  <c r="M36" i="1"/>
  <c r="L56" i="1"/>
  <c r="L55" i="1" s="1"/>
  <c r="L86" i="3"/>
  <c r="L85" i="3" s="1"/>
  <c r="L84" i="3" s="1"/>
  <c r="L59" i="1"/>
  <c r="L58" i="1" s="1"/>
  <c r="L89" i="3"/>
  <c r="L88" i="3" s="1"/>
  <c r="L87" i="3" s="1"/>
  <c r="M75" i="1"/>
  <c r="M74" i="1" s="1"/>
  <c r="M73" i="1" s="1"/>
  <c r="L80" i="1"/>
  <c r="L83" i="1"/>
  <c r="L82" i="1" s="1"/>
  <c r="L116" i="3"/>
  <c r="L115" i="3" s="1"/>
  <c r="L114" i="3" s="1"/>
  <c r="L92" i="1"/>
  <c r="L91" i="1" s="1"/>
  <c r="L90" i="1" s="1"/>
  <c r="L85" i="1" s="1"/>
  <c r="K103" i="1"/>
  <c r="K136" i="3"/>
  <c r="K135" i="3" s="1"/>
  <c r="K105" i="1"/>
  <c r="K138" i="3"/>
  <c r="K137" i="3" s="1"/>
  <c r="L173" i="1"/>
  <c r="M179" i="1"/>
  <c r="M318" i="3"/>
  <c r="M317" i="3" s="1"/>
  <c r="M181" i="1"/>
  <c r="M178" i="1" s="1"/>
  <c r="M320" i="3"/>
  <c r="M319" i="3" s="1"/>
  <c r="K207" i="1"/>
  <c r="K206" i="1" s="1"/>
  <c r="K205" i="1" s="1"/>
  <c r="K349" i="3"/>
  <c r="K348" i="3" s="1"/>
  <c r="K347" i="3" s="1"/>
  <c r="L230" i="1"/>
  <c r="L227" i="1" s="1"/>
  <c r="L233" i="1"/>
  <c r="L393" i="3"/>
  <c r="L392" i="3" s="1"/>
  <c r="L235" i="1"/>
  <c r="L395" i="3"/>
  <c r="L394" i="3" s="1"/>
  <c r="M241" i="1"/>
  <c r="M401" i="3"/>
  <c r="M400" i="3" s="1"/>
  <c r="M243" i="1"/>
  <c r="M403" i="3"/>
  <c r="M402" i="3" s="1"/>
  <c r="K252" i="1"/>
  <c r="K251" i="1" s="1"/>
  <c r="K181" i="3"/>
  <c r="K180" i="3" s="1"/>
  <c r="K179" i="3" s="1"/>
  <c r="K178" i="3" s="1"/>
  <c r="L258" i="1"/>
  <c r="L257" i="1" s="1"/>
  <c r="L261" i="1"/>
  <c r="L260" i="1" s="1"/>
  <c r="L190" i="3"/>
  <c r="L189" i="3" s="1"/>
  <c r="L188" i="3" s="1"/>
  <c r="K283" i="1"/>
  <c r="K282" i="1" s="1"/>
  <c r="K278" i="1" s="1"/>
  <c r="K212" i="3"/>
  <c r="K211" i="3" s="1"/>
  <c r="K210" i="3" s="1"/>
  <c r="L323" i="1"/>
  <c r="L322" i="1" s="1"/>
  <c r="L321" i="1" s="1"/>
  <c r="L261" i="3"/>
  <c r="L260" i="3" s="1"/>
  <c r="L259" i="3" s="1"/>
  <c r="L249" i="3" s="1"/>
  <c r="L329" i="1"/>
  <c r="L328" i="1" s="1"/>
  <c r="L351" i="1"/>
  <c r="L289" i="3"/>
  <c r="L288" i="3" s="1"/>
  <c r="L353" i="1"/>
  <c r="L291" i="3"/>
  <c r="L290" i="3" s="1"/>
  <c r="L355" i="1"/>
  <c r="L293" i="3"/>
  <c r="L292" i="3" s="1"/>
  <c r="K378" i="1"/>
  <c r="K371" i="3"/>
  <c r="K370" i="3" s="1"/>
  <c r="K380" i="1"/>
  <c r="K373" i="3"/>
  <c r="K372" i="3" s="1"/>
  <c r="M416" i="1"/>
  <c r="M415" i="1" s="1"/>
  <c r="M414" i="1" s="1"/>
  <c r="M413" i="1" s="1"/>
  <c r="M431" i="1"/>
  <c r="M430" i="1" s="1"/>
  <c r="M59" i="3"/>
  <c r="M58" i="3" s="1"/>
  <c r="M57" i="3" s="1"/>
  <c r="N341" i="1"/>
  <c r="N340" i="1" s="1"/>
  <c r="R9" i="1"/>
  <c r="R19" i="1"/>
  <c r="R46" i="1"/>
  <c r="R58" i="1"/>
  <c r="R82" i="1"/>
  <c r="R98" i="1"/>
  <c r="R112" i="1"/>
  <c r="R108" i="1" s="1"/>
  <c r="R125" i="1"/>
  <c r="R138" i="1"/>
  <c r="R164" i="1"/>
  <c r="R175" i="1"/>
  <c r="R186" i="1"/>
  <c r="R160" i="1" s="1"/>
  <c r="R202" i="1"/>
  <c r="R245" i="1"/>
  <c r="R260" i="1"/>
  <c r="R272" i="1"/>
  <c r="R294" i="1"/>
  <c r="R306" i="1"/>
  <c r="R318" i="1"/>
  <c r="R331" i="1"/>
  <c r="R366" i="1"/>
  <c r="R393" i="1"/>
  <c r="R406" i="1"/>
  <c r="R424" i="1"/>
  <c r="R22" i="1"/>
  <c r="M108" i="1"/>
  <c r="L115" i="1"/>
  <c r="M170" i="1"/>
  <c r="L240" i="1"/>
  <c r="M350" i="1"/>
  <c r="M346" i="1" s="1"/>
  <c r="K423" i="1"/>
  <c r="K422" i="1" s="1"/>
  <c r="K421" i="1" s="1"/>
  <c r="J423" i="1"/>
  <c r="J422" i="1" s="1"/>
  <c r="J421" i="1" s="1"/>
  <c r="M423" i="1"/>
  <c r="M422" i="1" s="1"/>
  <c r="M421" i="1" s="1"/>
  <c r="N170" i="1"/>
  <c r="N377" i="1"/>
  <c r="R388" i="1"/>
  <c r="R387" i="1" s="1"/>
  <c r="M205" i="1"/>
  <c r="M213" i="1"/>
  <c r="M212" i="1" s="1"/>
  <c r="M365" i="1"/>
  <c r="K149" i="1"/>
  <c r="R416" i="1"/>
  <c r="J416" i="1"/>
  <c r="J415" i="1" s="1"/>
  <c r="J414" i="1" s="1"/>
  <c r="J413" i="1" s="1"/>
  <c r="L416" i="1"/>
  <c r="L415" i="1" s="1"/>
  <c r="L414" i="1" s="1"/>
  <c r="L413" i="1" s="1"/>
  <c r="N404" i="1"/>
  <c r="J404" i="1"/>
  <c r="J376" i="1"/>
  <c r="R377" i="1"/>
  <c r="J365" i="1"/>
  <c r="J360" i="1" s="1"/>
  <c r="N350" i="1"/>
  <c r="J321" i="1"/>
  <c r="J278" i="1"/>
  <c r="L278" i="1"/>
  <c r="N240" i="1"/>
  <c r="J240" i="1"/>
  <c r="R213" i="1"/>
  <c r="J205" i="1"/>
  <c r="N178" i="1"/>
  <c r="N160" i="1" s="1"/>
  <c r="N159" i="1" s="1"/>
  <c r="M250" i="1"/>
  <c r="K75" i="1"/>
  <c r="K74" i="1" s="1"/>
  <c r="K73" i="1" s="1"/>
  <c r="K90" i="1"/>
  <c r="K115" i="1"/>
  <c r="L134" i="1"/>
  <c r="L212" i="1"/>
  <c r="J250" i="1"/>
  <c r="M278" i="1"/>
  <c r="M321" i="1"/>
  <c r="M341" i="1"/>
  <c r="M340" i="1" s="1"/>
  <c r="J350" i="1"/>
  <c r="J346" i="1" s="1"/>
  <c r="M377" i="1"/>
  <c r="M376" i="1" s="1"/>
  <c r="L404" i="1"/>
  <c r="N134" i="1"/>
  <c r="N205" i="1"/>
  <c r="N278" i="1"/>
  <c r="N387" i="1"/>
  <c r="N386" i="1" s="1"/>
  <c r="K12" i="1"/>
  <c r="K8" i="1" s="1"/>
  <c r="L36" i="1"/>
  <c r="L35" i="1" s="1"/>
  <c r="J102" i="1"/>
  <c r="J101" i="1" s="1"/>
  <c r="K108" i="1"/>
  <c r="M115" i="1"/>
  <c r="M107" i="1" s="1"/>
  <c r="L170" i="1"/>
  <c r="K170" i="1"/>
  <c r="L178" i="1"/>
  <c r="L205" i="1"/>
  <c r="L196" i="1" s="1"/>
  <c r="J213" i="1"/>
  <c r="J212" i="1" s="1"/>
  <c r="J196" i="1" s="1"/>
  <c r="K227" i="1"/>
  <c r="K226" i="1" s="1"/>
  <c r="M232" i="1"/>
  <c r="K250" i="1"/>
  <c r="L250" i="1"/>
  <c r="K346" i="1"/>
  <c r="L350" i="1"/>
  <c r="L346" i="1" s="1"/>
  <c r="K370" i="1"/>
  <c r="K369" i="1" s="1"/>
  <c r="K365" i="1" s="1"/>
  <c r="L377" i="1"/>
  <c r="L376" i="1" s="1"/>
  <c r="L360" i="1" s="1"/>
  <c r="J388" i="1"/>
  <c r="J387" i="1" s="1"/>
  <c r="J386" i="1" s="1"/>
  <c r="M388" i="1"/>
  <c r="M387" i="1" s="1"/>
  <c r="M386" i="1" s="1"/>
  <c r="M385" i="1" s="1"/>
  <c r="K416" i="1"/>
  <c r="K415" i="1" s="1"/>
  <c r="K414" i="1" s="1"/>
  <c r="K413" i="1" s="1"/>
  <c r="N102" i="1"/>
  <c r="N101" i="1" s="1"/>
  <c r="N213" i="1"/>
  <c r="N212" i="1" s="1"/>
  <c r="N227" i="1"/>
  <c r="N376" i="1"/>
  <c r="N416" i="1"/>
  <c r="N415" i="1" s="1"/>
  <c r="N414" i="1" s="1"/>
  <c r="N413" i="1" s="1"/>
  <c r="N423" i="1"/>
  <c r="N422" i="1" s="1"/>
  <c r="N421" i="1" s="1"/>
  <c r="R102" i="1"/>
  <c r="R170" i="1"/>
  <c r="R232" i="1"/>
  <c r="R240" i="1"/>
  <c r="R350" i="1"/>
  <c r="M35" i="1"/>
  <c r="K321" i="1"/>
  <c r="L365" i="1"/>
  <c r="N141" i="1"/>
  <c r="R134" i="1"/>
  <c r="K102" i="1"/>
  <c r="K101" i="1" s="1"/>
  <c r="J90" i="1"/>
  <c r="J85" i="1" s="1"/>
  <c r="R74" i="1"/>
  <c r="J74" i="1"/>
  <c r="J73" i="1" s="1"/>
  <c r="N75" i="1"/>
  <c r="N74" i="1" s="1"/>
  <c r="N73" i="1" s="1"/>
  <c r="R66" i="1"/>
  <c r="N66" i="1"/>
  <c r="N65" i="1" s="1"/>
  <c r="N64" i="1" s="1"/>
  <c r="J66" i="1"/>
  <c r="J65" i="1" s="1"/>
  <c r="J64" i="1" s="1"/>
  <c r="R36" i="1"/>
  <c r="N36" i="1"/>
  <c r="N35" i="1" s="1"/>
  <c r="R12" i="1"/>
  <c r="N12" i="1"/>
  <c r="N8" i="1" s="1"/>
  <c r="J12" i="1"/>
  <c r="J8" i="1" s="1"/>
  <c r="R141" i="1"/>
  <c r="R365" i="1"/>
  <c r="R423" i="1"/>
  <c r="R346" i="1"/>
  <c r="N108" i="1"/>
  <c r="N321" i="1"/>
  <c r="N365" i="1"/>
  <c r="N346" i="1"/>
  <c r="N90" i="1"/>
  <c r="N250" i="1"/>
  <c r="M85" i="1"/>
  <c r="J35" i="1"/>
  <c r="L423" i="1"/>
  <c r="L422" i="1" s="1"/>
  <c r="L421" i="1" s="1"/>
  <c r="J115" i="1"/>
  <c r="J107" i="1" s="1"/>
  <c r="J160" i="1"/>
  <c r="J159" i="1" s="1"/>
  <c r="L108" i="1"/>
  <c r="M240" i="1"/>
  <c r="M226" i="1" s="1"/>
  <c r="M221" i="1" s="1"/>
  <c r="L386" i="3" l="1"/>
  <c r="L266" i="2"/>
  <c r="L265" i="2" s="1"/>
  <c r="L259" i="2" s="1"/>
  <c r="N85" i="1"/>
  <c r="K213" i="1"/>
  <c r="K212" i="1" s="1"/>
  <c r="L75" i="1"/>
  <c r="L74" i="1" s="1"/>
  <c r="L73" i="1" s="1"/>
  <c r="N226" i="1"/>
  <c r="L308" i="3"/>
  <c r="L298" i="3" s="1"/>
  <c r="L297" i="3" s="1"/>
  <c r="M160" i="1"/>
  <c r="M159" i="1" s="1"/>
  <c r="K36" i="1"/>
  <c r="K35" i="1" s="1"/>
  <c r="K7" i="1" s="1"/>
  <c r="J226" i="1"/>
  <c r="J221" i="1" s="1"/>
  <c r="L8" i="2"/>
  <c r="L7" i="2" s="1"/>
  <c r="L232" i="1"/>
  <c r="L8" i="1"/>
  <c r="K385" i="1"/>
  <c r="L341" i="1"/>
  <c r="L340" i="1" s="1"/>
  <c r="L10" i="3"/>
  <c r="L9" i="3" s="1"/>
  <c r="L127" i="2"/>
  <c r="L126" i="2" s="1"/>
  <c r="R321" i="1"/>
  <c r="R278" i="1"/>
  <c r="R115" i="1"/>
  <c r="K107" i="1"/>
  <c r="M7" i="1"/>
  <c r="L170" i="2"/>
  <c r="L107" i="1"/>
  <c r="J385" i="1"/>
  <c r="M249" i="1"/>
  <c r="K369" i="3"/>
  <c r="L147" i="3"/>
  <c r="L19" i="3"/>
  <c r="L15" i="3" s="1"/>
  <c r="L211" i="2"/>
  <c r="L210" i="2" s="1"/>
  <c r="L209" i="2" s="1"/>
  <c r="L208" i="2" s="1"/>
  <c r="K160" i="1"/>
  <c r="K159" i="1" s="1"/>
  <c r="M360" i="1"/>
  <c r="K377" i="1"/>
  <c r="K376" i="1" s="1"/>
  <c r="K360" i="1" s="1"/>
  <c r="K134" i="3"/>
  <c r="K133" i="3" s="1"/>
  <c r="K117" i="3" s="1"/>
  <c r="L406" i="2"/>
  <c r="L405" i="2" s="1"/>
  <c r="L391" i="2" s="1"/>
  <c r="K330" i="2"/>
  <c r="K329" i="2" s="1"/>
  <c r="K328" i="2" s="1"/>
  <c r="K259" i="2" s="1"/>
  <c r="K421" i="2" s="1"/>
  <c r="L93" i="2"/>
  <c r="L92" i="2" s="1"/>
  <c r="M196" i="1"/>
  <c r="K346" i="3"/>
  <c r="L334" i="3"/>
  <c r="M98" i="3"/>
  <c r="M97" i="3" s="1"/>
  <c r="M96" i="3" s="1"/>
  <c r="L278" i="3"/>
  <c r="L277" i="3" s="1"/>
  <c r="L206" i="3"/>
  <c r="K364" i="3"/>
  <c r="K363" i="3" s="1"/>
  <c r="K334" i="3" s="1"/>
  <c r="R73" i="1"/>
  <c r="R212" i="1"/>
  <c r="R405" i="1"/>
  <c r="R201" i="1"/>
  <c r="R361" i="1"/>
  <c r="L388" i="1"/>
  <c r="L387" i="1" s="1"/>
  <c r="L386" i="1" s="1"/>
  <c r="L385" i="1" s="1"/>
  <c r="R86" i="1"/>
  <c r="K65" i="3"/>
  <c r="K64" i="3" s="1"/>
  <c r="K8" i="3" s="1"/>
  <c r="R340" i="1"/>
  <c r="R197" i="1"/>
  <c r="R409" i="1"/>
  <c r="L178" i="3"/>
  <c r="R422" i="1"/>
  <c r="L160" i="1"/>
  <c r="L159" i="1" s="1"/>
  <c r="R376" i="1"/>
  <c r="R97" i="1"/>
  <c r="L287" i="3"/>
  <c r="L283" i="3" s="1"/>
  <c r="M399" i="3"/>
  <c r="M385" i="3" s="1"/>
  <c r="M380" i="3" s="1"/>
  <c r="L391" i="3"/>
  <c r="R148" i="1"/>
  <c r="M42" i="3"/>
  <c r="M8" i="3" s="1"/>
  <c r="K206" i="3"/>
  <c r="K177" i="3" s="1"/>
  <c r="R192" i="1"/>
  <c r="L64" i="3"/>
  <c r="L140" i="3"/>
  <c r="L107" i="3"/>
  <c r="L106" i="3" s="1"/>
  <c r="L105" i="3" s="1"/>
  <c r="R159" i="1"/>
  <c r="L226" i="1"/>
  <c r="L221" i="1" s="1"/>
  <c r="R8" i="1"/>
  <c r="R35" i="1"/>
  <c r="R65" i="1"/>
  <c r="K85" i="1"/>
  <c r="R226" i="1"/>
  <c r="R101" i="1"/>
  <c r="R250" i="1"/>
  <c r="R249" i="1" s="1"/>
  <c r="R415" i="1"/>
  <c r="M316" i="3"/>
  <c r="M298" i="3" s="1"/>
  <c r="M297" i="3" s="1"/>
  <c r="R31" i="1"/>
  <c r="L43" i="3"/>
  <c r="L42" i="3" s="1"/>
  <c r="R396" i="1"/>
  <c r="N221" i="1"/>
  <c r="M6" i="1"/>
  <c r="N107" i="1"/>
  <c r="K148" i="1"/>
  <c r="L249" i="1"/>
  <c r="K249" i="1"/>
  <c r="K221" i="1"/>
  <c r="K196" i="1"/>
  <c r="N360" i="1"/>
  <c r="N196" i="1"/>
  <c r="N7" i="1"/>
  <c r="L7" i="1"/>
  <c r="N385" i="1"/>
  <c r="J249" i="1"/>
  <c r="R107" i="1"/>
  <c r="N249" i="1"/>
  <c r="J7" i="1"/>
  <c r="L139" i="3" l="1"/>
  <c r="L385" i="3"/>
  <c r="L380" i="3" s="1"/>
  <c r="M248" i="1"/>
  <c r="K248" i="1"/>
  <c r="L168" i="2"/>
  <c r="L6" i="2" s="1"/>
  <c r="L421" i="2" s="1"/>
  <c r="L169" i="2"/>
  <c r="L8" i="3"/>
  <c r="L177" i="3"/>
  <c r="M416" i="3"/>
  <c r="J6" i="1"/>
  <c r="L6" i="1"/>
  <c r="R64" i="1"/>
  <c r="R360" i="1"/>
  <c r="R404" i="1"/>
  <c r="J248" i="1"/>
  <c r="R221" i="1"/>
  <c r="K416" i="3"/>
  <c r="N6" i="1"/>
  <c r="R421" i="1"/>
  <c r="R386" i="1"/>
  <c r="R248" i="1"/>
  <c r="R414" i="1"/>
  <c r="L248" i="1"/>
  <c r="R7" i="1"/>
  <c r="R196" i="1"/>
  <c r="R85" i="1"/>
  <c r="N248" i="1"/>
  <c r="M433" i="1"/>
  <c r="K6" i="1"/>
  <c r="V164" i="2"/>
  <c r="V163" i="2" s="1"/>
  <c r="V162" i="2" s="1"/>
  <c r="V161" i="2" s="1"/>
  <c r="W164" i="2"/>
  <c r="W163" i="2" s="1"/>
  <c r="W162" i="2" s="1"/>
  <c r="W161" i="2" s="1"/>
  <c r="X164" i="2"/>
  <c r="X163" i="2" s="1"/>
  <c r="X162" i="2" s="1"/>
  <c r="X161" i="2" s="1"/>
  <c r="Y164" i="2"/>
  <c r="Y163" i="2" s="1"/>
  <c r="Y162" i="2" s="1"/>
  <c r="Y161" i="2" s="1"/>
  <c r="Z164" i="2"/>
  <c r="Z163" i="2" s="1"/>
  <c r="Z162" i="2" s="1"/>
  <c r="Z161" i="2" s="1"/>
  <c r="AA164" i="2"/>
  <c r="AB164" i="2"/>
  <c r="AB163" i="2" s="1"/>
  <c r="AB162" i="2" s="1"/>
  <c r="AB161" i="2" s="1"/>
  <c r="AA163" i="2"/>
  <c r="AA162" i="2" s="1"/>
  <c r="AA161" i="2" s="1"/>
  <c r="L416" i="3" l="1"/>
  <c r="L417" i="3" s="1"/>
  <c r="N433" i="1"/>
  <c r="N417" i="3" s="1"/>
  <c r="L433" i="1"/>
  <c r="R6" i="1"/>
  <c r="J433" i="1"/>
  <c r="R413" i="1"/>
  <c r="M417" i="3"/>
  <c r="R385" i="1"/>
  <c r="K433" i="1"/>
  <c r="R433" i="1" l="1"/>
  <c r="J417" i="3"/>
  <c r="K417" i="3"/>
  <c r="R417" i="3" l="1"/>
  <c r="V309" i="2"/>
  <c r="V308" i="2" s="1"/>
  <c r="V307" i="2" s="1"/>
  <c r="W309" i="2"/>
  <c r="W308" i="2" s="1"/>
  <c r="W307" i="2" s="1"/>
  <c r="X309" i="2"/>
  <c r="X308" i="2" s="1"/>
  <c r="X307" i="2" s="1"/>
  <c r="Y309" i="2"/>
  <c r="Y308" i="2" s="1"/>
  <c r="Y307" i="2" s="1"/>
  <c r="Z309" i="2"/>
  <c r="Z308" i="2" s="1"/>
  <c r="Z307" i="2" s="1"/>
  <c r="AA309" i="2"/>
  <c r="AA308" i="2" s="1"/>
  <c r="AA307" i="2" s="1"/>
  <c r="AB309" i="2"/>
  <c r="AB308" i="2" s="1"/>
  <c r="AB307" i="2" s="1"/>
  <c r="V96" i="2" l="1"/>
  <c r="V95" i="2" s="1"/>
  <c r="V94" i="2" s="1"/>
  <c r="V93" i="2" s="1"/>
  <c r="X96" i="2"/>
  <c r="X95" i="2" s="1"/>
  <c r="X94" i="2" s="1"/>
  <c r="X93" i="2" s="1"/>
  <c r="Y96" i="2"/>
  <c r="Y95" i="2" s="1"/>
  <c r="Y94" i="2" s="1"/>
  <c r="Y93" i="2" s="1"/>
  <c r="V278" i="2"/>
  <c r="V277" i="2" s="1"/>
  <c r="V276" i="2" s="1"/>
  <c r="W278" i="2"/>
  <c r="W277" i="2" s="1"/>
  <c r="W276" i="2" s="1"/>
  <c r="X278" i="2"/>
  <c r="X277" i="2" s="1"/>
  <c r="X276" i="2" s="1"/>
  <c r="Y278" i="2"/>
  <c r="Y277" i="2" s="1"/>
  <c r="Y276" i="2" s="1"/>
  <c r="Z278" i="2"/>
  <c r="Z277" i="2" s="1"/>
  <c r="Z276" i="2" s="1"/>
  <c r="AA278" i="2"/>
  <c r="AA277" i="2" s="1"/>
  <c r="AA276" i="2" s="1"/>
  <c r="AB278" i="2"/>
  <c r="AB277" i="2" s="1"/>
  <c r="AB276" i="2" s="1"/>
  <c r="V297" i="2"/>
  <c r="V296" i="2" s="1"/>
  <c r="V295" i="2" s="1"/>
  <c r="W297" i="2"/>
  <c r="W296" i="2" s="1"/>
  <c r="W295" i="2" s="1"/>
  <c r="X297" i="2"/>
  <c r="X296" i="2" s="1"/>
  <c r="X295" i="2" s="1"/>
  <c r="Y297" i="2"/>
  <c r="Y296" i="2" s="1"/>
  <c r="Y295" i="2" s="1"/>
  <c r="Z297" i="2"/>
  <c r="Z296" i="2" s="1"/>
  <c r="Z295" i="2" s="1"/>
  <c r="AA297" i="2"/>
  <c r="AA296" i="2" s="1"/>
  <c r="AA295" i="2" s="1"/>
  <c r="AB297" i="2"/>
  <c r="AB296" i="2" s="1"/>
  <c r="AB295" i="2" s="1"/>
  <c r="V312" i="2"/>
  <c r="V311" i="2" s="1"/>
  <c r="V310" i="2" s="1"/>
  <c r="W312" i="2"/>
  <c r="W311" i="2" s="1"/>
  <c r="W310" i="2" s="1"/>
  <c r="X312" i="2"/>
  <c r="X311" i="2" s="1"/>
  <c r="X310" i="2" s="1"/>
  <c r="Y312" i="2"/>
  <c r="Y311" i="2" s="1"/>
  <c r="Y310" i="2" s="1"/>
  <c r="Z312" i="2"/>
  <c r="Z311" i="2" s="1"/>
  <c r="Z310" i="2" s="1"/>
  <c r="AA312" i="2"/>
  <c r="AA311" i="2" s="1"/>
  <c r="AA310" i="2" s="1"/>
  <c r="AB312" i="2"/>
  <c r="AB311" i="2" s="1"/>
  <c r="AB310" i="2" s="1"/>
  <c r="V321" i="2"/>
  <c r="V320" i="2" s="1"/>
  <c r="V319" i="2" s="1"/>
  <c r="W321" i="2"/>
  <c r="W320" i="2" s="1"/>
  <c r="W319" i="2" s="1"/>
  <c r="X321" i="2"/>
  <c r="X320" i="2" s="1"/>
  <c r="X319" i="2" s="1"/>
  <c r="Y321" i="2"/>
  <c r="Y320" i="2" s="1"/>
  <c r="Y319" i="2" s="1"/>
  <c r="Z321" i="2"/>
  <c r="Z320" i="2" s="1"/>
  <c r="Z319" i="2" s="1"/>
  <c r="AA321" i="2"/>
  <c r="AA320" i="2" s="1"/>
  <c r="AA319" i="2" s="1"/>
  <c r="AB321" i="2"/>
  <c r="AB320" i="2" s="1"/>
  <c r="AB319" i="2" s="1"/>
  <c r="V324" i="2"/>
  <c r="V323" i="2" s="1"/>
  <c r="V322" i="2" s="1"/>
  <c r="W324" i="2"/>
  <c r="W323" i="2" s="1"/>
  <c r="W322" i="2" s="1"/>
  <c r="X324" i="2"/>
  <c r="X323" i="2" s="1"/>
  <c r="X322" i="2" s="1"/>
  <c r="Y324" i="2"/>
  <c r="Y323" i="2" s="1"/>
  <c r="Y322" i="2" s="1"/>
  <c r="Z324" i="2"/>
  <c r="Z323" i="2" s="1"/>
  <c r="Z322" i="2" s="1"/>
  <c r="AA324" i="2"/>
  <c r="AA323" i="2" s="1"/>
  <c r="AA322" i="2" s="1"/>
  <c r="AB324" i="2"/>
  <c r="AB323" i="2" s="1"/>
  <c r="AB322" i="2" s="1"/>
  <c r="V395" i="2"/>
  <c r="W395" i="2"/>
  <c r="X395" i="2"/>
  <c r="Y395" i="2"/>
  <c r="Z395" i="2"/>
  <c r="AA395" i="2"/>
  <c r="AB395" i="2"/>
  <c r="V398" i="2"/>
  <c r="V397" i="2" s="1"/>
  <c r="V396" i="2" s="1"/>
  <c r="V392" i="2" s="1"/>
  <c r="W398" i="2"/>
  <c r="W397" i="2" s="1"/>
  <c r="W396" i="2" s="1"/>
  <c r="W392" i="2" s="1"/>
  <c r="X398" i="2"/>
  <c r="X397" i="2" s="1"/>
  <c r="X396" i="2" s="1"/>
  <c r="X392" i="2" s="1"/>
  <c r="Y398" i="2"/>
  <c r="Y397" i="2" s="1"/>
  <c r="Y396" i="2" s="1"/>
  <c r="Y392" i="2" s="1"/>
  <c r="Z398" i="2"/>
  <c r="Z397" i="2" s="1"/>
  <c r="Z396" i="2" s="1"/>
  <c r="Z392" i="2" s="1"/>
  <c r="AA398" i="2"/>
  <c r="AA397" i="2" s="1"/>
  <c r="AA396" i="2" s="1"/>
  <c r="AA392" i="2" s="1"/>
  <c r="AB398" i="2"/>
  <c r="AB397" i="2" s="1"/>
  <c r="AB396" i="2" s="1"/>
  <c r="AB392" i="2" s="1"/>
  <c r="V423" i="2"/>
  <c r="W423" i="2"/>
  <c r="X423" i="2"/>
  <c r="Y423" i="2"/>
  <c r="Z423" i="2"/>
  <c r="AA423" i="2"/>
  <c r="AB423" i="2"/>
  <c r="AA266" i="2" l="1"/>
  <c r="W266" i="2"/>
  <c r="Z266" i="2"/>
  <c r="V266" i="2"/>
  <c r="Y266" i="2"/>
  <c r="AB266" i="2"/>
  <c r="X266" i="2"/>
  <c r="Z96" i="2" l="1"/>
  <c r="Z95" i="2" s="1"/>
  <c r="Z94" i="2" s="1"/>
  <c r="Z93" i="2" s="1"/>
  <c r="W96" i="2"/>
  <c r="W95" i="2" s="1"/>
  <c r="W94" i="2" s="1"/>
  <c r="W93" i="2" s="1"/>
  <c r="AB96" i="2"/>
  <c r="AB95" i="2" s="1"/>
  <c r="AB94" i="2" s="1"/>
  <c r="AB93" i="2" s="1"/>
  <c r="AA96" i="2"/>
  <c r="AA95" i="2" s="1"/>
  <c r="AA94" i="2" s="1"/>
  <c r="AA93" i="2" s="1"/>
  <c r="G21" i="13" l="1"/>
  <c r="G20" i="13"/>
  <c r="F21" i="13"/>
  <c r="E21" i="13"/>
  <c r="F20" i="13"/>
  <c r="E20" i="13"/>
  <c r="E22" i="13" s="1"/>
  <c r="F22" i="13" l="1"/>
  <c r="G22" i="13"/>
  <c r="E11" i="13" l="1"/>
  <c r="E10" i="13" s="1"/>
  <c r="E9" i="13" s="1"/>
  <c r="G15" i="13" l="1"/>
  <c r="G14" i="13" s="1"/>
  <c r="G13" i="13" s="1"/>
  <c r="F15" i="13"/>
  <c r="F14" i="13" s="1"/>
  <c r="F13" i="13" s="1"/>
  <c r="G11" i="13" l="1"/>
  <c r="G10" i="13" s="1"/>
  <c r="G9" i="13" s="1"/>
  <c r="G17" i="13" s="1"/>
  <c r="E15" i="13"/>
  <c r="E14" i="13" s="1"/>
  <c r="E13" i="13" s="1"/>
  <c r="E17" i="13" s="1"/>
  <c r="F11" i="13"/>
  <c r="F10" i="13" s="1"/>
  <c r="F9" i="13" s="1"/>
  <c r="F17" i="13" s="1"/>
</calcChain>
</file>

<file path=xl/sharedStrings.xml><?xml version="1.0" encoding="utf-8"?>
<sst xmlns="http://schemas.openxmlformats.org/spreadsheetml/2006/main" count="6667" uniqueCount="1048">
  <si>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</si>
  <si>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</si>
  <si>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</si>
  <si>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</si>
  <si>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</si>
  <si>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</si>
  <si>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</si>
  <si>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</si>
  <si>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</si>
  <si>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</si>
  <si>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</si>
  <si>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</si>
  <si>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</si>
  <si>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</si>
  <si>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</si>
  <si>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51 0 11 80020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</si>
  <si>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</si>
  <si>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</si>
  <si>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</si>
  <si>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</si>
  <si>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</si>
  <si>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51 0 11 80040</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</si>
  <si>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</si>
  <si>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</si>
  <si>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</si>
  <si>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</si>
  <si>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</si>
  <si>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</si>
  <si>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</si>
  <si>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</si>
  <si>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51 0 11 84220</t>
  </si>
  <si>
    <t>51 0 11 80070</t>
  </si>
  <si>
    <t>Членские взносы некоммерческим организациям</t>
  </si>
  <si>
    <t>51 0 11 81410</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</si>
  <si>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</si>
  <si>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</si>
  <si>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</si>
  <si>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51 0 41 51200</t>
  </si>
  <si>
    <t>Другие общегосударственные вопросы</t>
  </si>
  <si>
    <t>13</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</si>
  <si>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</si>
  <si>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51 0 11 12020</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</si>
  <si>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</si>
  <si>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</si>
  <si>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</si>
  <si>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</si>
  <si>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</si>
  <si>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51 0 11 80900</t>
  </si>
  <si>
    <t>Эксплуатация и содержание имущества казны муниципального образования</t>
  </si>
  <si>
    <t>51 0 11 80920</t>
  </si>
  <si>
    <t>51 0 11 83260</t>
  </si>
  <si>
    <t>Многофункциональные центры предоставления государственных и муниципальных услуг</t>
  </si>
  <si>
    <t>51 0 14 80710</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</si>
  <si>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</si>
  <si>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</si>
  <si>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</si>
  <si>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</si>
  <si>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</si>
  <si>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</si>
  <si>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</si>
  <si>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51 0 15 51180</t>
  </si>
  <si>
    <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</si>
  <si>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</si>
  <si>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</si>
  <si>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</si>
  <si>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Единые дежурно-диспетчерские службы</t>
  </si>
  <si>
    <t>51 0 12 80700</t>
  </si>
  <si>
    <t>110</t>
  </si>
  <si>
    <t>Национальная экономика</t>
  </si>
  <si>
    <t>Сельское хозяйство и рыболовство</t>
  </si>
  <si>
    <t>51 0 21 12510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</si>
  <si>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</si>
  <si>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</si>
  <si>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</si>
  <si>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</si>
  <si>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51 0 51 81630</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</si>
  <si>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</si>
  <si>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</si>
  <si>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</si>
  <si>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</si>
  <si>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</si>
  <si>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</si>
  <si>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</si>
  <si>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51 0 11 17900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</si>
  <si>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</si>
  <si>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</si>
  <si>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</si>
  <si>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51 0 31 81830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</si>
  <si>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</si>
  <si>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51 0 31 83760</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</si>
  <si>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</si>
  <si>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</si>
  <si>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</si>
  <si>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</si>
  <si>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</si>
  <si>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</si>
  <si>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51 0 31 81680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</si>
  <si>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</si>
  <si>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51 0 31 S1270</t>
  </si>
  <si>
    <t>Образование</t>
  </si>
  <si>
    <t>07</t>
  </si>
  <si>
    <t>Общее образование</t>
  </si>
  <si>
    <t>Культура, кинематография</t>
  </si>
  <si>
    <t>Культура</t>
  </si>
  <si>
    <t>Библиотеки</t>
  </si>
  <si>
    <t>51 2 11 80450</t>
  </si>
  <si>
    <t>600</t>
  </si>
  <si>
    <t>Субсидии бюджетным учреждениям</t>
  </si>
  <si>
    <t>610</t>
  </si>
  <si>
    <t>Дворцы и дома культуры, клубы, выставочные залы</t>
  </si>
  <si>
    <t>51 2 11 80480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</si>
  <si>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</si>
  <si>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51 2 11 84260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</si>
  <si>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</si>
  <si>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51 2 11 14210</t>
  </si>
  <si>
    <t>Мероприятия по развитию культуры</t>
  </si>
  <si>
    <t>51 2 11 82400</t>
  </si>
  <si>
    <t xml:space="preserve">Другие вопросы в области культуры, кинематографии </t>
  </si>
  <si>
    <t>Противодействие злоупотреблению наркотиками и их незаконному обороту</t>
  </si>
  <si>
    <t>51 3 11 81150</t>
  </si>
  <si>
    <t>Социальная политика</t>
  </si>
  <si>
    <t>10</t>
  </si>
  <si>
    <t>Пенсионное обеспечение</t>
  </si>
  <si>
    <t>Выплата муниципальных пенсий (доплат к государственным пенсиям)</t>
  </si>
  <si>
    <t xml:space="preserve">51 5 11 82450 </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</si>
  <si>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</si>
  <si>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</si>
  <si>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</si>
  <si>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</si>
  <si>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</si>
  <si>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</si>
  <si>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</si>
  <si>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51 5 12 R0820</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</si>
  <si>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</si>
  <si>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</si>
  <si>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</si>
  <si>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</si>
  <si>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</si>
  <si>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</si>
  <si>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</si>
  <si>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</si>
  <si>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51 4 11 82300</t>
  </si>
  <si>
    <t>Оказание поддержки спортивным сборным командам</t>
  </si>
  <si>
    <t>51 4 11 82310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</si>
  <si>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</si>
  <si>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51 4 11 84290</t>
  </si>
  <si>
    <t>Реализация мероприятий по поэтапному внедрению Всероссийского физкультурно-спортивного комплекса «Готов к труду и обороне» (ГТО)</t>
  </si>
  <si>
    <t>51 4 11 82320</t>
  </si>
  <si>
    <t>Управление образования администрации Клетнянского района</t>
  </si>
  <si>
    <t>Дошкольное образование</t>
  </si>
  <si>
    <t>Дошкольные образовательные организации</t>
  </si>
  <si>
    <t>52 0 12 80300</t>
  </si>
  <si>
    <t>Организация питания в образовательных организациях</t>
  </si>
  <si>
    <t>52 0 12 82350</t>
  </si>
  <si>
    <t>Мероприятия по развитию образования</t>
  </si>
  <si>
    <t>52 0 12 82330</t>
  </si>
  <si>
    <t>Мероприятия по комплексной безопасности муниципальных учреждений</t>
  </si>
  <si>
    <t>52 0 12 82430</t>
  </si>
  <si>
    <t>Общеобразовательные организации</t>
  </si>
  <si>
    <t>52 0 12 80310</t>
  </si>
  <si>
    <t>Мероприятия по проведению оздоровительной кампании детей</t>
  </si>
  <si>
    <t>52 0 32 S4790</t>
  </si>
  <si>
    <t>Дополнительное образвание детей</t>
  </si>
  <si>
    <t>Организации дополнительного образования</t>
  </si>
  <si>
    <t>52 0 12 80320</t>
  </si>
  <si>
    <t>Молодежная политика</t>
  </si>
  <si>
    <t>Мероприятия по работе с семьей, детьми и молодежью</t>
  </si>
  <si>
    <t>52 0 31 82360</t>
  </si>
  <si>
    <t>Другие вопросы в области образования</t>
  </si>
  <si>
    <t>52 0 11 80040</t>
  </si>
  <si>
    <t>Учреждения, обеспечивающие деятельность органов местного самоуправления и муниципальных учреждений</t>
  </si>
  <si>
    <t>52 0 12 80720</t>
  </si>
  <si>
    <t>Обеспечение сохранности жилых помещений, закрепленных за детьми-сиротами и детьми, оставшимися без попечения родителей</t>
  </si>
  <si>
    <t>52 0 21 16710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</si>
  <si>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</si>
  <si>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52 0 12 14780</t>
  </si>
  <si>
    <t xml:space="preserve">Выплата единовременного пособия при всех формах устройства детей, лишенных родительского попечения, в семью </t>
  </si>
  <si>
    <t>52 0 22 52600</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</si>
  <si>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</si>
  <si>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</si>
  <si>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53 0 11 80040</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</si>
  <si>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</si>
  <si>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</si>
  <si>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</si>
  <si>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</si>
  <si>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</si>
  <si>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</si>
  <si>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53 0 12 83020</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</si>
  <si>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</si>
  <si>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</si>
  <si>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</si>
  <si>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</si>
  <si>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</si>
  <si>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</si>
  <si>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</si>
  <si>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</si>
  <si>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</si>
  <si>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</si>
  <si>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</si>
  <si>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</si>
  <si>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</si>
  <si>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</si>
  <si>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</si>
  <si>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</si>
  <si>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</si>
  <si>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</si>
  <si>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</si>
  <si>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 xml:space="preserve">Создание условий для эффективной деятельности главы и аппарата исполнительно-распорядительного органа муниципального образования </t>
  </si>
  <si>
    <t>12020</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</si>
  <si>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</si>
  <si>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</si>
  <si>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</si>
  <si>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</si>
  <si>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Обеспечение первичного воинского учета на территориях, где отсутствуют военные комиссариаты</t>
  </si>
  <si>
    <t>15</t>
  </si>
  <si>
    <t>Предупреждение и ликвидация заразных и иных болезней</t>
  </si>
  <si>
    <t>21</t>
  </si>
  <si>
    <t>12510</t>
  </si>
  <si>
    <t>Газификация Клетнянского района; содействие реформированию жилищно-коммунального хозяйства; создание благоприятных условий проживания граждан</t>
  </si>
  <si>
    <t>31</t>
  </si>
  <si>
    <t>Обеспечение реализации отдельных государственных полномочий Брянской области, включая переданные на муниципальный уровень полномочия</t>
  </si>
  <si>
    <t>41</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</si>
  <si>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</si>
  <si>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</si>
  <si>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</si>
  <si>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51</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</si>
  <si>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</si>
  <si>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</si>
  <si>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61</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</si>
  <si>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</si>
  <si>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</si>
  <si>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</si>
  <si>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</si>
  <si>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Осуществление мер улучшению положения отдельных категорий граждан</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</si>
  <si>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</si>
  <si>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</si>
  <si>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</si>
  <si>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</si>
  <si>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</si>
  <si>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</si>
  <si>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</si>
  <si>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</si>
  <si>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</si>
  <si>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</si>
  <si>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Реализация мероприятий, направленных на повышение социального статуса семьи и укрепление семейных ценностей</t>
  </si>
  <si>
    <t>22</t>
  </si>
  <si>
    <t>Выплата единовременного пособия при всех формах устройства детей, лишенных родительского попечения, в семью</t>
  </si>
  <si>
    <t>52600</t>
  </si>
  <si>
    <t>Создание условий эффективной самореализации молодежи</t>
  </si>
  <si>
    <t>Проведение оздоровительной кампании детей и молодежи</t>
  </si>
  <si>
    <t>32</t>
  </si>
  <si>
    <t>S4790</t>
  </si>
  <si>
    <t>Обеспечение финансовой устойчивости бюджетной системы Клетнянского района путем проведения сбалансированной финансовой политики</t>
  </si>
  <si>
    <t>Создание условий для эффективного и ответственного управления муниципальными финансами</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</si>
  <si>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</si>
  <si>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</si>
  <si>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</si>
  <si>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</si>
  <si>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</si>
  <si>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</si>
  <si>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</si>
  <si>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</si>
  <si>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</si>
  <si>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80920</t>
  </si>
  <si>
    <t>83260</t>
  </si>
  <si>
    <t>80700</t>
  </si>
  <si>
    <t>80710</t>
  </si>
  <si>
    <t>81630</t>
  </si>
  <si>
    <t>51 0 51 83360</t>
  </si>
  <si>
    <t>83360</t>
  </si>
  <si>
    <t>51 0 61 83740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</si>
  <si>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</si>
  <si>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</si>
  <si>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</si>
  <si>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</si>
  <si>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</si>
  <si>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83710</t>
  </si>
  <si>
    <t>80450</t>
  </si>
  <si>
    <t>80480</t>
  </si>
  <si>
    <t>84260</t>
  </si>
  <si>
    <t>82400</t>
  </si>
  <si>
    <t>81150</t>
  </si>
  <si>
    <t>82450</t>
  </si>
  <si>
    <t>82300</t>
  </si>
  <si>
    <t>82310</t>
  </si>
  <si>
    <t>84290</t>
  </si>
  <si>
    <t>82320</t>
  </si>
  <si>
    <t>51 0 31 83710</t>
  </si>
  <si>
    <t>13,  06</t>
  </si>
  <si>
    <t>01,   10</t>
  </si>
  <si>
    <t>80300</t>
  </si>
  <si>
    <t>82350</t>
  </si>
  <si>
    <t xml:space="preserve">Мероприятия по развитию образования </t>
  </si>
  <si>
    <t>82330</t>
  </si>
  <si>
    <t>80310</t>
  </si>
  <si>
    <t>80320</t>
  </si>
  <si>
    <t>82360</t>
  </si>
  <si>
    <t>80720</t>
  </si>
  <si>
    <t>53 0 12 15840</t>
  </si>
  <si>
    <t>70 0 00 83030</t>
  </si>
  <si>
    <t>51 0 31 L5670</t>
  </si>
  <si>
    <t>L5670</t>
  </si>
  <si>
    <t>83020</t>
  </si>
  <si>
    <t>84200</t>
  </si>
  <si>
    <t>80050</t>
  </si>
  <si>
    <t>рублей</t>
  </si>
  <si>
    <t xml:space="preserve">Выравнивание бюджетной обеспеченности поселений </t>
  </si>
  <si>
    <t>Приложение 1</t>
  </si>
  <si>
    <t>Повышение доступности и качества предоставления дошкольного, общего образования, дополнительного образования детей</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</si>
  <si>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</si>
  <si>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</si>
  <si>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</si>
  <si>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</si>
  <si>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</si>
  <si>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</si>
  <si>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</si>
  <si>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</si>
  <si>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</si>
  <si>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</si>
  <si>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</si>
  <si>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Итого источников внутреннего финансирования дефицита</t>
  </si>
  <si>
    <t>L4970</t>
  </si>
  <si>
    <t>51 6 11 L4970</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</si>
  <si>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</si>
  <si>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</si>
  <si>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</si>
  <si>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 52 0 21 16723</t>
  </si>
  <si>
    <t xml:space="preserve"> 52 0 21 16721</t>
  </si>
  <si>
    <t xml:space="preserve"> 52 0 21 16722</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</si>
  <si>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</si>
  <si>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</si>
  <si>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</si>
  <si>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</si>
  <si>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 xml:space="preserve">Устойчивое развитие сельских территорий </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</si>
  <si>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</si>
  <si>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</si>
  <si>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 xml:space="preserve">Информационное обеспечение деятельности органов местного самоуправления </t>
  </si>
  <si>
    <t>Повышение энергетической эффективности и обеспечения энергосбережения</t>
  </si>
  <si>
    <t>Софинансирование объектов капитальных вложений муниципальной собственности за счет средств местного бюджета</t>
  </si>
  <si>
    <t>Эксплуатация и содержание имущества, находящегося в муниципальной собственности, арендованного недвижимого имущества</t>
  </si>
  <si>
    <t>51 0 11 80930</t>
  </si>
  <si>
    <t>80930</t>
  </si>
  <si>
    <t>Мероприятия по охране, сохранению и популяризации культурного наследия</t>
  </si>
  <si>
    <t>51 2 11 82410</t>
  </si>
  <si>
    <t>82410</t>
  </si>
  <si>
    <t>51 2 11 L4670</t>
  </si>
  <si>
    <t>L4670</t>
  </si>
  <si>
    <t>S4240</t>
  </si>
  <si>
    <t>51 2 11 S4240</t>
  </si>
  <si>
    <t>Мероприятия в сфере коммунального хозяйства</t>
  </si>
  <si>
    <t>51 0 31 81740</t>
  </si>
  <si>
    <t>81740</t>
  </si>
  <si>
    <t>51 2 11 L5190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</si>
  <si>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</si>
  <si>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</si>
  <si>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</si>
  <si>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</si>
  <si>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Создание (развитие) многофункциональных центров предоставления государственных и муниципальных услуг на территории Брянской области</t>
  </si>
  <si>
    <t>S8640</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</si>
  <si>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</si>
  <si>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</si>
  <si>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</si>
  <si>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83030</t>
  </si>
  <si>
    <t>53 0 11 84400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</si>
  <si>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</si>
  <si>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</si>
  <si>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Прочие мероприятия в области развития транспортной инфраструктуры</t>
  </si>
  <si>
    <t>84400</t>
  </si>
  <si>
    <t>81650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</si>
  <si>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</si>
  <si>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</si>
  <si>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Управление муниципальными финансами муниципального образования "Клетнянский муниципальный район"</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</si>
  <si>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</si>
  <si>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</si>
  <si>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</si>
  <si>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</si>
  <si>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</si>
  <si>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</si>
  <si>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</si>
  <si>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</si>
  <si>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51 0 12 81200</t>
  </si>
  <si>
    <t>81200</t>
  </si>
  <si>
    <t>G5</t>
  </si>
  <si>
    <t>52 0 12 S4850</t>
  </si>
  <si>
    <t>Капитальный ремонт кровель муниципальных образовательных организаций Брянской области</t>
  </si>
  <si>
    <t>S4850</t>
  </si>
  <si>
    <t>Другие вопросы в области жилищно-коммунального хозяйства</t>
  </si>
  <si>
    <t>51 0 G5 52430</t>
  </si>
  <si>
    <t>Строительство и реконструкция (модернизация) объектов питьевого водоснабжения</t>
  </si>
  <si>
    <t>52430</t>
  </si>
  <si>
    <t>ИСТОЧНИКИ</t>
  </si>
  <si>
    <t>01 00 00 00 00 0000 000</t>
  </si>
  <si>
    <t>Источники внутреннего финансирования дефицитов бюджетов</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</si>
  <si>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</si>
  <si>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</si>
  <si>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</si>
  <si>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</si>
  <si>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</si>
  <si>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</si>
  <si>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</si>
  <si>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</si>
  <si>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</si>
  <si>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дох</t>
  </si>
  <si>
    <t>расх</t>
  </si>
  <si>
    <t>(рублей)</t>
  </si>
  <si>
    <t>Оснащение объектов спортивной инфраструктуры спортивно-технологическим оборудованием</t>
  </si>
  <si>
    <t>851</t>
  </si>
  <si>
    <t>51 4 Р5 52280</t>
  </si>
  <si>
    <t>Благоустройство</t>
  </si>
  <si>
    <t>51 0 71 L2990</t>
  </si>
  <si>
    <t>51 0 31 S3450</t>
  </si>
  <si>
    <t>Подготовка объектов жилищно-коммунального хозяйства к зиме</t>
  </si>
  <si>
    <t>Физическая культура</t>
  </si>
  <si>
    <t>Популяризация массового и профессионального спорта</t>
  </si>
  <si>
    <t>51412 81680</t>
  </si>
  <si>
    <t>71</t>
  </si>
  <si>
    <t>L2990</t>
  </si>
  <si>
    <t>52280</t>
  </si>
  <si>
    <t>Обустройство мест захоронения останков погибших при защите Отечества, обнаруженных в ходе проведений поисковых работ, восстановление (ремонт, реставрация, благоустройство) воинских захоронений на территории Клетнянского района, нанесение имен погибших при защите Отечества на мемориальные сооружения воинских захоронений по месту захоронения</t>
  </si>
  <si>
    <t>Региональный проект "Чистая вода"</t>
  </si>
  <si>
    <t>S3450</t>
  </si>
  <si>
    <t>Приложение 6</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</si>
  <si>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</si>
  <si>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</si>
  <si>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 xml:space="preserve">Наименование администраторов источников финансирования дефицита районного бюджета </t>
  </si>
  <si>
    <t xml:space="preserve">  Увеличение прочих остатков денежных средств  бюджетов муниципальных районов</t>
  </si>
  <si>
    <t xml:space="preserve">  Уменьшение прочих остатков денежных средств бюджетов муниципальных районов</t>
  </si>
  <si>
    <t>Перечень главных администраторов источников финансирования дефицита бюджета Клетнянского муниципального района Брянской области</t>
  </si>
  <si>
    <t>к Решению Клетнянского районного Совета народных депутатов "О бюджете Клетнянского муниципального района Брянской области на 2020 год и на плановый период 2021 и 2022 годов"</t>
  </si>
  <si>
    <t>Приложение 7</t>
  </si>
  <si>
    <t>Приложение 8</t>
  </si>
  <si>
    <t>Приложение 9</t>
  </si>
  <si>
    <t>2020 год</t>
  </si>
  <si>
    <t>2021 год</t>
  </si>
  <si>
    <t>Приложение 10</t>
  </si>
  <si>
    <t>2022 год</t>
  </si>
  <si>
    <t>Таблица 1</t>
  </si>
  <si>
    <t>№ п/п</t>
  </si>
  <si>
    <t>Наименование муниципального образования</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</si>
  <si>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</si>
  <si>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</si>
  <si>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</si>
  <si>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</si>
  <si>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</si>
  <si>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</si>
  <si>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ИТОГО</t>
  </si>
  <si>
    <t>Таблица 2</t>
  </si>
  <si>
    <t>Таблица 3</t>
  </si>
  <si>
    <t>Приложение 11</t>
  </si>
  <si>
    <t>Таблица 4</t>
  </si>
  <si>
    <t xml:space="preserve"> </t>
  </si>
  <si>
    <t>Код бюджетной классификации Российской Федерации</t>
  </si>
  <si>
    <t>Наименование доходов</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</si>
  <si>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</si>
  <si>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</si>
  <si>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</si>
  <si>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</si>
  <si>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</si>
  <si>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</si>
  <si>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</si>
  <si>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</si>
  <si>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</si>
  <si>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</si>
  <si>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</si>
  <si>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</si>
  <si>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</si>
  <si>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</si>
  <si>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</si>
  <si>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</si>
  <si>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</si>
  <si>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</si>
  <si>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</si>
  <si>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</si>
  <si>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</si>
  <si>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</si>
  <si>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</si>
  <si>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</si>
  <si>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</si>
  <si>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</si>
  <si>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</si>
  <si>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</si>
  <si>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</si>
  <si>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</si>
  <si>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</si>
  <si>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</si>
  <si>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</si>
  <si>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</si>
  <si>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</si>
  <si>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</si>
  <si>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</si>
  <si>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</si>
  <si>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</si>
  <si>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</si>
  <si>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</si>
  <si>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</si>
  <si>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</si>
  <si>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</si>
  <si>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</si>
  <si>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</si>
  <si>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</si>
  <si>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</si>
  <si>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</si>
  <si>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</si>
  <si>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</si>
  <si>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</si>
  <si>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</si>
  <si>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</si>
  <si>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</si>
  <si>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</si>
  <si>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</si>
  <si>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</si>
  <si>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</si>
  <si>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</si>
  <si>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</si>
  <si>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</si>
  <si>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</si>
  <si>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</si>
  <si>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</si>
  <si>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</si>
  <si>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</si>
  <si>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</si>
  <si>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</si>
  <si>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</si>
  <si>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</si>
  <si>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</si>
  <si>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</si>
  <si>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</si>
  <si>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</si>
  <si>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</si>
  <si>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</si>
  <si>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</si>
  <si>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</si>
  <si>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</si>
  <si>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</si>
  <si>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</si>
  <si>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</si>
  <si>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</si>
  <si>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</si>
  <si>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</si>
  <si>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</si>
  <si>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</si>
  <si>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</si>
  <si>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</si>
  <si>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</si>
  <si>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</si>
  <si>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</si>
  <si>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</si>
  <si>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</si>
  <si>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</si>
  <si>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</si>
  <si>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</si>
  <si>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</si>
  <si>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</si>
  <si>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</si>
  <si>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</si>
  <si>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</si>
  <si>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</si>
  <si>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</si>
  <si>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</si>
  <si>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</si>
  <si>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</si>
  <si>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</si>
  <si>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</si>
  <si>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</si>
  <si>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</si>
  <si>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</si>
  <si>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</si>
  <si>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</si>
  <si>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</si>
  <si>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</si>
  <si>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</si>
  <si>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</si>
  <si>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</si>
  <si>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</si>
  <si>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</si>
  <si>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</si>
  <si>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</si>
  <si>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</si>
  <si>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</si>
  <si>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</si>
  <si>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</si>
  <si>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</si>
  <si>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</si>
  <si>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</si>
  <si>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</si>
  <si>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2 02 25228 05 0000 150</t>
  </si>
  <si>
    <t>2 02 25243 05 0000 150</t>
  </si>
  <si>
    <t>2 02 25299 05 0000 150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</si>
  <si>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</si>
  <si>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</si>
  <si>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</si>
  <si>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</si>
  <si>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</si>
  <si>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</si>
  <si>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2 02 29999 00 0000 150</t>
  </si>
  <si>
    <t>Прочие субсидии</t>
  </si>
  <si>
    <t>2 02 29999 05 0000 150</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</si>
  <si>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</si>
  <si>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</si>
  <si>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</si>
  <si>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</si>
  <si>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</si>
  <si>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</si>
  <si>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</si>
  <si>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</si>
  <si>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</si>
  <si>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</si>
  <si>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</si>
  <si>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</si>
  <si>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</si>
  <si>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</si>
  <si>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</si>
  <si>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</si>
  <si>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</si>
  <si>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</si>
  <si>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</si>
  <si>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</si>
  <si>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</si>
  <si>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</si>
  <si>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</si>
  <si>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</si>
  <si>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</si>
  <si>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</si>
  <si>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2 02 40000 00 0000 150</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</si>
  <si>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</si>
  <si>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</si>
  <si>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</si>
  <si>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</si>
  <si>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</si>
  <si>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</si>
  <si>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</si>
  <si>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</si>
  <si>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2 07 00000 00 0000 000</t>
  </si>
  <si>
    <t xml:space="preserve">Прочие безвозмездные поступления </t>
  </si>
  <si>
    <t>Прочие безвозмездные поступления в бюджеты муниципальных районов</t>
  </si>
  <si>
    <t>Всего доходов</t>
  </si>
  <si>
    <t>2 02 20077 05 0000 150</t>
  </si>
  <si>
    <t xml:space="preserve">Прочие субсидии бюджетам муниципальных районов </t>
  </si>
  <si>
    <t xml:space="preserve">2 07 05030 05 0000 150
</t>
  </si>
  <si>
    <t>Приложение 2</t>
  </si>
  <si>
    <t>Наименование  доходов</t>
  </si>
  <si>
    <t>Бюджет муниципального района</t>
  </si>
  <si>
    <t>Бюджет городского поселения</t>
  </si>
  <si>
    <t>Бюджеты сельских поселений</t>
  </si>
  <si>
    <t xml:space="preserve"> Доходы от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</si>
  <si>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</si>
  <si>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</si>
  <si>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 xml:space="preserve"> Доходы от оказания  платных услуг (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</si>
  <si>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</si>
  <si>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</si>
  <si>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Доходы от административных платежей и сборов</t>
  </si>
  <si>
    <t>Платежи, взимаемые органами местного самоуправления (организациями) муниципальных районов, за выполнение определенных функций</t>
  </si>
  <si>
    <t>Доходы от штрафов, санкций, возмещения  ущерба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</si>
  <si>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</si>
  <si>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</si>
  <si>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</si>
  <si>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</si>
  <si>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</si>
  <si>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</si>
  <si>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 xml:space="preserve"> Прочие неналоговые доходы</t>
  </si>
  <si>
    <t>Невыясненные поступления, зачисляемые  в бюджеты  муниципальных районов</t>
  </si>
  <si>
    <t>Прочие неналоговые доходы  бюджетов  муниципальных районов</t>
  </si>
  <si>
    <t>Приложение 3</t>
  </si>
  <si>
    <t xml:space="preserve">Наименование  </t>
  </si>
  <si>
    <t>администратора доходов</t>
  </si>
  <si>
    <t>доходов бюджета муниципального района</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</si>
  <si>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</si>
  <si>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</si>
  <si>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</si>
  <si>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</si>
  <si>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</si>
  <si>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</si>
  <si>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</si>
  <si>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</si>
  <si>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</si>
  <si>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</si>
  <si>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</si>
  <si>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1 13 02995 05 0000 130</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</si>
  <si>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</si>
  <si>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</si>
  <si>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</si>
  <si>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</si>
  <si>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</si>
  <si>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</si>
  <si>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</si>
  <si>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</si>
  <si>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</si>
  <si>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</si>
  <si>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</si>
  <si>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</si>
  <si>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1 15 02050 05 0000 140</t>
  </si>
  <si>
    <t>1 16 01063 01 0000 140</t>
  </si>
  <si>
    <t xml:space="preserve">1 16 10123 01 0000 140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</si>
  <si>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</si>
  <si>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</si>
  <si>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</si>
  <si>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</si>
  <si>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2 02 25519 05 0000 150</t>
  </si>
  <si>
    <t>Субсидии бюджетам муниципальных районов на поддержку отрасли культуры</t>
  </si>
  <si>
    <t xml:space="preserve">Субсидии бюджетам муниципальных районов на софинансирование капитальных вложений в объекты муниципальной собственности  </t>
  </si>
  <si>
    <t xml:space="preserve">Субсидии бюджетам муниципальных районов на оснащение объектов спортивной инфраструктуры спортивно-технологическим оборудованием
</t>
  </si>
  <si>
    <t xml:space="preserve">2 02 25243 05 0000 150
</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</si>
  <si>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</si>
  <si>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2 02 25299 05 0000 150
</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</si>
  <si>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</si>
  <si>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2 02 39999 05 0000 150</t>
  </si>
  <si>
    <t>Прочие субвенции бюджетам муниципальных районов</t>
  </si>
  <si>
    <t>2 07 05030 05 0000 150</t>
  </si>
  <si>
    <t>2 18 60010 05 0000 150</t>
  </si>
  <si>
    <t>2 19 60010 05 0000 150</t>
  </si>
  <si>
    <t xml:space="preserve"> Управление образования администрации Клетнянского района</t>
  </si>
  <si>
    <t>2 02 25097 05 0000 150</t>
  </si>
  <si>
    <t>2 02 25520 05 0000 150</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</si>
  <si>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</si>
  <si>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2 02 19999 05 0000 150</t>
  </si>
  <si>
    <t>Прочие дотации бюджетам муниципальных районов</t>
  </si>
  <si>
    <t>2 08 05000 05 0000 150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</si>
  <si>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</si>
  <si>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Приложение 4</t>
  </si>
  <si>
    <t>Перечень главных администраторов доходов бюджета Клетнянского муниципального района Брянской области</t>
  </si>
  <si>
    <t>Приложение 5</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</si>
  <si>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</si>
  <si>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 xml:space="preserve">Наименование главного администратора доходов местного  бюджета </t>
  </si>
  <si>
    <t>доходов местного бюджета</t>
  </si>
  <si>
    <t>Федеральная служба по надзору в сфере природопользования</t>
  </si>
  <si>
    <t>048</t>
  </si>
  <si>
    <t>1 12 01020 01 0000 120</t>
  </si>
  <si>
    <t>Плата за выбросы загрязняющих веществ в атмосферный воздух передвижными объектами</t>
  </si>
  <si>
    <t>Плата за выбросы загрязняющих веществ в водные объекты</t>
  </si>
  <si>
    <t>1 12 01040 01 0000 120</t>
  </si>
  <si>
    <t>Плата за размещение отходов производства и потребления</t>
  </si>
  <si>
    <t>Федеральное казначейство</t>
  </si>
  <si>
    <t>Федеральная налоговая служба</t>
  </si>
  <si>
    <t>Налог на доходы физических лиц,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</si>
  <si>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</si>
  <si>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</si>
  <si>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</si>
  <si>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</si>
  <si>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Единый налог на вмененный доход для отдельных видов деятельности </t>
  </si>
  <si>
    <t>1 05 02020 02 0000 110</t>
  </si>
  <si>
    <t>Единый налог на вмененный доход для отдельных видов деятельности  (за налоговые периоды, истекшие до 1 января 2011 года)</t>
  </si>
  <si>
    <t>1 05 03020 01 0000 110</t>
  </si>
  <si>
    <t>Единый сельскохозяйственный налог (за налоговые периоды, истекший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</si>
  <si>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</si>
  <si>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1 09 01 030 05 0000 000</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</si>
  <si>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</si>
  <si>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</si>
  <si>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1 09 07053 05 0000 110</t>
  </si>
  <si>
    <t>Прочие местные налоги и сборы, мобилизуемые на территориях муниципальных районов</t>
  </si>
  <si>
    <t>Иные доходы местного бюджета, администрирование которых может осуществляться главными администраторами доходов федерального бюджета , а так же главными администраторами областного бюджета в пределах их компетенции в счет погашения задолженности, образовавшейся до 1 января 2020 года, подлежащие зачислению в бюджет субъекта Российской Федерации, федеральный бюджет и в бюджет муниципального образования по нормативам, действующим до 1 января 2020 года&lt;*&gt;:</t>
  </si>
  <si>
    <t xml:space="preserve">&lt;*&gt; </t>
  </si>
  <si>
    <t>048     Федеральная служба по надзору в сфере природопользования</t>
  </si>
  <si>
    <t xml:space="preserve">060 Федеральная служба по надзору в сфере здравоохранения </t>
  </si>
  <si>
    <t xml:space="preserve">141 Федеральная служба по надзору в сфере защиты прав потребителей
и благополучия человека
</t>
  </si>
  <si>
    <t>161 Федеральная антимонопольная служба</t>
  </si>
  <si>
    <t>182 Федеральная налоговая служба</t>
  </si>
  <si>
    <t>188 Министерство внутренних дел Российской Федерации</t>
  </si>
  <si>
    <t>321 Федеральная служба государственной регистрации, кадастра и картографии</t>
  </si>
  <si>
    <t>322 Федеральная служба судебных приставов</t>
  </si>
  <si>
    <t>415 Генеральная прокуратура Российской Федерации</t>
  </si>
  <si>
    <t>805 Управление ветеринарии Брянской области</t>
  </si>
  <si>
    <t>810 Государственная инспекция Брянской области по надзору за техническим состоянием самоходных машин и других видов техники</t>
  </si>
  <si>
    <t xml:space="preserve">2 02 25228 00 0000 150
</t>
  </si>
  <si>
    <t xml:space="preserve">Субсидии бюджетам на оснащение объектов спортивной инфраструктуры спортивно-технологическим оборудованием
</t>
  </si>
  <si>
    <t xml:space="preserve">2 02 25243 00 0000 150
</t>
  </si>
  <si>
    <t xml:space="preserve">Субсидии бюджетам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</si>
  <si>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</si>
  <si>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</si>
  <si>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</si>
  <si>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</si>
  <si>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субсидий на подготовку объектов жилищно-коммунального хозяйства к зиме</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</si>
  <si>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</si>
  <si>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</si>
  <si>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</si>
  <si>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</si>
  <si>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</si>
  <si>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</si>
  <si>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</si>
  <si>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осуществление отдельных полномочий в сфере образования </t>
  </si>
  <si>
    <t>Р5</t>
  </si>
  <si>
    <t>Региональный проект "Спорт - норма жизни"</t>
  </si>
  <si>
    <t>1 0102040 01 0000 110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</si>
  <si>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</si>
  <si>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</si>
  <si>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</si>
  <si>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</si>
  <si>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</si>
  <si>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</si>
  <si>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</si>
  <si>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</si>
  <si>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</si>
  <si>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</si>
  <si>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</si>
  <si>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t>
  </si>
  <si>
    <t xml:space="preserve">﻿1 16 01060 01 0000 140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</si>
  <si>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</si>
  <si>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 xml:space="preserve">﻿1 16 01070 01 0000 140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</si>
  <si>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</si>
  <si>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</si>
  <si>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</si>
  <si>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01200 01 0000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</si>
  <si>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</si>
  <si>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2 02 25467 00 0000 150</t>
  </si>
  <si>
    <t>2 07 05000 05 0000 150</t>
  </si>
  <si>
    <t>СД</t>
  </si>
  <si>
    <t>Безвозмездные</t>
  </si>
  <si>
    <t xml:space="preserve"> - ВУС</t>
  </si>
  <si>
    <t>Продолжение приложения 10</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</si>
  <si>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</si>
  <si>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</si>
  <si>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Информационное обеспечение деятельности органов местного самоуправления</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</si>
  <si>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</si>
  <si>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</si>
  <si>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</si>
  <si>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</si>
  <si>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</si>
  <si>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</si>
  <si>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</si>
  <si>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</si>
  <si>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51 5 11 82450</t>
  </si>
  <si>
    <t>Бюджетные инвестиции в объекты капитального строительства муниципальной собственности</t>
  </si>
  <si>
    <t>51 4 12 81680</t>
  </si>
  <si>
    <t>Реализация мероприятий по поэтапному внедрению Всероссийского физкультурно-спортивного комплекса "Готов к труду и обороне" (ГТО)</t>
  </si>
  <si>
    <t>51 4 P5 52280</t>
  </si>
  <si>
    <t>Замена оконных блоков муниципальных образовательных организаций Брянской области</t>
  </si>
  <si>
    <t>52 0 12 S4860</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</si>
  <si>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</si>
  <si>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</si>
  <si>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52 0 21 16723</t>
  </si>
  <si>
    <t>52 0 21 16721</t>
  </si>
  <si>
    <t>52 0 21 16722</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</si>
  <si>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</si>
  <si>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</si>
  <si>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</si>
  <si>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</si>
  <si>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</si>
  <si>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</si>
  <si>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</si>
  <si>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52 0 12 14722</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</si>
  <si>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</si>
  <si>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52 0 13 14723</t>
  </si>
  <si>
    <t>52 0 12 14721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</si>
  <si>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</si>
  <si>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</si>
  <si>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</si>
  <si>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Развитие молодежной политики, физической культуры и спорта Клетнянского райрона</t>
  </si>
  <si>
    <t>S4860</t>
  </si>
  <si>
    <t>82430</t>
  </si>
  <si>
    <t>2 02 25497 00 0000 150</t>
  </si>
  <si>
    <t>Субсидия бюджетам на поддержку отрасли культуры</t>
  </si>
  <si>
    <t>Субсидия бюджетам муниципальных районов на поддержку отрасли культуры</t>
  </si>
  <si>
    <t>Отдельные мероприятия по развитию спорта</t>
  </si>
  <si>
    <t>52 0 12 S7640</t>
  </si>
  <si>
    <t>S7640</t>
  </si>
  <si>
    <t>52 0 12 S4910</t>
  </si>
  <si>
    <t>S4910</t>
  </si>
  <si>
    <t>52 0 12 S4900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</si>
  <si>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</si>
  <si>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</si>
  <si>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</si>
  <si>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1 16 01054 01 0000 140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</si>
  <si>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должностными лицами органов муниципального контроля</t>
  </si>
  <si>
    <t>116 01074 01 0000 140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</si>
  <si>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</si>
  <si>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1 16 01084 01 0000140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</si>
  <si>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</si>
  <si>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</si>
  <si>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</si>
  <si>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</si>
  <si>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</si>
  <si>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</si>
  <si>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</si>
  <si>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</si>
  <si>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</si>
  <si>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Налог на прибыль организаций, зачислявшийся до 1 января 2005 года  в местные бюджеты, мобилизуемый на территориях муниципальных районов</t>
  </si>
  <si>
    <t>Управление мировой юстиции Брянской области</t>
  </si>
  <si>
    <t>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</si>
  <si>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</si>
  <si>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</si>
  <si>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</si>
  <si>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</si>
  <si>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</si>
  <si>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</si>
  <si>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</si>
  <si>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</si>
  <si>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</si>
  <si>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</si>
  <si>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</si>
  <si>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</si>
  <si>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</si>
  <si>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</si>
  <si>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</si>
  <si>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</si>
  <si>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</si>
  <si>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</si>
  <si>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</si>
  <si>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</si>
  <si>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</si>
  <si>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Департамент региональной безопасности Брянской области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</si>
  <si>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</si>
  <si>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</si>
  <si>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830 Управление мировой юстиции Брянской области</t>
  </si>
  <si>
    <t>842 Департамент региональной безопасности Брянской области</t>
  </si>
  <si>
    <t>2 02 35469 05 0000 150</t>
  </si>
  <si>
    <t xml:space="preserve">  Субвенции бюджетам на проведение Всероссийской переписи населения 2020 года</t>
  </si>
  <si>
    <t xml:space="preserve">  Субвенции бюджетам муниципальных районов на проведение Всероссийской переписи населения 2020 года</t>
  </si>
  <si>
    <t>2 02 35469 00 0000 150</t>
  </si>
  <si>
    <t>51 0 11 54690</t>
  </si>
  <si>
    <t>Проведение Всероссийской переписи населения 2020 года</t>
  </si>
  <si>
    <t>54690</t>
  </si>
  <si>
    <t>Мероприятия, направленные на профилактику и устранение последствий распространения коронавирусной инфекции</t>
  </si>
  <si>
    <t>52 0 12 81430</t>
  </si>
  <si>
    <t>81430</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</si>
  <si>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</si>
  <si>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</si>
  <si>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52 0 12 53030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</si>
  <si>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</si>
  <si>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</si>
  <si>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70 0 W0 58530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</si>
  <si>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</si>
  <si>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58530</t>
  </si>
  <si>
    <t>51 0 G5 11270</t>
  </si>
  <si>
    <t>11270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</si>
  <si>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</si>
  <si>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0 12 L3040</t>
  </si>
  <si>
    <t>L3040</t>
  </si>
  <si>
    <t>1 08 07150 01 0000 110</t>
  </si>
  <si>
    <t>Субвенции бюджетам муниципальных районов на проведение Всероссийской переписи населения 2020 года</t>
  </si>
  <si>
    <t>Иные доходы бюджета муниципального района, администрирование которых может осуществляться главными администраторами доходов  бюджета муниципального района в пределах их компетенции &lt;*&gt;</t>
  </si>
  <si>
    <t>Платежи, взимаемые органами местного самоуправления (организациями) муниципальных районов за выполнение определенных функций</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</si>
  <si>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</si>
  <si>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</si>
  <si>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 xml:space="preserve">1 16 07090 05 0000 140
</t>
  </si>
  <si>
    <t xml:space="preserve">1 16 10100 05 0000 140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</si>
  <si>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</si>
  <si>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1 16 10061 05 0000 140
</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</si>
  <si>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</si>
  <si>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</si>
  <si>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</si>
  <si>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</si>
  <si>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</si>
  <si>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1 16 10123 01 0000 140</t>
  </si>
  <si>
    <t xml:space="preserve"> 1 16 10129 01 0000 140</t>
  </si>
  <si>
    <t>1 17  01050 05 0000 180</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</si>
  <si>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</si>
  <si>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</si>
  <si>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муниципальных районов</t>
  </si>
  <si>
    <t xml:space="preserve">2 02 90024 05 0000 150
</t>
  </si>
  <si>
    <t>Прочие безвозмездные поступления в бюджеты муниципальных районов от бюджетов субъектов Российской Федерации</t>
  </si>
  <si>
    <t>2 07 05010 05 0000 150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</si>
  <si>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</si>
  <si>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</si>
  <si>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</si>
  <si>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</si>
  <si>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2 18 05010 05 0000 150</t>
  </si>
  <si>
    <t>Доходы бюджетов муниципальных районов от возврата бюджетными учреждениями остатков субсидий прошлых лет</t>
  </si>
  <si>
    <t>2 18 05030 05 0000 150</t>
  </si>
  <si>
    <t>Доходы бюджетов муниципальных районов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</si>
  <si>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</si>
  <si>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851 Администрация Клетнянского района </t>
  </si>
  <si>
    <t>852 Управление образования администрации Клетнянского района</t>
  </si>
  <si>
    <t>853 Финансовое управление администрации Клетнянского района</t>
  </si>
  <si>
    <t xml:space="preserve">854 Клетнянский  районный Совет народных депутатов </t>
  </si>
  <si>
    <t xml:space="preserve">857 Контрольно-счетная палата  Клетнянского муниципального района </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</si>
  <si>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</si>
  <si>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51 0 31 13300</t>
  </si>
  <si>
    <t>13300</t>
  </si>
  <si>
    <t>14823</t>
  </si>
  <si>
    <t>53 0 12 82610</t>
  </si>
  <si>
    <t>Обеспечение функционирования модели персонифицированного финансирования дополнительного образования детей</t>
  </si>
  <si>
    <t>82610</t>
  </si>
  <si>
    <t>2023 год</t>
  </si>
  <si>
    <t>51 0 11 80100</t>
  </si>
  <si>
    <t>51 0 81 80320</t>
  </si>
  <si>
    <t>51 0 81 82330</t>
  </si>
  <si>
    <t>51 0 82 14723</t>
  </si>
  <si>
    <t xml:space="preserve">к Решению Клетнянского районного Совета народных депутатов  "О бюджете Клетнянского муниципального района Брянской области на 2021 год и на плановый период 2022 и 2023 годов" </t>
  </si>
  <si>
    <t xml:space="preserve">Прогнозируемые доходы бюджета Клетнянского муниципального района Брянской области на 2021 год  и на плановый период 2022 и 2023 годов   </t>
  </si>
  <si>
    <t>Сумма на 2021 год</t>
  </si>
  <si>
    <t xml:space="preserve"> Сумма на 2022 год</t>
  </si>
  <si>
    <t xml:space="preserve"> Сумма на 2023 год </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</si>
  <si>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</si>
  <si>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</si>
  <si>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1 16 01153 01 0000 140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</si>
  <si>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</si>
  <si>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 xml:space="preserve"> 1 16 01153 01 0000 140</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</si>
  <si>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</si>
  <si>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</si>
  <si>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</si>
  <si>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</si>
  <si>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</si>
  <si>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</si>
  <si>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</si>
  <si>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</si>
  <si>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</si>
  <si>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</si>
  <si>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2 02 25519 00 0000 151</t>
  </si>
  <si>
    <t>2 02 25519 05 0000 151</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</si>
  <si>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</si>
  <si>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</si>
  <si>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</si>
  <si>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</si>
  <si>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Нормативы распределения доходов на 2021 год и на плановый период 2022 и 2023 годов между бюджетом Клетнянского муниципального района и бюджетами городского и сельских поселений</t>
  </si>
  <si>
    <t>Ведомственная структура расходов бюджета Клетнянского муниципального района Брянской области на 2021 год и на плановый период 2022 и 2023 годов</t>
  </si>
  <si>
    <t>Повышение доступности и качества предоставления дополнительного образования детей</t>
  </si>
  <si>
    <t>81</t>
  </si>
  <si>
    <t>14723</t>
  </si>
  <si>
    <t>82</t>
  </si>
  <si>
    <t>80100</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</si>
  <si>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2021 год и на плановый период 2022 и 2023 годов </t>
  </si>
  <si>
    <t>к Решению Клетнянского районного Совета народных депутатов "О бюджете Клетнянского муниципального района Брянской области на 2021 год и на плановый период 2022 и 2023 годов"</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</si>
  <si>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2021 год и на плановый период 2022 и 2023 годов </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</si>
  <si>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2021 год и на плановый период 2022 и 2023 годов" </t>
  </si>
  <si>
    <t>Обл.бюджет</t>
  </si>
  <si>
    <t xml:space="preserve"> - Субсидии</t>
  </si>
  <si>
    <t xml:space="preserve"> - Дотации</t>
  </si>
  <si>
    <t xml:space="preserve"> - Субвенции</t>
  </si>
  <si>
    <t xml:space="preserve"> - Иные МБТ</t>
  </si>
  <si>
    <t>От поселений</t>
  </si>
  <si>
    <t xml:space="preserve"> - перед.полн-я</t>
  </si>
  <si>
    <t>Распределение дотаций на выравнивание бюджетной обеспеченности поселений за счет средств областного бюджета на 2021 год и на плановый период 2022 и 2023 годов</t>
  </si>
  <si>
    <t>Продолжение приложения 9</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</si>
  <si>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2021 год и на плановый период 2022 и 2023 годов</t>
  </si>
  <si>
    <t>Распределение субвенций бюджетам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за счет субвенции, полученной из областного бюджета на 2021 год и на плановый период 2022 и 2023 годов</t>
  </si>
  <si>
    <t>Распределение иных межбюджетных трансфертов - дотаций на поддержку мер по обеспечению сбалансированности бюджетов поселений из бюджета муниципального образования "Клетнянский муниципальный  район" на 2021 год и на плановый период 2022 и 2023 годов</t>
  </si>
  <si>
    <t>Распределение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2021 год и на плановый период 2022 и 2023 годов</t>
  </si>
  <si>
    <t>Распределение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муниципального образования "Клетнянский муниципальный  район" на 2021 год и на плановый период 2022 и 2023 годов</t>
  </si>
  <si>
    <t>Распределение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2021 год и на плановый период 2022 и 2023 годов</t>
  </si>
  <si>
    <t>внутреннего финансирования дефицита бюджета Клетнянского муниципального района Брянской области на 2021 год и на плановый период 2022 и 2023 годов</t>
  </si>
  <si>
    <t xml:space="preserve"> 1 16 01333 01 0000 140
</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</si>
  <si>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t>
  </si>
  <si>
    <t>Управление лесами  Брянской области</t>
  </si>
  <si>
    <t xml:space="preserve"> 1 16 11050 01 0000 140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</si>
  <si>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t>
  </si>
  <si>
    <t xml:space="preserve"> 1 16 10129 01 0000 140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</si>
  <si>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
</t>
  </si>
  <si>
    <t>836  Управление лесами Брянской области</t>
  </si>
  <si>
    <t xml:space="preserve">к Решению Клетнянского районного Совета народных депутатов "О бюджете Клетнянского муниципального района Брянской области на 2021 год и на плановый период 2022 и 2023 годов" </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</si>
  <si>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</si>
  <si>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</si>
  <si>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Таблица 5</t>
  </si>
  <si>
    <t>Распределение иных межбюджетных трансфертов бюджетам поселений Клетнянского муниципального района Брянской области на переданные полномочия  Клетнянского муниципального района Брянской области в области градостроения  на 2021 год и на плановый период 2022 и 2023 годов</t>
  </si>
  <si>
    <t>Клетнянское городское поселение Клетнянского муниципального района Брянской области</t>
  </si>
  <si>
    <t>1-Акуличское сельское поселение Клетнянского муниципального района Брянской области</t>
  </si>
  <si>
    <t>Лутенское сельское поселение Клетнянского муниципального района Брянской области</t>
  </si>
  <si>
    <t>Мирнинское сельское поселение Клетнянского муниципального района Брянской области</t>
  </si>
  <si>
    <t>Мужиновское сельское поселение Клетнянского муниципального района Брянской области</t>
  </si>
  <si>
    <t>Надвинское сельское поселение Клетнянского муниципального района Брянской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</si>
</sst>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7"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1"/>
      <color rgb="FFFF0000"/>
      <name val="Times New Roman"/>
      <family val="1"/>
      <charset val="204"/>
    </font>
    <font>
      <u/>
      <sz val="11"/>
      <name val="Times New Roman"/>
      <family val="1"/>
      <charset val="204"/>
    </font>
    <font>
      <sz val="10"/>
      <name val="Times New Roman"/>
      <family val="1"/>
      <charset val="204"/>
    </font>
    <font>
      <sz val="11"/>
      <color theme="0"/>
      <name val="Times New Roman"/>
      <family val="1"/>
      <charset val="204"/>
    </font>
    <font>
      <b/>
      <i/>
      <sz val="11"/>
      <color theme="0"/>
      <name val="Times New Roman"/>
      <family val="1"/>
      <charset val="204"/>
    </font>
    <font>
      <sz val="11"/>
      <color theme="1"/>
      <name val="Times New Roman"/>
      <family val="1"/>
      <charset val="204"/>
    </font>
    <font>
      <sz val="11"/>
      <color indexed="10"/>
      <name val="Times New Roman"/>
      <family val="1"/>
      <charset val="204"/>
    </font>
    <font>
      <b/>
      <sz val="11"/>
      <color theme="1"/>
      <name val="Times New Roman"/>
      <family val="1"/>
      <charset val="204"/>
    </font>
    <font>
      <sz val="10"/>
      <name val="Times New Roman Cyr"/>
      <charset val="204"/>
    </font>
    <font>
      <b/>
      <sz val="11"/>
      <color indexed="59"/>
      <name val="Times New Roman"/>
      <family val="1"/>
      <charset val="204"/>
    </font>
    <font>
      <u/>
      <sz val="11"/>
      <color theme="10"/>
      <name val="Calibri"/>
      <family val="2"/>
      <scheme val="minor"/>
    </font>
    <font>
      <b/>
      <sz val="11"/>
      <color theme="1"/>
      <name val="Calibri"/>
      <family val="2"/>
      <scheme val="minor"/>
    </font>
    <font>
      <b/>
      <sz val="14"/>
      <color theme="1"/>
      <name val="Times New Roman"/>
      <family val="1"/>
      <charset val="204"/>
    </font>
    <font>
      <sz val="9"/>
      <name val="Times New Roman"/>
      <family val="1"/>
      <charset val="204"/>
    </font>
    <font>
      <sz val="8"/>
      <name val="Times New Roman"/>
      <family val="1"/>
      <charset val="204"/>
    </font>
    <font>
      <sz val="10"/>
      <color theme="1"/>
      <name val="Times New Roman"/>
      <family val="1"/>
      <charset val="204"/>
    </font>
    <font>
      <sz val="8"/>
      <color rgb="FF000000"/>
      <name val="Arial"/>
      <family val="2"/>
      <charset val="204"/>
    </font>
    <font>
      <b/>
      <sz val="11"/>
      <color rgb="FFFF0000"/>
      <name val="Times New Roman"/>
      <family val="1"/>
      <charset val="204"/>
    </font>
    <font>
      <sz val="11"/>
      <color rgb="FF333333"/>
      <name val="Times New Roman"/>
      <family val="1"/>
      <charset val="204"/>
    </font>
    <font>
      <b/>
      <sz val="11"/>
      <color rgb="FF000000"/>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15" fillId="0" borderId="0"/>
    <xf numFmtId="0" fontId="17" fillId="0" borderId="0" applyNumberFormat="0" applyFill="0" applyBorder="0" applyAlignment="0" applyProtection="0"/>
    <xf numFmtId="0" fontId="23" fillId="0" borderId="12">
      <alignment horizontal="left" wrapText="1" indent="2"/>
    </xf>
    <xf numFmtId="49" fontId="23" fillId="0" borderId="7">
      <alignment horizontal="center"/>
    </xf>
  </cellStyleXfs>
  <cellXfs count="299">
    <xf numFmtId="0" fontId="0" fillId="0" borderId="0" xfId="0"/>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0" fontId="2" fillId="0" borderId="2" xfId="0" applyFont="1" applyFill="1" applyBorder="1" applyAlignment="1">
      <alignment horizontal="center" vertical="center" wrapText="1"/>
    </xf>
    <xf numFmtId="0" fontId="2" fillId="0" borderId="0" xfId="0" applyFont="1" applyFill="1" applyAlignment="1">
      <alignment vertical="center"/>
    </xf>
    <xf numFmtId="164" fontId="3" fillId="0" borderId="0" xfId="0" applyNumberFormat="1" applyFont="1" applyFill="1" applyAlignment="1">
      <alignment vertical="top" wrapText="1"/>
    </xf>
    <xf numFmtId="49" fontId="3" fillId="0" borderId="0" xfId="0" applyNumberFormat="1" applyFont="1" applyFill="1" applyAlignment="1">
      <alignment vertical="top" wrapText="1"/>
    </xf>
    <xf numFmtId="0" fontId="3" fillId="0" borderId="2" xfId="0" applyFont="1" applyFill="1" applyBorder="1" applyAlignment="1">
      <alignment vertical="top"/>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2" fillId="0" borderId="2" xfId="0" applyFont="1" applyFill="1" applyBorder="1" applyAlignment="1">
      <alignment vertical="center" wrapText="1"/>
    </xf>
    <xf numFmtId="49" fontId="3" fillId="0" borderId="1" xfId="0" applyNumberFormat="1" applyFont="1" applyFill="1" applyBorder="1" applyAlignment="1">
      <alignment vertical="top" wrapText="1"/>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xf>
    <xf numFmtId="0" fontId="3" fillId="0" borderId="0" xfId="0" applyFont="1" applyFill="1" applyBorder="1" applyAlignment="1">
      <alignment horizontal="left" vertical="top" wrapText="1"/>
    </xf>
    <xf numFmtId="0" fontId="9" fillId="0" borderId="0" xfId="0" applyFont="1" applyFill="1" applyAlignment="1">
      <alignment horizontal="center"/>
    </xf>
    <xf numFmtId="0" fontId="4" fillId="0" borderId="0" xfId="0" applyFont="1" applyFill="1" applyAlignment="1">
      <alignment vertical="top" wrapText="1"/>
    </xf>
    <xf numFmtId="0" fontId="9" fillId="0" borderId="0" xfId="0" applyFont="1" applyFill="1" applyAlignment="1">
      <alignment horizontal="center" vertical="top"/>
    </xf>
    <xf numFmtId="0" fontId="9" fillId="0" borderId="0" xfId="0" applyFont="1" applyFill="1" applyAlignment="1">
      <alignment horizontal="center" vertical="top" wrapText="1"/>
    </xf>
    <xf numFmtId="0" fontId="9" fillId="0" borderId="2" xfId="0" applyFont="1" applyFill="1" applyBorder="1" applyAlignment="1">
      <alignment horizontal="center" vertical="top"/>
    </xf>
    <xf numFmtId="0" fontId="9" fillId="0" borderId="2" xfId="0" applyFont="1" applyFill="1" applyBorder="1" applyAlignment="1">
      <alignment horizontal="center"/>
    </xf>
    <xf numFmtId="4" fontId="3" fillId="0" borderId="0" xfId="0" applyNumberFormat="1" applyFont="1" applyFill="1" applyAlignment="1">
      <alignment vertical="top" wrapText="1"/>
    </xf>
    <xf numFmtId="0" fontId="10" fillId="0" borderId="0" xfId="0" applyFont="1" applyFill="1" applyAlignment="1">
      <alignment vertical="top" wrapText="1"/>
    </xf>
    <xf numFmtId="164" fontId="10" fillId="0" borderId="0" xfId="0" applyNumberFormat="1" applyFont="1" applyFill="1" applyAlignment="1">
      <alignment vertical="top" wrapText="1"/>
    </xf>
    <xf numFmtId="0" fontId="11" fillId="0" borderId="0" xfId="0" applyFont="1" applyFill="1" applyAlignment="1">
      <alignment vertical="top" wrapText="1"/>
    </xf>
    <xf numFmtId="0" fontId="6" fillId="0" borderId="0" xfId="0" applyFont="1" applyFill="1" applyAlignment="1">
      <alignment vertical="top" wrapText="1"/>
    </xf>
    <xf numFmtId="0" fontId="9" fillId="0" borderId="2" xfId="0" applyFont="1" applyFill="1" applyBorder="1" applyAlignment="1">
      <alignment horizontal="center" vertical="top"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top" wrapText="1"/>
    </xf>
    <xf numFmtId="49" fontId="3" fillId="0" borderId="0" xfId="0" applyNumberFormat="1" applyFont="1" applyAlignment="1">
      <alignment vertical="top" wrapText="1"/>
    </xf>
    <xf numFmtId="49" fontId="4" fillId="0" borderId="0" xfId="0" applyNumberFormat="1" applyFont="1" applyAlignment="1">
      <alignment vertical="top" wrapText="1"/>
    </xf>
    <xf numFmtId="0" fontId="3" fillId="0" borderId="0" xfId="0" applyFont="1" applyAlignment="1">
      <alignment vertical="top" wrapText="1"/>
    </xf>
    <xf numFmtId="49" fontId="3" fillId="0" borderId="0" xfId="0" applyNumberFormat="1" applyFont="1" applyFill="1" applyBorder="1" applyAlignment="1">
      <alignment vertical="top" wrapText="1"/>
    </xf>
    <xf numFmtId="0" fontId="13"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top" wrapText="1"/>
    </xf>
    <xf numFmtId="49" fontId="3" fillId="0" borderId="0" xfId="0" applyNumberFormat="1" applyFont="1" applyFill="1" applyBorder="1" applyAlignment="1">
      <alignment horizontal="center" vertical="top" shrinkToFit="1"/>
    </xf>
    <xf numFmtId="4" fontId="3" fillId="0" borderId="2" xfId="0" applyNumberFormat="1" applyFont="1" applyFill="1" applyBorder="1" applyAlignment="1">
      <alignment horizontal="right" vertical="top" wrapText="1"/>
    </xf>
    <xf numFmtId="0" fontId="3" fillId="0" borderId="2" xfId="0" applyFont="1" applyFill="1" applyBorder="1" applyAlignment="1">
      <alignment horizontal="center" vertical="top" wrapText="1"/>
    </xf>
    <xf numFmtId="0" fontId="8" fillId="0" borderId="0" xfId="1" applyFont="1" applyFill="1"/>
    <xf numFmtId="0" fontId="3" fillId="0" borderId="0" xfId="1" applyFont="1" applyFill="1"/>
    <xf numFmtId="0" fontId="3" fillId="0" borderId="0" xfId="0" applyFont="1"/>
    <xf numFmtId="0" fontId="8" fillId="0" borderId="0" xfId="1" applyFont="1" applyFill="1" applyAlignment="1">
      <alignment horizontal="center" vertical="center"/>
    </xf>
    <xf numFmtId="0" fontId="3" fillId="0" borderId="0" xfId="0" applyFont="1" applyAlignment="1">
      <alignment horizontal="center" vertical="center"/>
    </xf>
    <xf numFmtId="0" fontId="3" fillId="0" borderId="0" xfId="1" applyFont="1" applyFill="1" applyBorder="1" applyAlignment="1">
      <alignment horizontal="center" wrapText="1"/>
    </xf>
    <xf numFmtId="0" fontId="4" fillId="0" borderId="0" xfId="1" applyFont="1" applyFill="1" applyAlignment="1">
      <alignment horizontal="right"/>
    </xf>
    <xf numFmtId="0" fontId="3" fillId="0" borderId="2" xfId="1" applyFont="1" applyFill="1" applyBorder="1" applyAlignment="1">
      <alignment horizontal="center" vertical="top" wrapText="1"/>
    </xf>
    <xf numFmtId="0" fontId="3" fillId="0" borderId="2" xfId="1" applyFont="1" applyFill="1" applyBorder="1" applyAlignment="1">
      <alignment horizontal="center" vertical="center"/>
    </xf>
    <xf numFmtId="0" fontId="3" fillId="0" borderId="2" xfId="1" applyFont="1" applyFill="1" applyBorder="1" applyAlignment="1">
      <alignment vertical="center"/>
    </xf>
    <xf numFmtId="4" fontId="12" fillId="0" borderId="2" xfId="0" applyNumberFormat="1" applyFont="1" applyFill="1" applyBorder="1" applyAlignment="1">
      <alignment horizontal="center" vertical="center"/>
    </xf>
    <xf numFmtId="0" fontId="3" fillId="0" borderId="0" xfId="0" applyFont="1" applyAlignment="1">
      <alignment vertical="center"/>
    </xf>
    <xf numFmtId="4" fontId="3" fillId="0" borderId="2" xfId="1" applyNumberFormat="1" applyFont="1" applyFill="1" applyBorder="1" applyAlignment="1">
      <alignment horizontal="center" vertical="center"/>
    </xf>
    <xf numFmtId="0" fontId="2" fillId="0" borderId="2" xfId="0" applyFont="1" applyBorder="1" applyAlignment="1">
      <alignment vertical="center"/>
    </xf>
    <xf numFmtId="0" fontId="16" fillId="0" borderId="2" xfId="1" applyFont="1" applyFill="1" applyBorder="1" applyAlignment="1">
      <alignment vertical="center"/>
    </xf>
    <xf numFmtId="4" fontId="14" fillId="0" borderId="2" xfId="0" applyNumberFormat="1" applyFont="1" applyFill="1" applyBorder="1" applyAlignment="1">
      <alignment horizontal="center" vertical="center"/>
    </xf>
    <xf numFmtId="0" fontId="2" fillId="0" borderId="0" xfId="0" applyFont="1" applyAlignment="1">
      <alignment vertical="center"/>
    </xf>
    <xf numFmtId="3" fontId="12"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2" fontId="3" fillId="0" borderId="2" xfId="0" applyNumberFormat="1" applyFont="1" applyBorder="1" applyAlignment="1">
      <alignment horizontal="center" vertical="center"/>
    </xf>
    <xf numFmtId="0" fontId="3" fillId="0" borderId="0" xfId="0" applyFont="1" applyFill="1" applyAlignment="1">
      <alignment horizontal="right"/>
    </xf>
    <xf numFmtId="0" fontId="3" fillId="0" borderId="0" xfId="0" applyFont="1" applyFill="1" applyBorder="1" applyAlignment="1">
      <alignment horizontal="right" vertical="top" wrapText="1"/>
    </xf>
    <xf numFmtId="0" fontId="3" fillId="0" borderId="0" xfId="0" applyFont="1" applyFill="1" applyAlignment="1">
      <alignment horizontal="right" vertical="top"/>
    </xf>
    <xf numFmtId="0" fontId="12" fillId="0" borderId="0" xfId="0" applyFont="1" applyAlignment="1">
      <alignment vertical="top" wrapText="1"/>
    </xf>
    <xf numFmtId="0" fontId="12" fillId="0" borderId="0" xfId="0" applyFont="1" applyAlignment="1">
      <alignment horizontal="center" vertical="top"/>
    </xf>
    <xf numFmtId="0" fontId="12" fillId="0" borderId="2" xfId="0" applyFont="1" applyBorder="1" applyAlignment="1">
      <alignment horizontal="center" vertical="top"/>
    </xf>
    <xf numFmtId="0" fontId="3" fillId="0" borderId="2" xfId="0" applyNumberFormat="1" applyFont="1" applyFill="1" applyBorder="1" applyAlignment="1">
      <alignment vertical="top" wrapText="1"/>
    </xf>
    <xf numFmtId="0" fontId="14" fillId="0" borderId="0" xfId="0" applyFont="1" applyFill="1" applyAlignment="1">
      <alignment vertical="top"/>
    </xf>
    <xf numFmtId="0" fontId="12" fillId="0" borderId="0" xfId="0" applyFont="1" applyFill="1" applyAlignment="1">
      <alignment vertical="top"/>
    </xf>
    <xf numFmtId="0" fontId="3" fillId="0" borderId="2" xfId="0" applyFont="1" applyFill="1" applyBorder="1" applyAlignment="1">
      <alignment horizontal="justify" vertical="top" wrapText="1"/>
    </xf>
    <xf numFmtId="0" fontId="2" fillId="0" borderId="2" xfId="0" applyNumberFormat="1" applyFont="1" applyFill="1" applyBorder="1" applyAlignment="1">
      <alignment horizontal="left" vertical="top" wrapText="1"/>
    </xf>
    <xf numFmtId="0" fontId="12" fillId="0" borderId="2" xfId="0" applyFont="1" applyFill="1" applyBorder="1" applyAlignment="1">
      <alignment horizontal="justify" vertical="top" wrapText="1"/>
    </xf>
    <xf numFmtId="0" fontId="3" fillId="0" borderId="4" xfId="0" applyFont="1" applyFill="1" applyBorder="1" applyAlignment="1">
      <alignment horizontal="justify" vertical="top" wrapText="1"/>
    </xf>
    <xf numFmtId="0" fontId="2" fillId="0" borderId="2" xfId="0" applyFont="1" applyFill="1" applyBorder="1" applyAlignment="1">
      <alignment horizontal="justify" vertical="top" wrapText="1"/>
    </xf>
    <xf numFmtId="0" fontId="12" fillId="0" borderId="0" xfId="0" applyFont="1" applyFill="1" applyAlignment="1">
      <alignment horizontal="center" vertical="top"/>
    </xf>
    <xf numFmtId="0" fontId="2" fillId="0" borderId="2" xfId="0" quotePrefix="1" applyNumberFormat="1" applyFont="1" applyFill="1" applyBorder="1" applyAlignment="1">
      <alignment horizontal="center" vertical="top" shrinkToFit="1"/>
    </xf>
    <xf numFmtId="0" fontId="3" fillId="0" borderId="0" xfId="0" applyFont="1" applyAlignment="1">
      <alignment vertical="top"/>
    </xf>
    <xf numFmtId="0" fontId="12" fillId="0" borderId="0" xfId="0" applyFont="1"/>
    <xf numFmtId="0" fontId="2" fillId="0" borderId="3" xfId="0" applyFont="1" applyBorder="1" applyAlignment="1">
      <alignment horizontal="left" vertical="center" wrapText="1"/>
    </xf>
    <xf numFmtId="0" fontId="3" fillId="0" borderId="2" xfId="0" applyFont="1" applyBorder="1" applyAlignment="1">
      <alignment vertical="center"/>
    </xf>
    <xf numFmtId="0" fontId="3" fillId="0" borderId="2" xfId="0" applyFont="1" applyBorder="1" applyAlignment="1">
      <alignment vertical="top" wrapText="1"/>
    </xf>
    <xf numFmtId="9" fontId="3" fillId="0" borderId="2" xfId="0" applyNumberFormat="1" applyFont="1" applyBorder="1" applyAlignment="1">
      <alignment vertical="top"/>
    </xf>
    <xf numFmtId="0" fontId="3" fillId="0" borderId="2"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vertical="top" wrapText="1"/>
    </xf>
    <xf numFmtId="0" fontId="2" fillId="0" borderId="2" xfId="0" applyFont="1" applyBorder="1" applyAlignment="1">
      <alignment vertical="center" wrapText="1"/>
    </xf>
    <xf numFmtId="9" fontId="3" fillId="0" borderId="2" xfId="0" applyNumberFormat="1" applyFont="1" applyBorder="1" applyAlignment="1">
      <alignment vertical="center"/>
    </xf>
    <xf numFmtId="49" fontId="12" fillId="0" borderId="2" xfId="0" applyNumberFormat="1" applyFont="1" applyBorder="1" applyAlignment="1">
      <alignment horizontal="center" vertical="top" wrapText="1"/>
    </xf>
    <xf numFmtId="0" fontId="12" fillId="0" borderId="2" xfId="0" applyFont="1" applyBorder="1" applyAlignment="1">
      <alignment horizontal="justify" vertical="top" wrapText="1"/>
    </xf>
    <xf numFmtId="0" fontId="3" fillId="0" borderId="2" xfId="2" applyFont="1" applyBorder="1" applyAlignment="1">
      <alignment horizontal="justify" vertical="top" wrapText="1"/>
    </xf>
    <xf numFmtId="0" fontId="3" fillId="0" borderId="2" xfId="0" applyFont="1" applyBorder="1" applyAlignment="1">
      <alignment horizontal="justify" vertical="top" wrapText="1"/>
    </xf>
    <xf numFmtId="0" fontId="19" fillId="0" borderId="0" xfId="0" applyFont="1"/>
    <xf numFmtId="49" fontId="3" fillId="0" borderId="0" xfId="0" applyNumberFormat="1" applyFont="1" applyFill="1" applyAlignment="1">
      <alignment horizontal="center" vertical="top" wrapText="1"/>
    </xf>
    <xf numFmtId="0" fontId="3" fillId="0" borderId="2" xfId="0" applyFont="1" applyBorder="1" applyAlignment="1">
      <alignment horizontal="center" vertical="top" wrapText="1"/>
    </xf>
    <xf numFmtId="0" fontId="2" fillId="0" borderId="0" xfId="0" applyFont="1" applyFill="1" applyBorder="1" applyAlignment="1">
      <alignment vertical="top" wrapText="1"/>
    </xf>
    <xf numFmtId="0" fontId="20" fillId="0" borderId="4" xfId="0" applyFont="1" applyFill="1" applyBorder="1" applyAlignment="1">
      <alignment horizontal="center" vertical="top" wrapText="1"/>
    </xf>
    <xf numFmtId="0" fontId="20" fillId="0" borderId="2" xfId="0" applyFont="1" applyFill="1" applyBorder="1" applyAlignment="1">
      <alignment horizontal="center" vertical="top" wrapText="1"/>
    </xf>
    <xf numFmtId="49" fontId="20" fillId="0" borderId="2" xfId="0" applyNumberFormat="1" applyFont="1" applyFill="1" applyBorder="1" applyAlignment="1">
      <alignment horizontal="center" vertical="top"/>
    </xf>
    <xf numFmtId="49" fontId="20" fillId="0" borderId="2" xfId="0" applyNumberFormat="1" applyFont="1" applyFill="1" applyBorder="1" applyAlignment="1">
      <alignment horizontal="center" vertical="top" wrapText="1"/>
    </xf>
    <xf numFmtId="0" fontId="21" fillId="0" borderId="0" xfId="0" applyFont="1" applyFill="1" applyAlignment="1">
      <alignment vertical="top"/>
    </xf>
    <xf numFmtId="49" fontId="2" fillId="0" borderId="2" xfId="0" applyNumberFormat="1" applyFont="1" applyFill="1" applyBorder="1" applyAlignment="1">
      <alignment horizontal="center" vertical="center" wrapText="1"/>
    </xf>
    <xf numFmtId="4" fontId="7" fillId="0" borderId="0" xfId="0" applyNumberFormat="1" applyFont="1" applyFill="1" applyAlignment="1">
      <alignment vertical="top"/>
    </xf>
    <xf numFmtId="0" fontId="12" fillId="0" borderId="0" xfId="0" applyFont="1" applyFill="1" applyAlignment="1">
      <alignment vertical="top" wrapText="1"/>
    </xf>
    <xf numFmtId="0" fontId="5" fillId="0" borderId="2" xfId="0" applyFont="1" applyFill="1" applyBorder="1" applyAlignment="1">
      <alignment horizontal="center" vertical="center" wrapText="1"/>
    </xf>
    <xf numFmtId="0" fontId="12" fillId="0" borderId="2" xfId="0" applyFont="1" applyFill="1" applyBorder="1" applyAlignment="1">
      <alignment vertical="top" wrapText="1"/>
    </xf>
    <xf numFmtId="49" fontId="3" fillId="0" borderId="2" xfId="0" applyNumberFormat="1" applyFont="1" applyFill="1" applyBorder="1" applyAlignment="1">
      <alignment horizontal="center" vertical="top" wrapText="1" shrinkToFit="1"/>
    </xf>
    <xf numFmtId="0" fontId="21" fillId="0" borderId="2" xfId="0" applyFont="1" applyFill="1" applyBorder="1" applyAlignment="1">
      <alignment horizontal="center" vertical="top" wrapText="1"/>
    </xf>
    <xf numFmtId="0" fontId="3" fillId="0" borderId="9" xfId="0" applyFont="1" applyFill="1" applyBorder="1" applyAlignment="1">
      <alignment vertical="top" wrapText="1"/>
    </xf>
    <xf numFmtId="0" fontId="12" fillId="0" borderId="2" xfId="0" applyFont="1" applyBorder="1" applyAlignment="1">
      <alignment vertical="center" wrapText="1"/>
    </xf>
    <xf numFmtId="0" fontId="22" fillId="0" borderId="0" xfId="0" applyFont="1" applyAlignment="1">
      <alignment horizontal="justify" vertical="center" wrapText="1"/>
    </xf>
    <xf numFmtId="0" fontId="12" fillId="0" borderId="2" xfId="0" applyFont="1" applyBorder="1" applyAlignment="1">
      <alignment vertical="top"/>
    </xf>
    <xf numFmtId="3" fontId="21" fillId="0" borderId="0" xfId="0" applyNumberFormat="1" applyFont="1" applyFill="1" applyAlignment="1">
      <alignment horizontal="center" vertical="top"/>
    </xf>
    <xf numFmtId="3" fontId="3" fillId="0" borderId="0" xfId="0" applyNumberFormat="1" applyFont="1" applyFill="1" applyAlignment="1">
      <alignment horizontal="center" vertical="top"/>
    </xf>
    <xf numFmtId="0" fontId="7" fillId="0" borderId="2" xfId="0" applyFont="1" applyFill="1" applyBorder="1" applyAlignment="1">
      <alignment vertical="top" wrapText="1"/>
    </xf>
    <xf numFmtId="0" fontId="9" fillId="0" borderId="0" xfId="0" applyFont="1" applyFill="1" applyAlignment="1">
      <alignment vertical="center"/>
    </xf>
    <xf numFmtId="0" fontId="3" fillId="0" borderId="0" xfId="0" applyFont="1" applyFill="1" applyAlignment="1">
      <alignment vertical="center"/>
    </xf>
    <xf numFmtId="0" fontId="12" fillId="0" borderId="0" xfId="0" applyFont="1" applyAlignment="1">
      <alignment vertical="top"/>
    </xf>
    <xf numFmtId="49" fontId="3" fillId="0" borderId="0" xfId="0" applyNumberFormat="1" applyFont="1" applyFill="1" applyAlignment="1">
      <alignment horizontal="left" vertical="top" wrapText="1"/>
    </xf>
    <xf numFmtId="49" fontId="3" fillId="0" borderId="0" xfId="0" applyNumberFormat="1" applyFont="1" applyFill="1" applyBorder="1" applyAlignment="1">
      <alignment horizontal="center" vertical="top"/>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3" fillId="0" borderId="0" xfId="0" applyNumberFormat="1" applyFont="1" applyFill="1" applyBorder="1" applyAlignment="1">
      <alignment vertical="top"/>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2" fillId="0" borderId="0" xfId="0" applyFont="1" applyAlignment="1">
      <alignment horizontal="center" vertical="center" wrapText="1"/>
    </xf>
    <xf numFmtId="0" fontId="9"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7" fillId="0" borderId="2" xfId="0" applyFont="1" applyFill="1" applyBorder="1" applyAlignment="1">
      <alignment horizontal="center" vertical="top" wrapText="1"/>
    </xf>
    <xf numFmtId="0" fontId="12" fillId="0" borderId="2" xfId="0" applyFont="1" applyBorder="1" applyAlignment="1">
      <alignment horizontal="center" vertical="top" wrapText="1"/>
    </xf>
    <xf numFmtId="0" fontId="12" fillId="0" borderId="2" xfId="0" applyFont="1" applyBorder="1" applyAlignment="1">
      <alignment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0" xfId="1" applyFont="1" applyFill="1" applyAlignment="1">
      <alignment horizontal="center" vertical="center"/>
    </xf>
    <xf numFmtId="4" fontId="2"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2"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top"/>
    </xf>
    <xf numFmtId="0" fontId="3" fillId="0" borderId="4" xfId="0" applyFont="1" applyFill="1" applyBorder="1" applyAlignment="1">
      <alignment horizontal="left" vertical="top" wrapText="1"/>
    </xf>
    <xf numFmtId="0" fontId="12" fillId="0" borderId="2" xfId="0" applyFont="1" applyFill="1" applyBorder="1" applyAlignment="1">
      <alignment horizontal="center" vertical="center"/>
    </xf>
    <xf numFmtId="0" fontId="12" fillId="0" borderId="0" xfId="0" applyFont="1" applyFill="1" applyAlignment="1">
      <alignment horizontal="center" vertical="center"/>
    </xf>
    <xf numFmtId="4" fontId="12" fillId="0" borderId="0" xfId="0" applyNumberFormat="1" applyFont="1" applyFill="1" applyAlignment="1">
      <alignment horizontal="center" vertical="center"/>
    </xf>
    <xf numFmtId="0" fontId="12" fillId="0" borderId="0" xfId="0" applyFont="1" applyFill="1" applyAlignment="1">
      <alignment vertical="top"/>
    </xf>
    <xf numFmtId="0" fontId="12" fillId="0" borderId="0" xfId="0" applyFont="1" applyFill="1" applyAlignment="1">
      <alignment horizontal="center" vertical="center" wrapText="1"/>
    </xf>
    <xf numFmtId="49" fontId="9" fillId="0" borderId="2" xfId="0" applyNumberFormat="1" applyFont="1" applyFill="1" applyBorder="1" applyAlignment="1">
      <alignment horizontal="center" vertical="top" wrapText="1" shrinkToFit="1"/>
    </xf>
    <xf numFmtId="49" fontId="3" fillId="0" borderId="2" xfId="0"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3" fillId="0" borderId="2" xfId="0" applyFont="1" applyFill="1" applyBorder="1" applyAlignment="1">
      <alignment horizontal="left" vertical="top"/>
    </xf>
    <xf numFmtId="0" fontId="25" fillId="0" borderId="0" xfId="0" applyFont="1" applyFill="1" applyAlignment="1">
      <alignment vertical="top" wrapText="1"/>
    </xf>
    <xf numFmtId="0" fontId="3" fillId="0" borderId="2" xfId="0" quotePrefix="1"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1" fillId="0" borderId="2" xfId="3" applyNumberFormat="1" applyFont="1" applyFill="1" applyBorder="1" applyAlignment="1" applyProtection="1">
      <alignment horizontal="left" vertical="top" wrapText="1"/>
    </xf>
    <xf numFmtId="49" fontId="1" fillId="0" borderId="2" xfId="4" applyNumberFormat="1" applyFont="1" applyFill="1" applyBorder="1" applyAlignment="1" applyProtection="1">
      <alignment horizontal="center" vertical="top"/>
    </xf>
    <xf numFmtId="0" fontId="3" fillId="0" borderId="0" xfId="0" applyFont="1" applyFill="1" applyBorder="1" applyAlignment="1">
      <alignment horizontal="center" vertical="top" wrapText="1"/>
    </xf>
    <xf numFmtId="0" fontId="14" fillId="0" borderId="0" xfId="0" applyFont="1" applyFill="1" applyAlignment="1">
      <alignment horizontal="center" vertical="top"/>
    </xf>
    <xf numFmtId="4" fontId="14" fillId="0" borderId="0" xfId="0" applyNumberFormat="1" applyFont="1" applyFill="1" applyAlignment="1">
      <alignment horizontal="center" vertical="center"/>
    </xf>
    <xf numFmtId="49" fontId="9" fillId="0" borderId="2" xfId="0" applyNumberFormat="1" applyFont="1" applyFill="1" applyBorder="1" applyAlignment="1">
      <alignment horizontal="center" vertical="top"/>
    </xf>
    <xf numFmtId="0" fontId="3" fillId="0" borderId="2" xfId="0" applyFont="1" applyBorder="1" applyAlignment="1">
      <alignment horizontal="left" vertical="top" wrapText="1"/>
    </xf>
    <xf numFmtId="4" fontId="20" fillId="0" borderId="0" xfId="0" applyNumberFormat="1" applyFont="1" applyFill="1" applyAlignment="1">
      <alignment horizontal="center" vertical="top"/>
    </xf>
    <xf numFmtId="0" fontId="2" fillId="0" borderId="7" xfId="0" applyFont="1" applyFill="1" applyBorder="1" applyAlignment="1">
      <alignment horizontal="left" vertical="center" wrapText="1"/>
    </xf>
    <xf numFmtId="0" fontId="5"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2" fillId="0" borderId="7" xfId="0" applyFont="1" applyFill="1" applyBorder="1" applyAlignment="1">
      <alignment vertical="center" wrapText="1"/>
    </xf>
    <xf numFmtId="4" fontId="5" fillId="0" borderId="2" xfId="0" applyNumberFormat="1" applyFont="1" applyFill="1" applyBorder="1" applyAlignment="1">
      <alignment horizontal="right" vertical="center" wrapText="1"/>
    </xf>
    <xf numFmtId="0" fontId="5"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4" fontId="5" fillId="0" borderId="2" xfId="0" applyNumberFormat="1" applyFont="1" applyFill="1" applyBorder="1" applyAlignment="1">
      <alignment vertical="center"/>
    </xf>
    <xf numFmtId="0" fontId="5" fillId="0" borderId="0" xfId="0" applyFont="1" applyFill="1" applyAlignment="1">
      <alignment vertical="center"/>
    </xf>
    <xf numFmtId="0" fontId="2"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4" fontId="3" fillId="0" borderId="2" xfId="0" applyNumberFormat="1" applyFont="1" applyFill="1" applyBorder="1" applyAlignment="1">
      <alignment vertical="center"/>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49" fontId="3" fillId="0" borderId="2"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0" xfId="0" applyFont="1" applyFill="1" applyAlignment="1">
      <alignment vertical="center" wrapText="1"/>
    </xf>
    <xf numFmtId="0" fontId="2" fillId="0" borderId="0" xfId="0" applyFont="1" applyFill="1" applyBorder="1" applyAlignment="1">
      <alignment vertical="center"/>
    </xf>
    <xf numFmtId="4" fontId="3" fillId="0" borderId="7" xfId="0" applyNumberFormat="1" applyFont="1" applyFill="1" applyBorder="1" applyAlignment="1">
      <alignment horizontal="right" vertical="center" wrapText="1"/>
    </xf>
    <xf numFmtId="0" fontId="5" fillId="0" borderId="2" xfId="0" applyFont="1" applyFill="1" applyBorder="1" applyAlignment="1">
      <alignment vertical="center"/>
    </xf>
    <xf numFmtId="0" fontId="8"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2" fillId="0" borderId="2" xfId="0" applyFont="1" applyFill="1" applyBorder="1" applyAlignment="1">
      <alignment vertical="center"/>
    </xf>
    <xf numFmtId="0" fontId="3" fillId="0" borderId="2" xfId="0" applyFont="1" applyFill="1" applyBorder="1" applyAlignment="1">
      <alignment vertical="center"/>
    </xf>
    <xf numFmtId="4" fontId="3" fillId="0" borderId="2" xfId="0" applyNumberFormat="1" applyFont="1" applyFill="1" applyBorder="1" applyAlignment="1">
      <alignment horizontal="right" vertical="center" wrapText="1"/>
    </xf>
    <xf numFmtId="0" fontId="3" fillId="0" borderId="7" xfId="0" applyFont="1" applyFill="1" applyBorder="1" applyAlignment="1">
      <alignment vertical="center" wrapText="1"/>
    </xf>
    <xf numFmtId="49" fontId="3" fillId="0" borderId="2" xfId="0" applyNumberFormat="1" applyFont="1" applyFill="1" applyBorder="1" applyAlignment="1">
      <alignment horizontal="left" vertical="center"/>
    </xf>
    <xf numFmtId="0" fontId="5" fillId="0" borderId="7"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49" fontId="3" fillId="0" borderId="8"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wrapText="1"/>
    </xf>
    <xf numFmtId="0" fontId="2" fillId="0" borderId="3" xfId="0" applyFont="1" applyFill="1" applyBorder="1" applyAlignment="1">
      <alignment vertical="center" wrapText="1"/>
    </xf>
    <xf numFmtId="4" fontId="2" fillId="0" borderId="2" xfId="0" applyNumberFormat="1" applyFont="1" applyFill="1" applyBorder="1" applyAlignment="1">
      <alignment horizontal="right" vertical="center"/>
    </xf>
    <xf numFmtId="0" fontId="5" fillId="0" borderId="3" xfId="0" applyFont="1" applyFill="1" applyBorder="1" applyAlignment="1">
      <alignment vertical="center" wrapText="1"/>
    </xf>
    <xf numFmtId="0" fontId="6" fillId="0" borderId="0" xfId="0" applyFont="1" applyFill="1" applyAlignment="1">
      <alignment vertical="center"/>
    </xf>
    <xf numFmtId="0" fontId="3" fillId="0" borderId="10" xfId="0" applyFont="1" applyFill="1" applyBorder="1" applyAlignment="1">
      <alignment horizontal="center" vertical="center" wrapText="1"/>
    </xf>
    <xf numFmtId="4" fontId="3" fillId="0" borderId="11"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2" fillId="0" borderId="2" xfId="0" applyFont="1" applyFill="1" applyBorder="1" applyAlignment="1">
      <alignment horizontal="center" vertical="center"/>
    </xf>
    <xf numFmtId="49" fontId="3" fillId="0" borderId="3"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 fontId="5" fillId="0" borderId="2" xfId="0" applyNumberFormat="1" applyFont="1" applyFill="1" applyBorder="1" applyAlignment="1">
      <alignment vertical="center" wrapText="1"/>
    </xf>
    <xf numFmtId="4" fontId="2" fillId="0" borderId="2" xfId="0" applyNumberFormat="1" applyFont="1" applyFill="1" applyBorder="1" applyAlignment="1">
      <alignment horizontal="right" vertical="center" wrapText="1"/>
    </xf>
    <xf numFmtId="0" fontId="2" fillId="0" borderId="2" xfId="0" applyFont="1" applyFill="1" applyBorder="1" applyAlignment="1">
      <alignment horizontal="left" vertical="center"/>
    </xf>
    <xf numFmtId="0" fontId="21" fillId="0" borderId="0" xfId="0" applyFont="1" applyFill="1" applyAlignment="1">
      <alignment vertical="center"/>
    </xf>
    <xf numFmtId="0" fontId="1" fillId="0" borderId="7" xfId="0" applyFont="1" applyFill="1" applyBorder="1" applyAlignment="1">
      <alignment horizontal="left" vertical="center" wrapText="1"/>
    </xf>
    <xf numFmtId="4" fontId="3" fillId="0" borderId="2" xfId="0" applyNumberFormat="1" applyFont="1" applyFill="1" applyBorder="1" applyAlignment="1">
      <alignment vertical="center" wrapText="1"/>
    </xf>
    <xf numFmtId="0" fontId="2" fillId="0" borderId="0" xfId="0" applyFont="1" applyFill="1" applyAlignment="1">
      <alignment vertical="center" wrapText="1"/>
    </xf>
    <xf numFmtId="49" fontId="24" fillId="0" borderId="2" xfId="0" applyNumberFormat="1" applyFont="1" applyFill="1" applyBorder="1" applyAlignment="1">
      <alignment horizontal="center" vertical="center"/>
    </xf>
    <xf numFmtId="0" fontId="1" fillId="0" borderId="7" xfId="0" applyFont="1" applyFill="1" applyBorder="1" applyAlignment="1">
      <alignment vertical="center" wrapText="1"/>
    </xf>
    <xf numFmtId="4" fontId="2" fillId="0" borderId="2" xfId="0" applyNumberFormat="1" applyFont="1" applyFill="1" applyBorder="1" applyAlignment="1">
      <alignment vertical="center" wrapText="1"/>
    </xf>
    <xf numFmtId="0" fontId="2" fillId="0" borderId="3"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5" xfId="0" applyFont="1" applyFill="1" applyBorder="1" applyAlignment="1">
      <alignment vertical="center" wrapText="1"/>
    </xf>
    <xf numFmtId="0" fontId="5"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4" fontId="3" fillId="0" borderId="0" xfId="0" applyNumberFormat="1" applyFont="1" applyFill="1" applyBorder="1" applyAlignment="1">
      <alignment vertical="center"/>
    </xf>
    <xf numFmtId="4" fontId="3" fillId="0" borderId="0" xfId="0" applyNumberFormat="1" applyFont="1" applyFill="1" applyAlignment="1">
      <alignment vertical="center"/>
    </xf>
    <xf numFmtId="4" fontId="20" fillId="0" borderId="0" xfId="0" applyNumberFormat="1" applyFont="1" applyFill="1" applyBorder="1" applyAlignment="1">
      <alignment vertical="center"/>
    </xf>
    <xf numFmtId="4" fontId="21" fillId="0" borderId="0" xfId="0" applyNumberFormat="1" applyFont="1" applyFill="1" applyAlignment="1">
      <alignment vertical="center"/>
    </xf>
    <xf numFmtId="49" fontId="7" fillId="0" borderId="2" xfId="0" applyNumberFormat="1" applyFont="1" applyFill="1" applyBorder="1" applyAlignment="1">
      <alignment horizontal="center" vertical="center"/>
    </xf>
    <xf numFmtId="49" fontId="2" fillId="0" borderId="2" xfId="0" applyNumberFormat="1" applyFont="1" applyFill="1" applyBorder="1" applyAlignment="1">
      <alignment horizontal="left" vertical="center" wrapText="1"/>
    </xf>
    <xf numFmtId="49" fontId="3" fillId="0" borderId="0" xfId="0" applyNumberFormat="1" applyFont="1" applyFill="1" applyBorder="1" applyAlignment="1">
      <alignment horizontal="left" vertical="top" wrapText="1"/>
    </xf>
    <xf numFmtId="0" fontId="12" fillId="0" borderId="0" xfId="0" applyFont="1" applyFill="1" applyAlignment="1">
      <alignment vertical="top"/>
    </xf>
    <xf numFmtId="0" fontId="2" fillId="0" borderId="0" xfId="0" applyFont="1" applyFill="1" applyBorder="1" applyAlignment="1">
      <alignment horizontal="center" vertical="top" wrapText="1"/>
    </xf>
    <xf numFmtId="49" fontId="3" fillId="0" borderId="0" xfId="0" applyNumberFormat="1" applyFont="1" applyFill="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center" vertical="center"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8" xfId="0" applyFont="1" applyFill="1" applyBorder="1" applyAlignment="1">
      <alignment horizontal="center" vertical="top" wrapText="1"/>
    </xf>
    <xf numFmtId="0" fontId="9"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7" fillId="0" borderId="2" xfId="0" applyFont="1" applyFill="1" applyBorder="1" applyAlignment="1">
      <alignment horizontal="center" vertical="top" wrapText="1"/>
    </xf>
    <xf numFmtId="0" fontId="2" fillId="0" borderId="0" xfId="0" applyFont="1" applyFill="1" applyAlignment="1">
      <alignment horizontal="center" vertical="top"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0" xfId="0" applyFont="1" applyFill="1" applyAlignment="1">
      <alignment horizontal="left" vertical="top"/>
    </xf>
    <xf numFmtId="0" fontId="2" fillId="0" borderId="3"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 xfId="0" applyFont="1" applyFill="1" applyBorder="1" applyAlignment="1">
      <alignment horizontal="center" vertical="top" wrapText="1"/>
    </xf>
    <xf numFmtId="0" fontId="0" fillId="0" borderId="4" xfId="0" applyFill="1" applyBorder="1" applyAlignment="1">
      <alignment horizontal="center" vertical="top" wrapText="1"/>
    </xf>
    <xf numFmtId="0" fontId="12" fillId="0" borderId="0" xfId="0" applyFont="1" applyAlignment="1">
      <alignment horizontal="justify" vertical="top"/>
    </xf>
    <xf numFmtId="0" fontId="14" fillId="0" borderId="2" xfId="0" applyFont="1" applyBorder="1" applyAlignment="1">
      <alignment horizontal="center" vertical="top"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2" fillId="0" borderId="2" xfId="0" applyFont="1" applyBorder="1" applyAlignment="1">
      <alignment horizontal="center" vertical="top" wrapText="1"/>
    </xf>
    <xf numFmtId="0" fontId="0" fillId="0" borderId="0" xfId="0" applyAlignment="1">
      <alignment vertical="top"/>
    </xf>
    <xf numFmtId="0" fontId="12" fillId="0" borderId="0" xfId="0" applyFont="1" applyAlignment="1">
      <alignment horizontal="justify" vertical="top" wrapText="1"/>
    </xf>
    <xf numFmtId="0" fontId="14" fillId="0" borderId="0" xfId="0" applyFont="1" applyAlignment="1">
      <alignment horizontal="center" vertical="top" wrapText="1"/>
    </xf>
    <xf numFmtId="0" fontId="12" fillId="0" borderId="2" xfId="0" applyFont="1" applyBorder="1" applyAlignment="1">
      <alignment horizontal="center" vertical="top"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4" fillId="0" borderId="2" xfId="0" applyFont="1" applyBorder="1" applyAlignment="1">
      <alignment vertical="top" wrapText="1"/>
    </xf>
    <xf numFmtId="0" fontId="12" fillId="0" borderId="2" xfId="0" applyFont="1" applyBorder="1" applyAlignment="1">
      <alignment vertical="top" wrapText="1"/>
    </xf>
    <xf numFmtId="0" fontId="14" fillId="0" borderId="0" xfId="0" applyFont="1" applyBorder="1" applyAlignment="1">
      <alignment horizontal="center" vertical="top" wrapText="1"/>
    </xf>
    <xf numFmtId="0" fontId="18" fillId="0" borderId="0" xfId="0" applyFont="1" applyBorder="1" applyAlignment="1">
      <alignment vertical="top" wrapText="1"/>
    </xf>
    <xf numFmtId="0" fontId="2" fillId="0" borderId="0" xfId="0" applyFont="1" applyAlignment="1">
      <alignment horizontal="center"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3" fillId="0" borderId="0" xfId="0" applyFont="1" applyFill="1" applyAlignment="1">
      <alignment horizontal="left" vertical="top" wrapText="1"/>
    </xf>
    <xf numFmtId="49" fontId="3" fillId="0" borderId="0" xfId="0" applyNumberFormat="1" applyFont="1" applyFill="1" applyAlignment="1">
      <alignment horizontal="right"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 fontId="3" fillId="0" borderId="4" xfId="1" applyNumberFormat="1" applyFont="1" applyFill="1" applyBorder="1" applyAlignment="1">
      <alignment horizontal="center" vertical="center"/>
    </xf>
    <xf numFmtId="4" fontId="14" fillId="0" borderId="4" xfId="0" applyNumberFormat="1" applyFont="1" applyFill="1" applyBorder="1" applyAlignment="1">
      <alignment horizontal="center" vertical="center"/>
    </xf>
    <xf numFmtId="4" fontId="12" fillId="0" borderId="2" xfId="0" applyNumberFormat="1" applyFont="1" applyBorder="1" applyAlignment="1">
      <alignment horizontal="center" vertical="center"/>
    </xf>
    <xf numFmtId="4" fontId="26" fillId="0" borderId="2" xfId="0" applyNumberFormat="1" applyFont="1" applyBorder="1" applyAlignment="1">
      <alignment horizontal="center" vertical="center"/>
    </xf>
    <xf numFmtId="0" fontId="3" fillId="0" borderId="2" xfId="1" applyFont="1" applyFill="1" applyBorder="1" applyAlignment="1">
      <alignment vertical="center" wrapText="1"/>
    </xf>
  </cellXfs>
  <cellStyles count="5">
    <cellStyle name="xl31" xfId="3"/>
    <cellStyle name="xl43" xfId="4"/>
    <cellStyle name="Гиперссылка" xfId="2" builtinId="8"/>
    <cellStyle name="Обычный" xfId="0" builtinId="0"/>
    <cellStyle name="Обычный_method_2_1" xfId="1"/>
  </cellStyles>
  <dxfs count="0"/>
  <tableStyles count="0" defaultTableStyle="TableStyleMedium2" defaultPivotStyle="PivotStyleMedium9"/>
  <colors>
    <mruColors>
      <color rgb="FFFFCCCC"/>
      <color rgb="FFFFCC99"/>
      <color rgb="FFFFFFCC"/>
      <color rgb="FFFF0066"/>
      <color rgb="FF0000FF"/>
      <color rgb="FFCCFF99"/>
      <color rgb="FFFFCCFF"/>
      <color rgb="FF66FFCC"/>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Documents/&#1041;&#1102;&#1076;&#1078;&#1077;&#1090;%202021/&#1052;&#1086;&#1103;%20&#1088;&#1072;&#1089;&#1096;&#1080;&#1088;&#1077;&#1085;&#1085;&#1072;&#1103;/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consultantplus://offline/ref=E88F0C8B57259A8E16544F9DC27CADC22B5729ED2611768BD70DA245F7B40A830CAE0EEB7020B4B475BE71c8fBK" TargetMode="External"/><Relationship Id="rId1" Type="http://schemas.openxmlformats.org/officeDocument/2006/relationships/hyperlink" Target="consultantplus://offline/ref=E88F0C8B57259A8E16544F9DC27CADC22B5729ED2611768BD70DA245F7B40A830CAE0EEB7020B4B475BE71c8fB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E159"/>
  <sheetViews>
    <sheetView zoomScale="90" zoomScaleNormal="90" workbookViewId="0">
      <pane xSplit="1" ySplit="1" topLeftCell="B2" activePane="bottomRight" state="frozen"/>
      <selection activeCell="B11" sqref="B11"/>
      <selection pane="topRight" activeCell="B11" sqref="B11"/>
      <selection pane="bottomLeft" activeCell="B11" sqref="B11"/>
      <selection pane="bottomRight" activeCell="B11" sqref="B11"/>
    </sheetView>
  </sheetViews>
  <sheetFormatPr defaultRowHeight="15" x14ac:dyDescent="0.25"/>
  <cols>
    <col min="1" max="1" width="21" style="85" customWidth="1"/>
    <col min="2" max="2" width="29.85546875" style="79" customWidth="1"/>
    <col min="3" max="5" width="16.7109375" style="156" customWidth="1"/>
    <col min="6" max="62" width="9.140625" style="79"/>
    <col min="63" max="63" width="25.42578125" style="79" customWidth="1"/>
    <col min="64" max="64" width="56.28515625" style="79" customWidth="1"/>
    <col min="65" max="65" width="14" style="79" customWidth="1"/>
    <col min="66" max="67" width="14.5703125" style="79" customWidth="1"/>
    <col min="68" max="68" width="14.140625" style="79" customWidth="1"/>
    <col min="69" max="69" width="15.140625" style="79" customWidth="1"/>
    <col min="70" max="70" width="13.85546875" style="79" customWidth="1"/>
    <col min="71" max="72" width="14.7109375" style="79" customWidth="1"/>
    <col min="73" max="73" width="12.85546875" style="79" customWidth="1"/>
    <col min="74" max="74" width="13.5703125" style="79" customWidth="1"/>
    <col min="75" max="75" width="12.7109375" style="79" customWidth="1"/>
    <col min="76" max="76" width="13.42578125" style="79" customWidth="1"/>
    <col min="77" max="77" width="13.140625" style="79" customWidth="1"/>
    <col min="78" max="78" width="14.7109375" style="79" customWidth="1"/>
    <col min="79" max="79" width="14.5703125" style="79" customWidth="1"/>
    <col min="80" max="80" width="13" style="79" customWidth="1"/>
    <col min="81" max="81" width="15" style="79" customWidth="1"/>
    <col min="82" max="83" width="12.140625" style="79" customWidth="1"/>
    <col min="84" max="84" width="12" style="79" customWidth="1"/>
    <col min="85" max="85" width="13.5703125" style="79" customWidth="1"/>
    <col min="86" max="86" width="14" style="79" customWidth="1"/>
    <col min="87" max="87" width="12.28515625" style="79" customWidth="1"/>
    <col min="88" max="88" width="14.140625" style="79" customWidth="1"/>
    <col min="89" max="89" width="13" style="79" customWidth="1"/>
    <col min="90" max="90" width="13.5703125" style="79" customWidth="1"/>
    <col min="91" max="91" width="12.42578125" style="79" customWidth="1"/>
    <col min="92" max="92" width="12.5703125" style="79" customWidth="1"/>
    <col min="93" max="93" width="11.7109375" style="79" customWidth="1"/>
    <col min="94" max="94" width="13.7109375" style="79" customWidth="1"/>
    <col min="95" max="95" width="13.28515625" style="79" customWidth="1"/>
    <col min="96" max="96" width="13.140625" style="79" customWidth="1"/>
    <col min="97" max="97" width="12" style="79" customWidth="1"/>
    <col min="98" max="98" width="12.140625" style="79" customWidth="1"/>
    <col min="99" max="99" width="12.28515625" style="79" customWidth="1"/>
    <col min="100" max="100" width="12.140625" style="79" customWidth="1"/>
    <col min="101" max="101" width="12.5703125" style="79" customWidth="1"/>
    <col min="102" max="318" width="9.140625" style="79"/>
    <col min="319" max="319" width="25.42578125" style="79" customWidth="1"/>
    <col min="320" max="320" width="56.28515625" style="79" customWidth="1"/>
    <col min="321" max="321" width="14" style="79" customWidth="1"/>
    <col min="322" max="323" width="14.5703125" style="79" customWidth="1"/>
    <col min="324" max="324" width="14.140625" style="79" customWidth="1"/>
    <col min="325" max="325" width="15.140625" style="79" customWidth="1"/>
    <col min="326" max="326" width="13.85546875" style="79" customWidth="1"/>
    <col min="327" max="328" width="14.7109375" style="79" customWidth="1"/>
    <col min="329" max="329" width="12.85546875" style="79" customWidth="1"/>
    <col min="330" max="330" width="13.5703125" style="79" customWidth="1"/>
    <col min="331" max="331" width="12.7109375" style="79" customWidth="1"/>
    <col min="332" max="332" width="13.42578125" style="79" customWidth="1"/>
    <col min="333" max="333" width="13.140625" style="79" customWidth="1"/>
    <col min="334" max="334" width="14.7109375" style="79" customWidth="1"/>
    <col min="335" max="335" width="14.5703125" style="79" customWidth="1"/>
    <col min="336" max="336" width="13" style="79" customWidth="1"/>
    <col min="337" max="337" width="15" style="79" customWidth="1"/>
    <col min="338" max="339" width="12.140625" style="79" customWidth="1"/>
    <col min="340" max="340" width="12" style="79" customWidth="1"/>
    <col min="341" max="341" width="13.5703125" style="79" customWidth="1"/>
    <col min="342" max="342" width="14" style="79" customWidth="1"/>
    <col min="343" max="343" width="12.28515625" style="79" customWidth="1"/>
    <col min="344" max="344" width="14.140625" style="79" customWidth="1"/>
    <col min="345" max="345" width="13" style="79" customWidth="1"/>
    <col min="346" max="346" width="13.5703125" style="79" customWidth="1"/>
    <col min="347" max="347" width="12.42578125" style="79" customWidth="1"/>
    <col min="348" max="348" width="12.5703125" style="79" customWidth="1"/>
    <col min="349" max="349" width="11.7109375" style="79" customWidth="1"/>
    <col min="350" max="350" width="13.7109375" style="79" customWidth="1"/>
    <col min="351" max="351" width="13.28515625" style="79" customWidth="1"/>
    <col min="352" max="352" width="13.140625" style="79" customWidth="1"/>
    <col min="353" max="353" width="12" style="79" customWidth="1"/>
    <col min="354" max="354" width="12.140625" style="79" customWidth="1"/>
    <col min="355" max="355" width="12.28515625" style="79" customWidth="1"/>
    <col min="356" max="356" width="12.140625" style="79" customWidth="1"/>
    <col min="357" max="357" width="12.5703125" style="79" customWidth="1"/>
    <col min="358" max="574" width="9.140625" style="79"/>
    <col min="575" max="575" width="25.42578125" style="79" customWidth="1"/>
    <col min="576" max="576" width="56.28515625" style="79" customWidth="1"/>
    <col min="577" max="577" width="14" style="79" customWidth="1"/>
    <col min="578" max="579" width="14.5703125" style="79" customWidth="1"/>
    <col min="580" max="580" width="14.140625" style="79" customWidth="1"/>
    <col min="581" max="581" width="15.140625" style="79" customWidth="1"/>
    <col min="582" max="582" width="13.85546875" style="79" customWidth="1"/>
    <col min="583" max="584" width="14.7109375" style="79" customWidth="1"/>
    <col min="585" max="585" width="12.85546875" style="79" customWidth="1"/>
    <col min="586" max="586" width="13.5703125" style="79" customWidth="1"/>
    <col min="587" max="587" width="12.7109375" style="79" customWidth="1"/>
    <col min="588" max="588" width="13.42578125" style="79" customWidth="1"/>
    <col min="589" max="589" width="13.140625" style="79" customWidth="1"/>
    <col min="590" max="590" width="14.7109375" style="79" customWidth="1"/>
    <col min="591" max="591" width="14.5703125" style="79" customWidth="1"/>
    <col min="592" max="592" width="13" style="79" customWidth="1"/>
    <col min="593" max="593" width="15" style="79" customWidth="1"/>
    <col min="594" max="595" width="12.140625" style="79" customWidth="1"/>
    <col min="596" max="596" width="12" style="79" customWidth="1"/>
    <col min="597" max="597" width="13.5703125" style="79" customWidth="1"/>
    <col min="598" max="598" width="14" style="79" customWidth="1"/>
    <col min="599" max="599" width="12.28515625" style="79" customWidth="1"/>
    <col min="600" max="600" width="14.140625" style="79" customWidth="1"/>
    <col min="601" max="601" width="13" style="79" customWidth="1"/>
    <col min="602" max="602" width="13.5703125" style="79" customWidth="1"/>
    <col min="603" max="603" width="12.42578125" style="79" customWidth="1"/>
    <col min="604" max="604" width="12.5703125" style="79" customWidth="1"/>
    <col min="605" max="605" width="11.7109375" style="79" customWidth="1"/>
    <col min="606" max="606" width="13.7109375" style="79" customWidth="1"/>
    <col min="607" max="607" width="13.28515625" style="79" customWidth="1"/>
    <col min="608" max="608" width="13.140625" style="79" customWidth="1"/>
    <col min="609" max="609" width="12" style="79" customWidth="1"/>
    <col min="610" max="610" width="12.140625" style="79" customWidth="1"/>
    <col min="611" max="611" width="12.28515625" style="79" customWidth="1"/>
    <col min="612" max="612" width="12.140625" style="79" customWidth="1"/>
    <col min="613" max="613" width="12.5703125" style="79" customWidth="1"/>
    <col min="614" max="830" width="9.140625" style="79"/>
    <col min="831" max="831" width="25.42578125" style="79" customWidth="1"/>
    <col min="832" max="832" width="56.28515625" style="79" customWidth="1"/>
    <col min="833" max="833" width="14" style="79" customWidth="1"/>
    <col min="834" max="835" width="14.5703125" style="79" customWidth="1"/>
    <col min="836" max="836" width="14.140625" style="79" customWidth="1"/>
    <col min="837" max="837" width="15.140625" style="79" customWidth="1"/>
    <col min="838" max="838" width="13.85546875" style="79" customWidth="1"/>
    <col min="839" max="840" width="14.7109375" style="79" customWidth="1"/>
    <col min="841" max="841" width="12.85546875" style="79" customWidth="1"/>
    <col min="842" max="842" width="13.5703125" style="79" customWidth="1"/>
    <col min="843" max="843" width="12.7109375" style="79" customWidth="1"/>
    <col min="844" max="844" width="13.42578125" style="79" customWidth="1"/>
    <col min="845" max="845" width="13.140625" style="79" customWidth="1"/>
    <col min="846" max="846" width="14.7109375" style="79" customWidth="1"/>
    <col min="847" max="847" width="14.5703125" style="79" customWidth="1"/>
    <col min="848" max="848" width="13" style="79" customWidth="1"/>
    <col min="849" max="849" width="15" style="79" customWidth="1"/>
    <col min="850" max="851" width="12.140625" style="79" customWidth="1"/>
    <col min="852" max="852" width="12" style="79" customWidth="1"/>
    <col min="853" max="853" width="13.5703125" style="79" customWidth="1"/>
    <col min="854" max="854" width="14" style="79" customWidth="1"/>
    <col min="855" max="855" width="12.28515625" style="79" customWidth="1"/>
    <col min="856" max="856" width="14.140625" style="79" customWidth="1"/>
    <col min="857" max="857" width="13" style="79" customWidth="1"/>
    <col min="858" max="858" width="13.5703125" style="79" customWidth="1"/>
    <col min="859" max="859" width="12.42578125" style="79" customWidth="1"/>
    <col min="860" max="860" width="12.5703125" style="79" customWidth="1"/>
    <col min="861" max="861" width="11.7109375" style="79" customWidth="1"/>
    <col min="862" max="862" width="13.7109375" style="79" customWidth="1"/>
    <col min="863" max="863" width="13.28515625" style="79" customWidth="1"/>
    <col min="864" max="864" width="13.140625" style="79" customWidth="1"/>
    <col min="865" max="865" width="12" style="79" customWidth="1"/>
    <col min="866" max="866" width="12.140625" style="79" customWidth="1"/>
    <col min="867" max="867" width="12.28515625" style="79" customWidth="1"/>
    <col min="868" max="868" width="12.140625" style="79" customWidth="1"/>
    <col min="869" max="869" width="12.5703125" style="79" customWidth="1"/>
    <col min="870" max="1086" width="9.140625" style="79"/>
    <col min="1087" max="1087" width="25.42578125" style="79" customWidth="1"/>
    <col min="1088" max="1088" width="56.28515625" style="79" customWidth="1"/>
    <col min="1089" max="1089" width="14" style="79" customWidth="1"/>
    <col min="1090" max="1091" width="14.5703125" style="79" customWidth="1"/>
    <col min="1092" max="1092" width="14.140625" style="79" customWidth="1"/>
    <col min="1093" max="1093" width="15.140625" style="79" customWidth="1"/>
    <col min="1094" max="1094" width="13.85546875" style="79" customWidth="1"/>
    <col min="1095" max="1096" width="14.7109375" style="79" customWidth="1"/>
    <col min="1097" max="1097" width="12.85546875" style="79" customWidth="1"/>
    <col min="1098" max="1098" width="13.5703125" style="79" customWidth="1"/>
    <col min="1099" max="1099" width="12.7109375" style="79" customWidth="1"/>
    <col min="1100" max="1100" width="13.42578125" style="79" customWidth="1"/>
    <col min="1101" max="1101" width="13.140625" style="79" customWidth="1"/>
    <col min="1102" max="1102" width="14.7109375" style="79" customWidth="1"/>
    <col min="1103" max="1103" width="14.5703125" style="79" customWidth="1"/>
    <col min="1104" max="1104" width="13" style="79" customWidth="1"/>
    <col min="1105" max="1105" width="15" style="79" customWidth="1"/>
    <col min="1106" max="1107" width="12.140625" style="79" customWidth="1"/>
    <col min="1108" max="1108" width="12" style="79" customWidth="1"/>
    <col min="1109" max="1109" width="13.5703125" style="79" customWidth="1"/>
    <col min="1110" max="1110" width="14" style="79" customWidth="1"/>
    <col min="1111" max="1111" width="12.28515625" style="79" customWidth="1"/>
    <col min="1112" max="1112" width="14.140625" style="79" customWidth="1"/>
    <col min="1113" max="1113" width="13" style="79" customWidth="1"/>
    <col min="1114" max="1114" width="13.5703125" style="79" customWidth="1"/>
    <col min="1115" max="1115" width="12.42578125" style="79" customWidth="1"/>
    <col min="1116" max="1116" width="12.5703125" style="79" customWidth="1"/>
    <col min="1117" max="1117" width="11.7109375" style="79" customWidth="1"/>
    <col min="1118" max="1118" width="13.7109375" style="79" customWidth="1"/>
    <col min="1119" max="1119" width="13.28515625" style="79" customWidth="1"/>
    <col min="1120" max="1120" width="13.140625" style="79" customWidth="1"/>
    <col min="1121" max="1121" width="12" style="79" customWidth="1"/>
    <col min="1122" max="1122" width="12.140625" style="79" customWidth="1"/>
    <col min="1123" max="1123" width="12.28515625" style="79" customWidth="1"/>
    <col min="1124" max="1124" width="12.140625" style="79" customWidth="1"/>
    <col min="1125" max="1125" width="12.5703125" style="79" customWidth="1"/>
    <col min="1126" max="1342" width="9.140625" style="79"/>
    <col min="1343" max="1343" width="25.42578125" style="79" customWidth="1"/>
    <col min="1344" max="1344" width="56.28515625" style="79" customWidth="1"/>
    <col min="1345" max="1345" width="14" style="79" customWidth="1"/>
    <col min="1346" max="1347" width="14.5703125" style="79" customWidth="1"/>
    <col min="1348" max="1348" width="14.140625" style="79" customWidth="1"/>
    <col min="1349" max="1349" width="15.140625" style="79" customWidth="1"/>
    <col min="1350" max="1350" width="13.85546875" style="79" customWidth="1"/>
    <col min="1351" max="1352" width="14.7109375" style="79" customWidth="1"/>
    <col min="1353" max="1353" width="12.85546875" style="79" customWidth="1"/>
    <col min="1354" max="1354" width="13.5703125" style="79" customWidth="1"/>
    <col min="1355" max="1355" width="12.7109375" style="79" customWidth="1"/>
    <col min="1356" max="1356" width="13.42578125" style="79" customWidth="1"/>
    <col min="1357" max="1357" width="13.140625" style="79" customWidth="1"/>
    <col min="1358" max="1358" width="14.7109375" style="79" customWidth="1"/>
    <col min="1359" max="1359" width="14.5703125" style="79" customWidth="1"/>
    <col min="1360" max="1360" width="13" style="79" customWidth="1"/>
    <col min="1361" max="1361" width="15" style="79" customWidth="1"/>
    <col min="1362" max="1363" width="12.140625" style="79" customWidth="1"/>
    <col min="1364" max="1364" width="12" style="79" customWidth="1"/>
    <col min="1365" max="1365" width="13.5703125" style="79" customWidth="1"/>
    <col min="1366" max="1366" width="14" style="79" customWidth="1"/>
    <col min="1367" max="1367" width="12.28515625" style="79" customWidth="1"/>
    <col min="1368" max="1368" width="14.140625" style="79" customWidth="1"/>
    <col min="1369" max="1369" width="13" style="79" customWidth="1"/>
    <col min="1370" max="1370" width="13.5703125" style="79" customWidth="1"/>
    <col min="1371" max="1371" width="12.42578125" style="79" customWidth="1"/>
    <col min="1372" max="1372" width="12.5703125" style="79" customWidth="1"/>
    <col min="1373" max="1373" width="11.7109375" style="79" customWidth="1"/>
    <col min="1374" max="1374" width="13.7109375" style="79" customWidth="1"/>
    <col min="1375" max="1375" width="13.28515625" style="79" customWidth="1"/>
    <col min="1376" max="1376" width="13.140625" style="79" customWidth="1"/>
    <col min="1377" max="1377" width="12" style="79" customWidth="1"/>
    <col min="1378" max="1378" width="12.140625" style="79" customWidth="1"/>
    <col min="1379" max="1379" width="12.28515625" style="79" customWidth="1"/>
    <col min="1380" max="1380" width="12.140625" style="79" customWidth="1"/>
    <col min="1381" max="1381" width="12.5703125" style="79" customWidth="1"/>
    <col min="1382" max="1598" width="9.140625" style="79"/>
    <col min="1599" max="1599" width="25.42578125" style="79" customWidth="1"/>
    <col min="1600" max="1600" width="56.28515625" style="79" customWidth="1"/>
    <col min="1601" max="1601" width="14" style="79" customWidth="1"/>
    <col min="1602" max="1603" width="14.5703125" style="79" customWidth="1"/>
    <col min="1604" max="1604" width="14.140625" style="79" customWidth="1"/>
    <col min="1605" max="1605" width="15.140625" style="79" customWidth="1"/>
    <col min="1606" max="1606" width="13.85546875" style="79" customWidth="1"/>
    <col min="1607" max="1608" width="14.7109375" style="79" customWidth="1"/>
    <col min="1609" max="1609" width="12.85546875" style="79" customWidth="1"/>
    <col min="1610" max="1610" width="13.5703125" style="79" customWidth="1"/>
    <col min="1611" max="1611" width="12.7109375" style="79" customWidth="1"/>
    <col min="1612" max="1612" width="13.42578125" style="79" customWidth="1"/>
    <col min="1613" max="1613" width="13.140625" style="79" customWidth="1"/>
    <col min="1614" max="1614" width="14.7109375" style="79" customWidth="1"/>
    <col min="1615" max="1615" width="14.5703125" style="79" customWidth="1"/>
    <col min="1616" max="1616" width="13" style="79" customWidth="1"/>
    <col min="1617" max="1617" width="15" style="79" customWidth="1"/>
    <col min="1618" max="1619" width="12.140625" style="79" customWidth="1"/>
    <col min="1620" max="1620" width="12" style="79" customWidth="1"/>
    <col min="1621" max="1621" width="13.5703125" style="79" customWidth="1"/>
    <col min="1622" max="1622" width="14" style="79" customWidth="1"/>
    <col min="1623" max="1623" width="12.28515625" style="79" customWidth="1"/>
    <col min="1624" max="1624" width="14.140625" style="79" customWidth="1"/>
    <col min="1625" max="1625" width="13" style="79" customWidth="1"/>
    <col min="1626" max="1626" width="13.5703125" style="79" customWidth="1"/>
    <col min="1627" max="1627" width="12.42578125" style="79" customWidth="1"/>
    <col min="1628" max="1628" width="12.5703125" style="79" customWidth="1"/>
    <col min="1629" max="1629" width="11.7109375" style="79" customWidth="1"/>
    <col min="1630" max="1630" width="13.7109375" style="79" customWidth="1"/>
    <col min="1631" max="1631" width="13.28515625" style="79" customWidth="1"/>
    <col min="1632" max="1632" width="13.140625" style="79" customWidth="1"/>
    <col min="1633" max="1633" width="12" style="79" customWidth="1"/>
    <col min="1634" max="1634" width="12.140625" style="79" customWidth="1"/>
    <col min="1635" max="1635" width="12.28515625" style="79" customWidth="1"/>
    <col min="1636" max="1636" width="12.140625" style="79" customWidth="1"/>
    <col min="1637" max="1637" width="12.5703125" style="79" customWidth="1"/>
    <col min="1638" max="1854" width="9.140625" style="79"/>
    <col min="1855" max="1855" width="25.42578125" style="79" customWidth="1"/>
    <col min="1856" max="1856" width="56.28515625" style="79" customWidth="1"/>
    <col min="1857" max="1857" width="14" style="79" customWidth="1"/>
    <col min="1858" max="1859" width="14.5703125" style="79" customWidth="1"/>
    <col min="1860" max="1860" width="14.140625" style="79" customWidth="1"/>
    <col min="1861" max="1861" width="15.140625" style="79" customWidth="1"/>
    <col min="1862" max="1862" width="13.85546875" style="79" customWidth="1"/>
    <col min="1863" max="1864" width="14.7109375" style="79" customWidth="1"/>
    <col min="1865" max="1865" width="12.85546875" style="79" customWidth="1"/>
    <col min="1866" max="1866" width="13.5703125" style="79" customWidth="1"/>
    <col min="1867" max="1867" width="12.7109375" style="79" customWidth="1"/>
    <col min="1868" max="1868" width="13.42578125" style="79" customWidth="1"/>
    <col min="1869" max="1869" width="13.140625" style="79" customWidth="1"/>
    <col min="1870" max="1870" width="14.7109375" style="79" customWidth="1"/>
    <col min="1871" max="1871" width="14.5703125" style="79" customWidth="1"/>
    <col min="1872" max="1872" width="13" style="79" customWidth="1"/>
    <col min="1873" max="1873" width="15" style="79" customWidth="1"/>
    <col min="1874" max="1875" width="12.140625" style="79" customWidth="1"/>
    <col min="1876" max="1876" width="12" style="79" customWidth="1"/>
    <col min="1877" max="1877" width="13.5703125" style="79" customWidth="1"/>
    <col min="1878" max="1878" width="14" style="79" customWidth="1"/>
    <col min="1879" max="1879" width="12.28515625" style="79" customWidth="1"/>
    <col min="1880" max="1880" width="14.140625" style="79" customWidth="1"/>
    <col min="1881" max="1881" width="13" style="79" customWidth="1"/>
    <col min="1882" max="1882" width="13.5703125" style="79" customWidth="1"/>
    <col min="1883" max="1883" width="12.42578125" style="79" customWidth="1"/>
    <col min="1884" max="1884" width="12.5703125" style="79" customWidth="1"/>
    <col min="1885" max="1885" width="11.7109375" style="79" customWidth="1"/>
    <col min="1886" max="1886" width="13.7109375" style="79" customWidth="1"/>
    <col min="1887" max="1887" width="13.28515625" style="79" customWidth="1"/>
    <col min="1888" max="1888" width="13.140625" style="79" customWidth="1"/>
    <col min="1889" max="1889" width="12" style="79" customWidth="1"/>
    <col min="1890" max="1890" width="12.140625" style="79" customWidth="1"/>
    <col min="1891" max="1891" width="12.28515625" style="79" customWidth="1"/>
    <col min="1892" max="1892" width="12.140625" style="79" customWidth="1"/>
    <col min="1893" max="1893" width="12.5703125" style="79" customWidth="1"/>
    <col min="1894" max="2110" width="9.140625" style="79"/>
    <col min="2111" max="2111" width="25.42578125" style="79" customWidth="1"/>
    <col min="2112" max="2112" width="56.28515625" style="79" customWidth="1"/>
    <col min="2113" max="2113" width="14" style="79" customWidth="1"/>
    <col min="2114" max="2115" width="14.5703125" style="79" customWidth="1"/>
    <col min="2116" max="2116" width="14.140625" style="79" customWidth="1"/>
    <col min="2117" max="2117" width="15.140625" style="79" customWidth="1"/>
    <col min="2118" max="2118" width="13.85546875" style="79" customWidth="1"/>
    <col min="2119" max="2120" width="14.7109375" style="79" customWidth="1"/>
    <col min="2121" max="2121" width="12.85546875" style="79" customWidth="1"/>
    <col min="2122" max="2122" width="13.5703125" style="79" customWidth="1"/>
    <col min="2123" max="2123" width="12.7109375" style="79" customWidth="1"/>
    <col min="2124" max="2124" width="13.42578125" style="79" customWidth="1"/>
    <col min="2125" max="2125" width="13.140625" style="79" customWidth="1"/>
    <col min="2126" max="2126" width="14.7109375" style="79" customWidth="1"/>
    <col min="2127" max="2127" width="14.5703125" style="79" customWidth="1"/>
    <col min="2128" max="2128" width="13" style="79" customWidth="1"/>
    <col min="2129" max="2129" width="15" style="79" customWidth="1"/>
    <col min="2130" max="2131" width="12.140625" style="79" customWidth="1"/>
    <col min="2132" max="2132" width="12" style="79" customWidth="1"/>
    <col min="2133" max="2133" width="13.5703125" style="79" customWidth="1"/>
    <col min="2134" max="2134" width="14" style="79" customWidth="1"/>
    <col min="2135" max="2135" width="12.28515625" style="79" customWidth="1"/>
    <col min="2136" max="2136" width="14.140625" style="79" customWidth="1"/>
    <col min="2137" max="2137" width="13" style="79" customWidth="1"/>
    <col min="2138" max="2138" width="13.5703125" style="79" customWidth="1"/>
    <col min="2139" max="2139" width="12.42578125" style="79" customWidth="1"/>
    <col min="2140" max="2140" width="12.5703125" style="79" customWidth="1"/>
    <col min="2141" max="2141" width="11.7109375" style="79" customWidth="1"/>
    <col min="2142" max="2142" width="13.7109375" style="79" customWidth="1"/>
    <col min="2143" max="2143" width="13.28515625" style="79" customWidth="1"/>
    <col min="2144" max="2144" width="13.140625" style="79" customWidth="1"/>
    <col min="2145" max="2145" width="12" style="79" customWidth="1"/>
    <col min="2146" max="2146" width="12.140625" style="79" customWidth="1"/>
    <col min="2147" max="2147" width="12.28515625" style="79" customWidth="1"/>
    <col min="2148" max="2148" width="12.140625" style="79" customWidth="1"/>
    <col min="2149" max="2149" width="12.5703125" style="79" customWidth="1"/>
    <col min="2150" max="2366" width="9.140625" style="79"/>
    <col min="2367" max="2367" width="25.42578125" style="79" customWidth="1"/>
    <col min="2368" max="2368" width="56.28515625" style="79" customWidth="1"/>
    <col min="2369" max="2369" width="14" style="79" customWidth="1"/>
    <col min="2370" max="2371" width="14.5703125" style="79" customWidth="1"/>
    <col min="2372" max="2372" width="14.140625" style="79" customWidth="1"/>
    <col min="2373" max="2373" width="15.140625" style="79" customWidth="1"/>
    <col min="2374" max="2374" width="13.85546875" style="79" customWidth="1"/>
    <col min="2375" max="2376" width="14.7109375" style="79" customWidth="1"/>
    <col min="2377" max="2377" width="12.85546875" style="79" customWidth="1"/>
    <col min="2378" max="2378" width="13.5703125" style="79" customWidth="1"/>
    <col min="2379" max="2379" width="12.7109375" style="79" customWidth="1"/>
    <col min="2380" max="2380" width="13.42578125" style="79" customWidth="1"/>
    <col min="2381" max="2381" width="13.140625" style="79" customWidth="1"/>
    <col min="2382" max="2382" width="14.7109375" style="79" customWidth="1"/>
    <col min="2383" max="2383" width="14.5703125" style="79" customWidth="1"/>
    <col min="2384" max="2384" width="13" style="79" customWidth="1"/>
    <col min="2385" max="2385" width="15" style="79" customWidth="1"/>
    <col min="2386" max="2387" width="12.140625" style="79" customWidth="1"/>
    <col min="2388" max="2388" width="12" style="79" customWidth="1"/>
    <col min="2389" max="2389" width="13.5703125" style="79" customWidth="1"/>
    <col min="2390" max="2390" width="14" style="79" customWidth="1"/>
    <col min="2391" max="2391" width="12.28515625" style="79" customWidth="1"/>
    <col min="2392" max="2392" width="14.140625" style="79" customWidth="1"/>
    <col min="2393" max="2393" width="13" style="79" customWidth="1"/>
    <col min="2394" max="2394" width="13.5703125" style="79" customWidth="1"/>
    <col min="2395" max="2395" width="12.42578125" style="79" customWidth="1"/>
    <col min="2396" max="2396" width="12.5703125" style="79" customWidth="1"/>
    <col min="2397" max="2397" width="11.7109375" style="79" customWidth="1"/>
    <col min="2398" max="2398" width="13.7109375" style="79" customWidth="1"/>
    <col min="2399" max="2399" width="13.28515625" style="79" customWidth="1"/>
    <col min="2400" max="2400" width="13.140625" style="79" customWidth="1"/>
    <col min="2401" max="2401" width="12" style="79" customWidth="1"/>
    <col min="2402" max="2402" width="12.140625" style="79" customWidth="1"/>
    <col min="2403" max="2403" width="12.28515625" style="79" customWidth="1"/>
    <col min="2404" max="2404" width="12.140625" style="79" customWidth="1"/>
    <col min="2405" max="2405" width="12.5703125" style="79" customWidth="1"/>
    <col min="2406" max="2622" width="9.140625" style="79"/>
    <col min="2623" max="2623" width="25.42578125" style="79" customWidth="1"/>
    <col min="2624" max="2624" width="56.28515625" style="79" customWidth="1"/>
    <col min="2625" max="2625" width="14" style="79" customWidth="1"/>
    <col min="2626" max="2627" width="14.5703125" style="79" customWidth="1"/>
    <col min="2628" max="2628" width="14.140625" style="79" customWidth="1"/>
    <col min="2629" max="2629" width="15.140625" style="79" customWidth="1"/>
    <col min="2630" max="2630" width="13.85546875" style="79" customWidth="1"/>
    <col min="2631" max="2632" width="14.7109375" style="79" customWidth="1"/>
    <col min="2633" max="2633" width="12.85546875" style="79" customWidth="1"/>
    <col min="2634" max="2634" width="13.5703125" style="79" customWidth="1"/>
    <col min="2635" max="2635" width="12.7109375" style="79" customWidth="1"/>
    <col min="2636" max="2636" width="13.42578125" style="79" customWidth="1"/>
    <col min="2637" max="2637" width="13.140625" style="79" customWidth="1"/>
    <col min="2638" max="2638" width="14.7109375" style="79" customWidth="1"/>
    <col min="2639" max="2639" width="14.5703125" style="79" customWidth="1"/>
    <col min="2640" max="2640" width="13" style="79" customWidth="1"/>
    <col min="2641" max="2641" width="15" style="79" customWidth="1"/>
    <col min="2642" max="2643" width="12.140625" style="79" customWidth="1"/>
    <col min="2644" max="2644" width="12" style="79" customWidth="1"/>
    <col min="2645" max="2645" width="13.5703125" style="79" customWidth="1"/>
    <col min="2646" max="2646" width="14" style="79" customWidth="1"/>
    <col min="2647" max="2647" width="12.28515625" style="79" customWidth="1"/>
    <col min="2648" max="2648" width="14.140625" style="79" customWidth="1"/>
    <col min="2649" max="2649" width="13" style="79" customWidth="1"/>
    <col min="2650" max="2650" width="13.5703125" style="79" customWidth="1"/>
    <col min="2651" max="2651" width="12.42578125" style="79" customWidth="1"/>
    <col min="2652" max="2652" width="12.5703125" style="79" customWidth="1"/>
    <col min="2653" max="2653" width="11.7109375" style="79" customWidth="1"/>
    <col min="2654" max="2654" width="13.7109375" style="79" customWidth="1"/>
    <col min="2655" max="2655" width="13.28515625" style="79" customWidth="1"/>
    <col min="2656" max="2656" width="13.140625" style="79" customWidth="1"/>
    <col min="2657" max="2657" width="12" style="79" customWidth="1"/>
    <col min="2658" max="2658" width="12.140625" style="79" customWidth="1"/>
    <col min="2659" max="2659" width="12.28515625" style="79" customWidth="1"/>
    <col min="2660" max="2660" width="12.140625" style="79" customWidth="1"/>
    <col min="2661" max="2661" width="12.5703125" style="79" customWidth="1"/>
    <col min="2662" max="2878" width="9.140625" style="79"/>
    <col min="2879" max="2879" width="25.42578125" style="79" customWidth="1"/>
    <col min="2880" max="2880" width="56.28515625" style="79" customWidth="1"/>
    <col min="2881" max="2881" width="14" style="79" customWidth="1"/>
    <col min="2882" max="2883" width="14.5703125" style="79" customWidth="1"/>
    <col min="2884" max="2884" width="14.140625" style="79" customWidth="1"/>
    <col min="2885" max="2885" width="15.140625" style="79" customWidth="1"/>
    <col min="2886" max="2886" width="13.85546875" style="79" customWidth="1"/>
    <col min="2887" max="2888" width="14.7109375" style="79" customWidth="1"/>
    <col min="2889" max="2889" width="12.85546875" style="79" customWidth="1"/>
    <col min="2890" max="2890" width="13.5703125" style="79" customWidth="1"/>
    <col min="2891" max="2891" width="12.7109375" style="79" customWidth="1"/>
    <col min="2892" max="2892" width="13.42578125" style="79" customWidth="1"/>
    <col min="2893" max="2893" width="13.140625" style="79" customWidth="1"/>
    <col min="2894" max="2894" width="14.7109375" style="79" customWidth="1"/>
    <col min="2895" max="2895" width="14.5703125" style="79" customWidth="1"/>
    <col min="2896" max="2896" width="13" style="79" customWidth="1"/>
    <col min="2897" max="2897" width="15" style="79" customWidth="1"/>
    <col min="2898" max="2899" width="12.140625" style="79" customWidth="1"/>
    <col min="2900" max="2900" width="12" style="79" customWidth="1"/>
    <col min="2901" max="2901" width="13.5703125" style="79" customWidth="1"/>
    <col min="2902" max="2902" width="14" style="79" customWidth="1"/>
    <col min="2903" max="2903" width="12.28515625" style="79" customWidth="1"/>
    <col min="2904" max="2904" width="14.140625" style="79" customWidth="1"/>
    <col min="2905" max="2905" width="13" style="79" customWidth="1"/>
    <col min="2906" max="2906" width="13.5703125" style="79" customWidth="1"/>
    <col min="2907" max="2907" width="12.42578125" style="79" customWidth="1"/>
    <col min="2908" max="2908" width="12.5703125" style="79" customWidth="1"/>
    <col min="2909" max="2909" width="11.7109375" style="79" customWidth="1"/>
    <col min="2910" max="2910" width="13.7109375" style="79" customWidth="1"/>
    <col min="2911" max="2911" width="13.28515625" style="79" customWidth="1"/>
    <col min="2912" max="2912" width="13.140625" style="79" customWidth="1"/>
    <col min="2913" max="2913" width="12" style="79" customWidth="1"/>
    <col min="2914" max="2914" width="12.140625" style="79" customWidth="1"/>
    <col min="2915" max="2915" width="12.28515625" style="79" customWidth="1"/>
    <col min="2916" max="2916" width="12.140625" style="79" customWidth="1"/>
    <col min="2917" max="2917" width="12.5703125" style="79" customWidth="1"/>
    <col min="2918" max="3134" width="9.140625" style="79"/>
    <col min="3135" max="3135" width="25.42578125" style="79" customWidth="1"/>
    <col min="3136" max="3136" width="56.28515625" style="79" customWidth="1"/>
    <col min="3137" max="3137" width="14" style="79" customWidth="1"/>
    <col min="3138" max="3139" width="14.5703125" style="79" customWidth="1"/>
    <col min="3140" max="3140" width="14.140625" style="79" customWidth="1"/>
    <col min="3141" max="3141" width="15.140625" style="79" customWidth="1"/>
    <col min="3142" max="3142" width="13.85546875" style="79" customWidth="1"/>
    <col min="3143" max="3144" width="14.7109375" style="79" customWidth="1"/>
    <col min="3145" max="3145" width="12.85546875" style="79" customWidth="1"/>
    <col min="3146" max="3146" width="13.5703125" style="79" customWidth="1"/>
    <col min="3147" max="3147" width="12.7109375" style="79" customWidth="1"/>
    <col min="3148" max="3148" width="13.42578125" style="79" customWidth="1"/>
    <col min="3149" max="3149" width="13.140625" style="79" customWidth="1"/>
    <col min="3150" max="3150" width="14.7109375" style="79" customWidth="1"/>
    <col min="3151" max="3151" width="14.5703125" style="79" customWidth="1"/>
    <col min="3152" max="3152" width="13" style="79" customWidth="1"/>
    <col min="3153" max="3153" width="15" style="79" customWidth="1"/>
    <col min="3154" max="3155" width="12.140625" style="79" customWidth="1"/>
    <col min="3156" max="3156" width="12" style="79" customWidth="1"/>
    <col min="3157" max="3157" width="13.5703125" style="79" customWidth="1"/>
    <col min="3158" max="3158" width="14" style="79" customWidth="1"/>
    <col min="3159" max="3159" width="12.28515625" style="79" customWidth="1"/>
    <col min="3160" max="3160" width="14.140625" style="79" customWidth="1"/>
    <col min="3161" max="3161" width="13" style="79" customWidth="1"/>
    <col min="3162" max="3162" width="13.5703125" style="79" customWidth="1"/>
    <col min="3163" max="3163" width="12.42578125" style="79" customWidth="1"/>
    <col min="3164" max="3164" width="12.5703125" style="79" customWidth="1"/>
    <col min="3165" max="3165" width="11.7109375" style="79" customWidth="1"/>
    <col min="3166" max="3166" width="13.7109375" style="79" customWidth="1"/>
    <col min="3167" max="3167" width="13.28515625" style="79" customWidth="1"/>
    <col min="3168" max="3168" width="13.140625" style="79" customWidth="1"/>
    <col min="3169" max="3169" width="12" style="79" customWidth="1"/>
    <col min="3170" max="3170" width="12.140625" style="79" customWidth="1"/>
    <col min="3171" max="3171" width="12.28515625" style="79" customWidth="1"/>
    <col min="3172" max="3172" width="12.140625" style="79" customWidth="1"/>
    <col min="3173" max="3173" width="12.5703125" style="79" customWidth="1"/>
    <col min="3174" max="3390" width="9.140625" style="79"/>
    <col min="3391" max="3391" width="25.42578125" style="79" customWidth="1"/>
    <col min="3392" max="3392" width="56.28515625" style="79" customWidth="1"/>
    <col min="3393" max="3393" width="14" style="79" customWidth="1"/>
    <col min="3394" max="3395" width="14.5703125" style="79" customWidth="1"/>
    <col min="3396" max="3396" width="14.140625" style="79" customWidth="1"/>
    <col min="3397" max="3397" width="15.140625" style="79" customWidth="1"/>
    <col min="3398" max="3398" width="13.85546875" style="79" customWidth="1"/>
    <col min="3399" max="3400" width="14.7109375" style="79" customWidth="1"/>
    <col min="3401" max="3401" width="12.85546875" style="79" customWidth="1"/>
    <col min="3402" max="3402" width="13.5703125" style="79" customWidth="1"/>
    <col min="3403" max="3403" width="12.7109375" style="79" customWidth="1"/>
    <col min="3404" max="3404" width="13.42578125" style="79" customWidth="1"/>
    <col min="3405" max="3405" width="13.140625" style="79" customWidth="1"/>
    <col min="3406" max="3406" width="14.7109375" style="79" customWidth="1"/>
    <col min="3407" max="3407" width="14.5703125" style="79" customWidth="1"/>
    <col min="3408" max="3408" width="13" style="79" customWidth="1"/>
    <col min="3409" max="3409" width="15" style="79" customWidth="1"/>
    <col min="3410" max="3411" width="12.140625" style="79" customWidth="1"/>
    <col min="3412" max="3412" width="12" style="79" customWidth="1"/>
    <col min="3413" max="3413" width="13.5703125" style="79" customWidth="1"/>
    <col min="3414" max="3414" width="14" style="79" customWidth="1"/>
    <col min="3415" max="3415" width="12.28515625" style="79" customWidth="1"/>
    <col min="3416" max="3416" width="14.140625" style="79" customWidth="1"/>
    <col min="3417" max="3417" width="13" style="79" customWidth="1"/>
    <col min="3418" max="3418" width="13.5703125" style="79" customWidth="1"/>
    <col min="3419" max="3419" width="12.42578125" style="79" customWidth="1"/>
    <col min="3420" max="3420" width="12.5703125" style="79" customWidth="1"/>
    <col min="3421" max="3421" width="11.7109375" style="79" customWidth="1"/>
    <col min="3422" max="3422" width="13.7109375" style="79" customWidth="1"/>
    <col min="3423" max="3423" width="13.28515625" style="79" customWidth="1"/>
    <col min="3424" max="3424" width="13.140625" style="79" customWidth="1"/>
    <col min="3425" max="3425" width="12" style="79" customWidth="1"/>
    <col min="3426" max="3426" width="12.140625" style="79" customWidth="1"/>
    <col min="3427" max="3427" width="12.28515625" style="79" customWidth="1"/>
    <col min="3428" max="3428" width="12.140625" style="79" customWidth="1"/>
    <col min="3429" max="3429" width="12.5703125" style="79" customWidth="1"/>
    <col min="3430" max="3646" width="9.140625" style="79"/>
    <col min="3647" max="3647" width="25.42578125" style="79" customWidth="1"/>
    <col min="3648" max="3648" width="56.28515625" style="79" customWidth="1"/>
    <col min="3649" max="3649" width="14" style="79" customWidth="1"/>
    <col min="3650" max="3651" width="14.5703125" style="79" customWidth="1"/>
    <col min="3652" max="3652" width="14.140625" style="79" customWidth="1"/>
    <col min="3653" max="3653" width="15.140625" style="79" customWidth="1"/>
    <col min="3654" max="3654" width="13.85546875" style="79" customWidth="1"/>
    <col min="3655" max="3656" width="14.7109375" style="79" customWidth="1"/>
    <col min="3657" max="3657" width="12.85546875" style="79" customWidth="1"/>
    <col min="3658" max="3658" width="13.5703125" style="79" customWidth="1"/>
    <col min="3659" max="3659" width="12.7109375" style="79" customWidth="1"/>
    <col min="3660" max="3660" width="13.42578125" style="79" customWidth="1"/>
    <col min="3661" max="3661" width="13.140625" style="79" customWidth="1"/>
    <col min="3662" max="3662" width="14.7109375" style="79" customWidth="1"/>
    <col min="3663" max="3663" width="14.5703125" style="79" customWidth="1"/>
    <col min="3664" max="3664" width="13" style="79" customWidth="1"/>
    <col min="3665" max="3665" width="15" style="79" customWidth="1"/>
    <col min="3666" max="3667" width="12.140625" style="79" customWidth="1"/>
    <col min="3668" max="3668" width="12" style="79" customWidth="1"/>
    <col min="3669" max="3669" width="13.5703125" style="79" customWidth="1"/>
    <col min="3670" max="3670" width="14" style="79" customWidth="1"/>
    <col min="3671" max="3671" width="12.28515625" style="79" customWidth="1"/>
    <col min="3672" max="3672" width="14.140625" style="79" customWidth="1"/>
    <col min="3673" max="3673" width="13" style="79" customWidth="1"/>
    <col min="3674" max="3674" width="13.5703125" style="79" customWidth="1"/>
    <col min="3675" max="3675" width="12.42578125" style="79" customWidth="1"/>
    <col min="3676" max="3676" width="12.5703125" style="79" customWidth="1"/>
    <col min="3677" max="3677" width="11.7109375" style="79" customWidth="1"/>
    <col min="3678" max="3678" width="13.7109375" style="79" customWidth="1"/>
    <col min="3679" max="3679" width="13.28515625" style="79" customWidth="1"/>
    <col min="3680" max="3680" width="13.140625" style="79" customWidth="1"/>
    <col min="3681" max="3681" width="12" style="79" customWidth="1"/>
    <col min="3682" max="3682" width="12.140625" style="79" customWidth="1"/>
    <col min="3683" max="3683" width="12.28515625" style="79" customWidth="1"/>
    <col min="3684" max="3684" width="12.140625" style="79" customWidth="1"/>
    <col min="3685" max="3685" width="12.5703125" style="79" customWidth="1"/>
    <col min="3686" max="3902" width="9.140625" style="79"/>
    <col min="3903" max="3903" width="25.42578125" style="79" customWidth="1"/>
    <col min="3904" max="3904" width="56.28515625" style="79" customWidth="1"/>
    <col min="3905" max="3905" width="14" style="79" customWidth="1"/>
    <col min="3906" max="3907" width="14.5703125" style="79" customWidth="1"/>
    <col min="3908" max="3908" width="14.140625" style="79" customWidth="1"/>
    <col min="3909" max="3909" width="15.140625" style="79" customWidth="1"/>
    <col min="3910" max="3910" width="13.85546875" style="79" customWidth="1"/>
    <col min="3911" max="3912" width="14.7109375" style="79" customWidth="1"/>
    <col min="3913" max="3913" width="12.85546875" style="79" customWidth="1"/>
    <col min="3914" max="3914" width="13.5703125" style="79" customWidth="1"/>
    <col min="3915" max="3915" width="12.7109375" style="79" customWidth="1"/>
    <col min="3916" max="3916" width="13.42578125" style="79" customWidth="1"/>
    <col min="3917" max="3917" width="13.140625" style="79" customWidth="1"/>
    <col min="3918" max="3918" width="14.7109375" style="79" customWidth="1"/>
    <col min="3919" max="3919" width="14.5703125" style="79" customWidth="1"/>
    <col min="3920" max="3920" width="13" style="79" customWidth="1"/>
    <col min="3921" max="3921" width="15" style="79" customWidth="1"/>
    <col min="3922" max="3923" width="12.140625" style="79" customWidth="1"/>
    <col min="3924" max="3924" width="12" style="79" customWidth="1"/>
    <col min="3925" max="3925" width="13.5703125" style="79" customWidth="1"/>
    <col min="3926" max="3926" width="14" style="79" customWidth="1"/>
    <col min="3927" max="3927" width="12.28515625" style="79" customWidth="1"/>
    <col min="3928" max="3928" width="14.140625" style="79" customWidth="1"/>
    <col min="3929" max="3929" width="13" style="79" customWidth="1"/>
    <col min="3930" max="3930" width="13.5703125" style="79" customWidth="1"/>
    <col min="3931" max="3931" width="12.42578125" style="79" customWidth="1"/>
    <col min="3932" max="3932" width="12.5703125" style="79" customWidth="1"/>
    <col min="3933" max="3933" width="11.7109375" style="79" customWidth="1"/>
    <col min="3934" max="3934" width="13.7109375" style="79" customWidth="1"/>
    <col min="3935" max="3935" width="13.28515625" style="79" customWidth="1"/>
    <col min="3936" max="3936" width="13.140625" style="79" customWidth="1"/>
    <col min="3937" max="3937" width="12" style="79" customWidth="1"/>
    <col min="3938" max="3938" width="12.140625" style="79" customWidth="1"/>
    <col min="3939" max="3939" width="12.28515625" style="79" customWidth="1"/>
    <col min="3940" max="3940" width="12.140625" style="79" customWidth="1"/>
    <col min="3941" max="3941" width="12.5703125" style="79" customWidth="1"/>
    <col min="3942" max="4158" width="9.140625" style="79"/>
    <col min="4159" max="4159" width="25.42578125" style="79" customWidth="1"/>
    <col min="4160" max="4160" width="56.28515625" style="79" customWidth="1"/>
    <col min="4161" max="4161" width="14" style="79" customWidth="1"/>
    <col min="4162" max="4163" width="14.5703125" style="79" customWidth="1"/>
    <col min="4164" max="4164" width="14.140625" style="79" customWidth="1"/>
    <col min="4165" max="4165" width="15.140625" style="79" customWidth="1"/>
    <col min="4166" max="4166" width="13.85546875" style="79" customWidth="1"/>
    <col min="4167" max="4168" width="14.7109375" style="79" customWidth="1"/>
    <col min="4169" max="4169" width="12.85546875" style="79" customWidth="1"/>
    <col min="4170" max="4170" width="13.5703125" style="79" customWidth="1"/>
    <col min="4171" max="4171" width="12.7109375" style="79" customWidth="1"/>
    <col min="4172" max="4172" width="13.42578125" style="79" customWidth="1"/>
    <col min="4173" max="4173" width="13.140625" style="79" customWidth="1"/>
    <col min="4174" max="4174" width="14.7109375" style="79" customWidth="1"/>
    <col min="4175" max="4175" width="14.5703125" style="79" customWidth="1"/>
    <col min="4176" max="4176" width="13" style="79" customWidth="1"/>
    <col min="4177" max="4177" width="15" style="79" customWidth="1"/>
    <col min="4178" max="4179" width="12.140625" style="79" customWidth="1"/>
    <col min="4180" max="4180" width="12" style="79" customWidth="1"/>
    <col min="4181" max="4181" width="13.5703125" style="79" customWidth="1"/>
    <col min="4182" max="4182" width="14" style="79" customWidth="1"/>
    <col min="4183" max="4183" width="12.28515625" style="79" customWidth="1"/>
    <col min="4184" max="4184" width="14.140625" style="79" customWidth="1"/>
    <col min="4185" max="4185" width="13" style="79" customWidth="1"/>
    <col min="4186" max="4186" width="13.5703125" style="79" customWidth="1"/>
    <col min="4187" max="4187" width="12.42578125" style="79" customWidth="1"/>
    <col min="4188" max="4188" width="12.5703125" style="79" customWidth="1"/>
    <col min="4189" max="4189" width="11.7109375" style="79" customWidth="1"/>
    <col min="4190" max="4190" width="13.7109375" style="79" customWidth="1"/>
    <col min="4191" max="4191" width="13.28515625" style="79" customWidth="1"/>
    <col min="4192" max="4192" width="13.140625" style="79" customWidth="1"/>
    <col min="4193" max="4193" width="12" style="79" customWidth="1"/>
    <col min="4194" max="4194" width="12.140625" style="79" customWidth="1"/>
    <col min="4195" max="4195" width="12.28515625" style="79" customWidth="1"/>
    <col min="4196" max="4196" width="12.140625" style="79" customWidth="1"/>
    <col min="4197" max="4197" width="12.5703125" style="79" customWidth="1"/>
    <col min="4198" max="4414" width="9.140625" style="79"/>
    <col min="4415" max="4415" width="25.42578125" style="79" customWidth="1"/>
    <col min="4416" max="4416" width="56.28515625" style="79" customWidth="1"/>
    <col min="4417" max="4417" width="14" style="79" customWidth="1"/>
    <col min="4418" max="4419" width="14.5703125" style="79" customWidth="1"/>
    <col min="4420" max="4420" width="14.140625" style="79" customWidth="1"/>
    <col min="4421" max="4421" width="15.140625" style="79" customWidth="1"/>
    <col min="4422" max="4422" width="13.85546875" style="79" customWidth="1"/>
    <col min="4423" max="4424" width="14.7109375" style="79" customWidth="1"/>
    <col min="4425" max="4425" width="12.85546875" style="79" customWidth="1"/>
    <col min="4426" max="4426" width="13.5703125" style="79" customWidth="1"/>
    <col min="4427" max="4427" width="12.7109375" style="79" customWidth="1"/>
    <col min="4428" max="4428" width="13.42578125" style="79" customWidth="1"/>
    <col min="4429" max="4429" width="13.140625" style="79" customWidth="1"/>
    <col min="4430" max="4430" width="14.7109375" style="79" customWidth="1"/>
    <col min="4431" max="4431" width="14.5703125" style="79" customWidth="1"/>
    <col min="4432" max="4432" width="13" style="79" customWidth="1"/>
    <col min="4433" max="4433" width="15" style="79" customWidth="1"/>
    <col min="4434" max="4435" width="12.140625" style="79" customWidth="1"/>
    <col min="4436" max="4436" width="12" style="79" customWidth="1"/>
    <col min="4437" max="4437" width="13.5703125" style="79" customWidth="1"/>
    <col min="4438" max="4438" width="14" style="79" customWidth="1"/>
    <col min="4439" max="4439" width="12.28515625" style="79" customWidth="1"/>
    <col min="4440" max="4440" width="14.140625" style="79" customWidth="1"/>
    <col min="4441" max="4441" width="13" style="79" customWidth="1"/>
    <col min="4442" max="4442" width="13.5703125" style="79" customWidth="1"/>
    <col min="4443" max="4443" width="12.42578125" style="79" customWidth="1"/>
    <col min="4444" max="4444" width="12.5703125" style="79" customWidth="1"/>
    <col min="4445" max="4445" width="11.7109375" style="79" customWidth="1"/>
    <col min="4446" max="4446" width="13.7109375" style="79" customWidth="1"/>
    <col min="4447" max="4447" width="13.28515625" style="79" customWidth="1"/>
    <col min="4448" max="4448" width="13.140625" style="79" customWidth="1"/>
    <col min="4449" max="4449" width="12" style="79" customWidth="1"/>
    <col min="4450" max="4450" width="12.140625" style="79" customWidth="1"/>
    <col min="4451" max="4451" width="12.28515625" style="79" customWidth="1"/>
    <col min="4452" max="4452" width="12.140625" style="79" customWidth="1"/>
    <col min="4453" max="4453" width="12.5703125" style="79" customWidth="1"/>
    <col min="4454" max="4670" width="9.140625" style="79"/>
    <col min="4671" max="4671" width="25.42578125" style="79" customWidth="1"/>
    <col min="4672" max="4672" width="56.28515625" style="79" customWidth="1"/>
    <col min="4673" max="4673" width="14" style="79" customWidth="1"/>
    <col min="4674" max="4675" width="14.5703125" style="79" customWidth="1"/>
    <col min="4676" max="4676" width="14.140625" style="79" customWidth="1"/>
    <col min="4677" max="4677" width="15.140625" style="79" customWidth="1"/>
    <col min="4678" max="4678" width="13.85546875" style="79" customWidth="1"/>
    <col min="4679" max="4680" width="14.7109375" style="79" customWidth="1"/>
    <col min="4681" max="4681" width="12.85546875" style="79" customWidth="1"/>
    <col min="4682" max="4682" width="13.5703125" style="79" customWidth="1"/>
    <col min="4683" max="4683" width="12.7109375" style="79" customWidth="1"/>
    <col min="4684" max="4684" width="13.42578125" style="79" customWidth="1"/>
    <col min="4685" max="4685" width="13.140625" style="79" customWidth="1"/>
    <col min="4686" max="4686" width="14.7109375" style="79" customWidth="1"/>
    <col min="4687" max="4687" width="14.5703125" style="79" customWidth="1"/>
    <col min="4688" max="4688" width="13" style="79" customWidth="1"/>
    <col min="4689" max="4689" width="15" style="79" customWidth="1"/>
    <col min="4690" max="4691" width="12.140625" style="79" customWidth="1"/>
    <col min="4692" max="4692" width="12" style="79" customWidth="1"/>
    <col min="4693" max="4693" width="13.5703125" style="79" customWidth="1"/>
    <col min="4694" max="4694" width="14" style="79" customWidth="1"/>
    <col min="4695" max="4695" width="12.28515625" style="79" customWidth="1"/>
    <col min="4696" max="4696" width="14.140625" style="79" customWidth="1"/>
    <col min="4697" max="4697" width="13" style="79" customWidth="1"/>
    <col min="4698" max="4698" width="13.5703125" style="79" customWidth="1"/>
    <col min="4699" max="4699" width="12.42578125" style="79" customWidth="1"/>
    <col min="4700" max="4700" width="12.5703125" style="79" customWidth="1"/>
    <col min="4701" max="4701" width="11.7109375" style="79" customWidth="1"/>
    <col min="4702" max="4702" width="13.7109375" style="79" customWidth="1"/>
    <col min="4703" max="4703" width="13.28515625" style="79" customWidth="1"/>
    <col min="4704" max="4704" width="13.140625" style="79" customWidth="1"/>
    <col min="4705" max="4705" width="12" style="79" customWidth="1"/>
    <col min="4706" max="4706" width="12.140625" style="79" customWidth="1"/>
    <col min="4707" max="4707" width="12.28515625" style="79" customWidth="1"/>
    <col min="4708" max="4708" width="12.140625" style="79" customWidth="1"/>
    <col min="4709" max="4709" width="12.5703125" style="79" customWidth="1"/>
    <col min="4710" max="4926" width="9.140625" style="79"/>
    <col min="4927" max="4927" width="25.42578125" style="79" customWidth="1"/>
    <col min="4928" max="4928" width="56.28515625" style="79" customWidth="1"/>
    <col min="4929" max="4929" width="14" style="79" customWidth="1"/>
    <col min="4930" max="4931" width="14.5703125" style="79" customWidth="1"/>
    <col min="4932" max="4932" width="14.140625" style="79" customWidth="1"/>
    <col min="4933" max="4933" width="15.140625" style="79" customWidth="1"/>
    <col min="4934" max="4934" width="13.85546875" style="79" customWidth="1"/>
    <col min="4935" max="4936" width="14.7109375" style="79" customWidth="1"/>
    <col min="4937" max="4937" width="12.85546875" style="79" customWidth="1"/>
    <col min="4938" max="4938" width="13.5703125" style="79" customWidth="1"/>
    <col min="4939" max="4939" width="12.7109375" style="79" customWidth="1"/>
    <col min="4940" max="4940" width="13.42578125" style="79" customWidth="1"/>
    <col min="4941" max="4941" width="13.140625" style="79" customWidth="1"/>
    <col min="4942" max="4942" width="14.7109375" style="79" customWidth="1"/>
    <col min="4943" max="4943" width="14.5703125" style="79" customWidth="1"/>
    <col min="4944" max="4944" width="13" style="79" customWidth="1"/>
    <col min="4945" max="4945" width="15" style="79" customWidth="1"/>
    <col min="4946" max="4947" width="12.140625" style="79" customWidth="1"/>
    <col min="4948" max="4948" width="12" style="79" customWidth="1"/>
    <col min="4949" max="4949" width="13.5703125" style="79" customWidth="1"/>
    <col min="4950" max="4950" width="14" style="79" customWidth="1"/>
    <col min="4951" max="4951" width="12.28515625" style="79" customWidth="1"/>
    <col min="4952" max="4952" width="14.140625" style="79" customWidth="1"/>
    <col min="4953" max="4953" width="13" style="79" customWidth="1"/>
    <col min="4954" max="4954" width="13.5703125" style="79" customWidth="1"/>
    <col min="4955" max="4955" width="12.42578125" style="79" customWidth="1"/>
    <col min="4956" max="4956" width="12.5703125" style="79" customWidth="1"/>
    <col min="4957" max="4957" width="11.7109375" style="79" customWidth="1"/>
    <col min="4958" max="4958" width="13.7109375" style="79" customWidth="1"/>
    <col min="4959" max="4959" width="13.28515625" style="79" customWidth="1"/>
    <col min="4960" max="4960" width="13.140625" style="79" customWidth="1"/>
    <col min="4961" max="4961" width="12" style="79" customWidth="1"/>
    <col min="4962" max="4962" width="12.140625" style="79" customWidth="1"/>
    <col min="4963" max="4963" width="12.28515625" style="79" customWidth="1"/>
    <col min="4964" max="4964" width="12.140625" style="79" customWidth="1"/>
    <col min="4965" max="4965" width="12.5703125" style="79" customWidth="1"/>
    <col min="4966" max="5182" width="9.140625" style="79"/>
    <col min="5183" max="5183" width="25.42578125" style="79" customWidth="1"/>
    <col min="5184" max="5184" width="56.28515625" style="79" customWidth="1"/>
    <col min="5185" max="5185" width="14" style="79" customWidth="1"/>
    <col min="5186" max="5187" width="14.5703125" style="79" customWidth="1"/>
    <col min="5188" max="5188" width="14.140625" style="79" customWidth="1"/>
    <col min="5189" max="5189" width="15.140625" style="79" customWidth="1"/>
    <col min="5190" max="5190" width="13.85546875" style="79" customWidth="1"/>
    <col min="5191" max="5192" width="14.7109375" style="79" customWidth="1"/>
    <col min="5193" max="5193" width="12.85546875" style="79" customWidth="1"/>
    <col min="5194" max="5194" width="13.5703125" style="79" customWidth="1"/>
    <col min="5195" max="5195" width="12.7109375" style="79" customWidth="1"/>
    <col min="5196" max="5196" width="13.42578125" style="79" customWidth="1"/>
    <col min="5197" max="5197" width="13.140625" style="79" customWidth="1"/>
    <col min="5198" max="5198" width="14.7109375" style="79" customWidth="1"/>
    <col min="5199" max="5199" width="14.5703125" style="79" customWidth="1"/>
    <col min="5200" max="5200" width="13" style="79" customWidth="1"/>
    <col min="5201" max="5201" width="15" style="79" customWidth="1"/>
    <col min="5202" max="5203" width="12.140625" style="79" customWidth="1"/>
    <col min="5204" max="5204" width="12" style="79" customWidth="1"/>
    <col min="5205" max="5205" width="13.5703125" style="79" customWidth="1"/>
    <col min="5206" max="5206" width="14" style="79" customWidth="1"/>
    <col min="5207" max="5207" width="12.28515625" style="79" customWidth="1"/>
    <col min="5208" max="5208" width="14.140625" style="79" customWidth="1"/>
    <col min="5209" max="5209" width="13" style="79" customWidth="1"/>
    <col min="5210" max="5210" width="13.5703125" style="79" customWidth="1"/>
    <col min="5211" max="5211" width="12.42578125" style="79" customWidth="1"/>
    <col min="5212" max="5212" width="12.5703125" style="79" customWidth="1"/>
    <col min="5213" max="5213" width="11.7109375" style="79" customWidth="1"/>
    <col min="5214" max="5214" width="13.7109375" style="79" customWidth="1"/>
    <col min="5215" max="5215" width="13.28515625" style="79" customWidth="1"/>
    <col min="5216" max="5216" width="13.140625" style="79" customWidth="1"/>
    <col min="5217" max="5217" width="12" style="79" customWidth="1"/>
    <col min="5218" max="5218" width="12.140625" style="79" customWidth="1"/>
    <col min="5219" max="5219" width="12.28515625" style="79" customWidth="1"/>
    <col min="5220" max="5220" width="12.140625" style="79" customWidth="1"/>
    <col min="5221" max="5221" width="12.5703125" style="79" customWidth="1"/>
    <col min="5222" max="5438" width="9.140625" style="79"/>
    <col min="5439" max="5439" width="25.42578125" style="79" customWidth="1"/>
    <col min="5440" max="5440" width="56.28515625" style="79" customWidth="1"/>
    <col min="5441" max="5441" width="14" style="79" customWidth="1"/>
    <col min="5442" max="5443" width="14.5703125" style="79" customWidth="1"/>
    <col min="5444" max="5444" width="14.140625" style="79" customWidth="1"/>
    <col min="5445" max="5445" width="15.140625" style="79" customWidth="1"/>
    <col min="5446" max="5446" width="13.85546875" style="79" customWidth="1"/>
    <col min="5447" max="5448" width="14.7109375" style="79" customWidth="1"/>
    <col min="5449" max="5449" width="12.85546875" style="79" customWidth="1"/>
    <col min="5450" max="5450" width="13.5703125" style="79" customWidth="1"/>
    <col min="5451" max="5451" width="12.7109375" style="79" customWidth="1"/>
    <col min="5452" max="5452" width="13.42578125" style="79" customWidth="1"/>
    <col min="5453" max="5453" width="13.140625" style="79" customWidth="1"/>
    <col min="5454" max="5454" width="14.7109375" style="79" customWidth="1"/>
    <col min="5455" max="5455" width="14.5703125" style="79" customWidth="1"/>
    <col min="5456" max="5456" width="13" style="79" customWidth="1"/>
    <col min="5457" max="5457" width="15" style="79" customWidth="1"/>
    <col min="5458" max="5459" width="12.140625" style="79" customWidth="1"/>
    <col min="5460" max="5460" width="12" style="79" customWidth="1"/>
    <col min="5461" max="5461" width="13.5703125" style="79" customWidth="1"/>
    <col min="5462" max="5462" width="14" style="79" customWidth="1"/>
    <col min="5463" max="5463" width="12.28515625" style="79" customWidth="1"/>
    <col min="5464" max="5464" width="14.140625" style="79" customWidth="1"/>
    <col min="5465" max="5465" width="13" style="79" customWidth="1"/>
    <col min="5466" max="5466" width="13.5703125" style="79" customWidth="1"/>
    <col min="5467" max="5467" width="12.42578125" style="79" customWidth="1"/>
    <col min="5468" max="5468" width="12.5703125" style="79" customWidth="1"/>
    <col min="5469" max="5469" width="11.7109375" style="79" customWidth="1"/>
    <col min="5470" max="5470" width="13.7109375" style="79" customWidth="1"/>
    <col min="5471" max="5471" width="13.28515625" style="79" customWidth="1"/>
    <col min="5472" max="5472" width="13.140625" style="79" customWidth="1"/>
    <col min="5473" max="5473" width="12" style="79" customWidth="1"/>
    <col min="5474" max="5474" width="12.140625" style="79" customWidth="1"/>
    <col min="5475" max="5475" width="12.28515625" style="79" customWidth="1"/>
    <col min="5476" max="5476" width="12.140625" style="79" customWidth="1"/>
    <col min="5477" max="5477" width="12.5703125" style="79" customWidth="1"/>
    <col min="5478" max="5694" width="9.140625" style="79"/>
    <col min="5695" max="5695" width="25.42578125" style="79" customWidth="1"/>
    <col min="5696" max="5696" width="56.28515625" style="79" customWidth="1"/>
    <col min="5697" max="5697" width="14" style="79" customWidth="1"/>
    <col min="5698" max="5699" width="14.5703125" style="79" customWidth="1"/>
    <col min="5700" max="5700" width="14.140625" style="79" customWidth="1"/>
    <col min="5701" max="5701" width="15.140625" style="79" customWidth="1"/>
    <col min="5702" max="5702" width="13.85546875" style="79" customWidth="1"/>
    <col min="5703" max="5704" width="14.7109375" style="79" customWidth="1"/>
    <col min="5705" max="5705" width="12.85546875" style="79" customWidth="1"/>
    <col min="5706" max="5706" width="13.5703125" style="79" customWidth="1"/>
    <col min="5707" max="5707" width="12.7109375" style="79" customWidth="1"/>
    <col min="5708" max="5708" width="13.42578125" style="79" customWidth="1"/>
    <col min="5709" max="5709" width="13.140625" style="79" customWidth="1"/>
    <col min="5710" max="5710" width="14.7109375" style="79" customWidth="1"/>
    <col min="5711" max="5711" width="14.5703125" style="79" customWidth="1"/>
    <col min="5712" max="5712" width="13" style="79" customWidth="1"/>
    <col min="5713" max="5713" width="15" style="79" customWidth="1"/>
    <col min="5714" max="5715" width="12.140625" style="79" customWidth="1"/>
    <col min="5716" max="5716" width="12" style="79" customWidth="1"/>
    <col min="5717" max="5717" width="13.5703125" style="79" customWidth="1"/>
    <col min="5718" max="5718" width="14" style="79" customWidth="1"/>
    <col min="5719" max="5719" width="12.28515625" style="79" customWidth="1"/>
    <col min="5720" max="5720" width="14.140625" style="79" customWidth="1"/>
    <col min="5721" max="5721" width="13" style="79" customWidth="1"/>
    <col min="5722" max="5722" width="13.5703125" style="79" customWidth="1"/>
    <col min="5723" max="5723" width="12.42578125" style="79" customWidth="1"/>
    <col min="5724" max="5724" width="12.5703125" style="79" customWidth="1"/>
    <col min="5725" max="5725" width="11.7109375" style="79" customWidth="1"/>
    <col min="5726" max="5726" width="13.7109375" style="79" customWidth="1"/>
    <col min="5727" max="5727" width="13.28515625" style="79" customWidth="1"/>
    <col min="5728" max="5728" width="13.140625" style="79" customWidth="1"/>
    <col min="5729" max="5729" width="12" style="79" customWidth="1"/>
    <col min="5730" max="5730" width="12.140625" style="79" customWidth="1"/>
    <col min="5731" max="5731" width="12.28515625" style="79" customWidth="1"/>
    <col min="5732" max="5732" width="12.140625" style="79" customWidth="1"/>
    <col min="5733" max="5733" width="12.5703125" style="79" customWidth="1"/>
    <col min="5734" max="5950" width="9.140625" style="79"/>
    <col min="5951" max="5951" width="25.42578125" style="79" customWidth="1"/>
    <col min="5952" max="5952" width="56.28515625" style="79" customWidth="1"/>
    <col min="5953" max="5953" width="14" style="79" customWidth="1"/>
    <col min="5954" max="5955" width="14.5703125" style="79" customWidth="1"/>
    <col min="5956" max="5956" width="14.140625" style="79" customWidth="1"/>
    <col min="5957" max="5957" width="15.140625" style="79" customWidth="1"/>
    <col min="5958" max="5958" width="13.85546875" style="79" customWidth="1"/>
    <col min="5959" max="5960" width="14.7109375" style="79" customWidth="1"/>
    <col min="5961" max="5961" width="12.85546875" style="79" customWidth="1"/>
    <col min="5962" max="5962" width="13.5703125" style="79" customWidth="1"/>
    <col min="5963" max="5963" width="12.7109375" style="79" customWidth="1"/>
    <col min="5964" max="5964" width="13.42578125" style="79" customWidth="1"/>
    <col min="5965" max="5965" width="13.140625" style="79" customWidth="1"/>
    <col min="5966" max="5966" width="14.7109375" style="79" customWidth="1"/>
    <col min="5967" max="5967" width="14.5703125" style="79" customWidth="1"/>
    <col min="5968" max="5968" width="13" style="79" customWidth="1"/>
    <col min="5969" max="5969" width="15" style="79" customWidth="1"/>
    <col min="5970" max="5971" width="12.140625" style="79" customWidth="1"/>
    <col min="5972" max="5972" width="12" style="79" customWidth="1"/>
    <col min="5973" max="5973" width="13.5703125" style="79" customWidth="1"/>
    <col min="5974" max="5974" width="14" style="79" customWidth="1"/>
    <col min="5975" max="5975" width="12.28515625" style="79" customWidth="1"/>
    <col min="5976" max="5976" width="14.140625" style="79" customWidth="1"/>
    <col min="5977" max="5977" width="13" style="79" customWidth="1"/>
    <col min="5978" max="5978" width="13.5703125" style="79" customWidth="1"/>
    <col min="5979" max="5979" width="12.42578125" style="79" customWidth="1"/>
    <col min="5980" max="5980" width="12.5703125" style="79" customWidth="1"/>
    <col min="5981" max="5981" width="11.7109375" style="79" customWidth="1"/>
    <col min="5982" max="5982" width="13.7109375" style="79" customWidth="1"/>
    <col min="5983" max="5983" width="13.28515625" style="79" customWidth="1"/>
    <col min="5984" max="5984" width="13.140625" style="79" customWidth="1"/>
    <col min="5985" max="5985" width="12" style="79" customWidth="1"/>
    <col min="5986" max="5986" width="12.140625" style="79" customWidth="1"/>
    <col min="5987" max="5987" width="12.28515625" style="79" customWidth="1"/>
    <col min="5988" max="5988" width="12.140625" style="79" customWidth="1"/>
    <col min="5989" max="5989" width="12.5703125" style="79" customWidth="1"/>
    <col min="5990" max="6206" width="9.140625" style="79"/>
    <col min="6207" max="6207" width="25.42578125" style="79" customWidth="1"/>
    <col min="6208" max="6208" width="56.28515625" style="79" customWidth="1"/>
    <col min="6209" max="6209" width="14" style="79" customWidth="1"/>
    <col min="6210" max="6211" width="14.5703125" style="79" customWidth="1"/>
    <col min="6212" max="6212" width="14.140625" style="79" customWidth="1"/>
    <col min="6213" max="6213" width="15.140625" style="79" customWidth="1"/>
    <col min="6214" max="6214" width="13.85546875" style="79" customWidth="1"/>
    <col min="6215" max="6216" width="14.7109375" style="79" customWidth="1"/>
    <col min="6217" max="6217" width="12.85546875" style="79" customWidth="1"/>
    <col min="6218" max="6218" width="13.5703125" style="79" customWidth="1"/>
    <col min="6219" max="6219" width="12.7109375" style="79" customWidth="1"/>
    <col min="6220" max="6220" width="13.42578125" style="79" customWidth="1"/>
    <col min="6221" max="6221" width="13.140625" style="79" customWidth="1"/>
    <col min="6222" max="6222" width="14.7109375" style="79" customWidth="1"/>
    <col min="6223" max="6223" width="14.5703125" style="79" customWidth="1"/>
    <col min="6224" max="6224" width="13" style="79" customWidth="1"/>
    <col min="6225" max="6225" width="15" style="79" customWidth="1"/>
    <col min="6226" max="6227" width="12.140625" style="79" customWidth="1"/>
    <col min="6228" max="6228" width="12" style="79" customWidth="1"/>
    <col min="6229" max="6229" width="13.5703125" style="79" customWidth="1"/>
    <col min="6230" max="6230" width="14" style="79" customWidth="1"/>
    <col min="6231" max="6231" width="12.28515625" style="79" customWidth="1"/>
    <col min="6232" max="6232" width="14.140625" style="79" customWidth="1"/>
    <col min="6233" max="6233" width="13" style="79" customWidth="1"/>
    <col min="6234" max="6234" width="13.5703125" style="79" customWidth="1"/>
    <col min="6235" max="6235" width="12.42578125" style="79" customWidth="1"/>
    <col min="6236" max="6236" width="12.5703125" style="79" customWidth="1"/>
    <col min="6237" max="6237" width="11.7109375" style="79" customWidth="1"/>
    <col min="6238" max="6238" width="13.7109375" style="79" customWidth="1"/>
    <col min="6239" max="6239" width="13.28515625" style="79" customWidth="1"/>
    <col min="6240" max="6240" width="13.140625" style="79" customWidth="1"/>
    <col min="6241" max="6241" width="12" style="79" customWidth="1"/>
    <col min="6242" max="6242" width="12.140625" style="79" customWidth="1"/>
    <col min="6243" max="6243" width="12.28515625" style="79" customWidth="1"/>
    <col min="6244" max="6244" width="12.140625" style="79" customWidth="1"/>
    <col min="6245" max="6245" width="12.5703125" style="79" customWidth="1"/>
    <col min="6246" max="6462" width="9.140625" style="79"/>
    <col min="6463" max="6463" width="25.42578125" style="79" customWidth="1"/>
    <col min="6464" max="6464" width="56.28515625" style="79" customWidth="1"/>
    <col min="6465" max="6465" width="14" style="79" customWidth="1"/>
    <col min="6466" max="6467" width="14.5703125" style="79" customWidth="1"/>
    <col min="6468" max="6468" width="14.140625" style="79" customWidth="1"/>
    <col min="6469" max="6469" width="15.140625" style="79" customWidth="1"/>
    <col min="6470" max="6470" width="13.85546875" style="79" customWidth="1"/>
    <col min="6471" max="6472" width="14.7109375" style="79" customWidth="1"/>
    <col min="6473" max="6473" width="12.85546875" style="79" customWidth="1"/>
    <col min="6474" max="6474" width="13.5703125" style="79" customWidth="1"/>
    <col min="6475" max="6475" width="12.7109375" style="79" customWidth="1"/>
    <col min="6476" max="6476" width="13.42578125" style="79" customWidth="1"/>
    <col min="6477" max="6477" width="13.140625" style="79" customWidth="1"/>
    <col min="6478" max="6478" width="14.7109375" style="79" customWidth="1"/>
    <col min="6479" max="6479" width="14.5703125" style="79" customWidth="1"/>
    <col min="6480" max="6480" width="13" style="79" customWidth="1"/>
    <col min="6481" max="6481" width="15" style="79" customWidth="1"/>
    <col min="6482" max="6483" width="12.140625" style="79" customWidth="1"/>
    <col min="6484" max="6484" width="12" style="79" customWidth="1"/>
    <col min="6485" max="6485" width="13.5703125" style="79" customWidth="1"/>
    <col min="6486" max="6486" width="14" style="79" customWidth="1"/>
    <col min="6487" max="6487" width="12.28515625" style="79" customWidth="1"/>
    <col min="6488" max="6488" width="14.140625" style="79" customWidth="1"/>
    <col min="6489" max="6489" width="13" style="79" customWidth="1"/>
    <col min="6490" max="6490" width="13.5703125" style="79" customWidth="1"/>
    <col min="6491" max="6491" width="12.42578125" style="79" customWidth="1"/>
    <col min="6492" max="6492" width="12.5703125" style="79" customWidth="1"/>
    <col min="6493" max="6493" width="11.7109375" style="79" customWidth="1"/>
    <col min="6494" max="6494" width="13.7109375" style="79" customWidth="1"/>
    <col min="6495" max="6495" width="13.28515625" style="79" customWidth="1"/>
    <col min="6496" max="6496" width="13.140625" style="79" customWidth="1"/>
    <col min="6497" max="6497" width="12" style="79" customWidth="1"/>
    <col min="6498" max="6498" width="12.140625" style="79" customWidth="1"/>
    <col min="6499" max="6499" width="12.28515625" style="79" customWidth="1"/>
    <col min="6500" max="6500" width="12.140625" style="79" customWidth="1"/>
    <col min="6501" max="6501" width="12.5703125" style="79" customWidth="1"/>
    <col min="6502" max="6718" width="9.140625" style="79"/>
    <col min="6719" max="6719" width="25.42578125" style="79" customWidth="1"/>
    <col min="6720" max="6720" width="56.28515625" style="79" customWidth="1"/>
    <col min="6721" max="6721" width="14" style="79" customWidth="1"/>
    <col min="6722" max="6723" width="14.5703125" style="79" customWidth="1"/>
    <col min="6724" max="6724" width="14.140625" style="79" customWidth="1"/>
    <col min="6725" max="6725" width="15.140625" style="79" customWidth="1"/>
    <col min="6726" max="6726" width="13.85546875" style="79" customWidth="1"/>
    <col min="6727" max="6728" width="14.7109375" style="79" customWidth="1"/>
    <col min="6729" max="6729" width="12.85546875" style="79" customWidth="1"/>
    <col min="6730" max="6730" width="13.5703125" style="79" customWidth="1"/>
    <col min="6731" max="6731" width="12.7109375" style="79" customWidth="1"/>
    <col min="6732" max="6732" width="13.42578125" style="79" customWidth="1"/>
    <col min="6733" max="6733" width="13.140625" style="79" customWidth="1"/>
    <col min="6734" max="6734" width="14.7109375" style="79" customWidth="1"/>
    <col min="6735" max="6735" width="14.5703125" style="79" customWidth="1"/>
    <col min="6736" max="6736" width="13" style="79" customWidth="1"/>
    <col min="6737" max="6737" width="15" style="79" customWidth="1"/>
    <col min="6738" max="6739" width="12.140625" style="79" customWidth="1"/>
    <col min="6740" max="6740" width="12" style="79" customWidth="1"/>
    <col min="6741" max="6741" width="13.5703125" style="79" customWidth="1"/>
    <col min="6742" max="6742" width="14" style="79" customWidth="1"/>
    <col min="6743" max="6743" width="12.28515625" style="79" customWidth="1"/>
    <col min="6744" max="6744" width="14.140625" style="79" customWidth="1"/>
    <col min="6745" max="6745" width="13" style="79" customWidth="1"/>
    <col min="6746" max="6746" width="13.5703125" style="79" customWidth="1"/>
    <col min="6747" max="6747" width="12.42578125" style="79" customWidth="1"/>
    <col min="6748" max="6748" width="12.5703125" style="79" customWidth="1"/>
    <col min="6749" max="6749" width="11.7109375" style="79" customWidth="1"/>
    <col min="6750" max="6750" width="13.7109375" style="79" customWidth="1"/>
    <col min="6751" max="6751" width="13.28515625" style="79" customWidth="1"/>
    <col min="6752" max="6752" width="13.140625" style="79" customWidth="1"/>
    <col min="6753" max="6753" width="12" style="79" customWidth="1"/>
    <col min="6754" max="6754" width="12.140625" style="79" customWidth="1"/>
    <col min="6755" max="6755" width="12.28515625" style="79" customWidth="1"/>
    <col min="6756" max="6756" width="12.140625" style="79" customWidth="1"/>
    <col min="6757" max="6757" width="12.5703125" style="79" customWidth="1"/>
    <col min="6758" max="6974" width="9.140625" style="79"/>
    <col min="6975" max="6975" width="25.42578125" style="79" customWidth="1"/>
    <col min="6976" max="6976" width="56.28515625" style="79" customWidth="1"/>
    <col min="6977" max="6977" width="14" style="79" customWidth="1"/>
    <col min="6978" max="6979" width="14.5703125" style="79" customWidth="1"/>
    <col min="6980" max="6980" width="14.140625" style="79" customWidth="1"/>
    <col min="6981" max="6981" width="15.140625" style="79" customWidth="1"/>
    <col min="6982" max="6982" width="13.85546875" style="79" customWidth="1"/>
    <col min="6983" max="6984" width="14.7109375" style="79" customWidth="1"/>
    <col min="6985" max="6985" width="12.85546875" style="79" customWidth="1"/>
    <col min="6986" max="6986" width="13.5703125" style="79" customWidth="1"/>
    <col min="6987" max="6987" width="12.7109375" style="79" customWidth="1"/>
    <col min="6988" max="6988" width="13.42578125" style="79" customWidth="1"/>
    <col min="6989" max="6989" width="13.140625" style="79" customWidth="1"/>
    <col min="6990" max="6990" width="14.7109375" style="79" customWidth="1"/>
    <col min="6991" max="6991" width="14.5703125" style="79" customWidth="1"/>
    <col min="6992" max="6992" width="13" style="79" customWidth="1"/>
    <col min="6993" max="6993" width="15" style="79" customWidth="1"/>
    <col min="6994" max="6995" width="12.140625" style="79" customWidth="1"/>
    <col min="6996" max="6996" width="12" style="79" customWidth="1"/>
    <col min="6997" max="6997" width="13.5703125" style="79" customWidth="1"/>
    <col min="6998" max="6998" width="14" style="79" customWidth="1"/>
    <col min="6999" max="6999" width="12.28515625" style="79" customWidth="1"/>
    <col min="7000" max="7000" width="14.140625" style="79" customWidth="1"/>
    <col min="7001" max="7001" width="13" style="79" customWidth="1"/>
    <col min="7002" max="7002" width="13.5703125" style="79" customWidth="1"/>
    <col min="7003" max="7003" width="12.42578125" style="79" customWidth="1"/>
    <col min="7004" max="7004" width="12.5703125" style="79" customWidth="1"/>
    <col min="7005" max="7005" width="11.7109375" style="79" customWidth="1"/>
    <col min="7006" max="7006" width="13.7109375" style="79" customWidth="1"/>
    <col min="7007" max="7007" width="13.28515625" style="79" customWidth="1"/>
    <col min="7008" max="7008" width="13.140625" style="79" customWidth="1"/>
    <col min="7009" max="7009" width="12" style="79" customWidth="1"/>
    <col min="7010" max="7010" width="12.140625" style="79" customWidth="1"/>
    <col min="7011" max="7011" width="12.28515625" style="79" customWidth="1"/>
    <col min="7012" max="7012" width="12.140625" style="79" customWidth="1"/>
    <col min="7013" max="7013" width="12.5703125" style="79" customWidth="1"/>
    <col min="7014" max="7230" width="9.140625" style="79"/>
    <col min="7231" max="7231" width="25.42578125" style="79" customWidth="1"/>
    <col min="7232" max="7232" width="56.28515625" style="79" customWidth="1"/>
    <col min="7233" max="7233" width="14" style="79" customWidth="1"/>
    <col min="7234" max="7235" width="14.5703125" style="79" customWidth="1"/>
    <col min="7236" max="7236" width="14.140625" style="79" customWidth="1"/>
    <col min="7237" max="7237" width="15.140625" style="79" customWidth="1"/>
    <col min="7238" max="7238" width="13.85546875" style="79" customWidth="1"/>
    <col min="7239" max="7240" width="14.7109375" style="79" customWidth="1"/>
    <col min="7241" max="7241" width="12.85546875" style="79" customWidth="1"/>
    <col min="7242" max="7242" width="13.5703125" style="79" customWidth="1"/>
    <col min="7243" max="7243" width="12.7109375" style="79" customWidth="1"/>
    <col min="7244" max="7244" width="13.42578125" style="79" customWidth="1"/>
    <col min="7245" max="7245" width="13.140625" style="79" customWidth="1"/>
    <col min="7246" max="7246" width="14.7109375" style="79" customWidth="1"/>
    <col min="7247" max="7247" width="14.5703125" style="79" customWidth="1"/>
    <col min="7248" max="7248" width="13" style="79" customWidth="1"/>
    <col min="7249" max="7249" width="15" style="79" customWidth="1"/>
    <col min="7250" max="7251" width="12.140625" style="79" customWidth="1"/>
    <col min="7252" max="7252" width="12" style="79" customWidth="1"/>
    <col min="7253" max="7253" width="13.5703125" style="79" customWidth="1"/>
    <col min="7254" max="7254" width="14" style="79" customWidth="1"/>
    <col min="7255" max="7255" width="12.28515625" style="79" customWidth="1"/>
    <col min="7256" max="7256" width="14.140625" style="79" customWidth="1"/>
    <col min="7257" max="7257" width="13" style="79" customWidth="1"/>
    <col min="7258" max="7258" width="13.5703125" style="79" customWidth="1"/>
    <col min="7259" max="7259" width="12.42578125" style="79" customWidth="1"/>
    <col min="7260" max="7260" width="12.5703125" style="79" customWidth="1"/>
    <col min="7261" max="7261" width="11.7109375" style="79" customWidth="1"/>
    <col min="7262" max="7262" width="13.7109375" style="79" customWidth="1"/>
    <col min="7263" max="7263" width="13.28515625" style="79" customWidth="1"/>
    <col min="7264" max="7264" width="13.140625" style="79" customWidth="1"/>
    <col min="7265" max="7265" width="12" style="79" customWidth="1"/>
    <col min="7266" max="7266" width="12.140625" style="79" customWidth="1"/>
    <col min="7267" max="7267" width="12.28515625" style="79" customWidth="1"/>
    <col min="7268" max="7268" width="12.140625" style="79" customWidth="1"/>
    <col min="7269" max="7269" width="12.5703125" style="79" customWidth="1"/>
    <col min="7270" max="7486" width="9.140625" style="79"/>
    <col min="7487" max="7487" width="25.42578125" style="79" customWidth="1"/>
    <col min="7488" max="7488" width="56.28515625" style="79" customWidth="1"/>
    <col min="7489" max="7489" width="14" style="79" customWidth="1"/>
    <col min="7490" max="7491" width="14.5703125" style="79" customWidth="1"/>
    <col min="7492" max="7492" width="14.140625" style="79" customWidth="1"/>
    <col min="7493" max="7493" width="15.140625" style="79" customWidth="1"/>
    <col min="7494" max="7494" width="13.85546875" style="79" customWidth="1"/>
    <col min="7495" max="7496" width="14.7109375" style="79" customWidth="1"/>
    <col min="7497" max="7497" width="12.85546875" style="79" customWidth="1"/>
    <col min="7498" max="7498" width="13.5703125" style="79" customWidth="1"/>
    <col min="7499" max="7499" width="12.7109375" style="79" customWidth="1"/>
    <col min="7500" max="7500" width="13.42578125" style="79" customWidth="1"/>
    <col min="7501" max="7501" width="13.140625" style="79" customWidth="1"/>
    <col min="7502" max="7502" width="14.7109375" style="79" customWidth="1"/>
    <col min="7503" max="7503" width="14.5703125" style="79" customWidth="1"/>
    <col min="7504" max="7504" width="13" style="79" customWidth="1"/>
    <col min="7505" max="7505" width="15" style="79" customWidth="1"/>
    <col min="7506" max="7507" width="12.140625" style="79" customWidth="1"/>
    <col min="7508" max="7508" width="12" style="79" customWidth="1"/>
    <col min="7509" max="7509" width="13.5703125" style="79" customWidth="1"/>
    <col min="7510" max="7510" width="14" style="79" customWidth="1"/>
    <col min="7511" max="7511" width="12.28515625" style="79" customWidth="1"/>
    <col min="7512" max="7512" width="14.140625" style="79" customWidth="1"/>
    <col min="7513" max="7513" width="13" style="79" customWidth="1"/>
    <col min="7514" max="7514" width="13.5703125" style="79" customWidth="1"/>
    <col min="7515" max="7515" width="12.42578125" style="79" customWidth="1"/>
    <col min="7516" max="7516" width="12.5703125" style="79" customWidth="1"/>
    <col min="7517" max="7517" width="11.7109375" style="79" customWidth="1"/>
    <col min="7518" max="7518" width="13.7109375" style="79" customWidth="1"/>
    <col min="7519" max="7519" width="13.28515625" style="79" customWidth="1"/>
    <col min="7520" max="7520" width="13.140625" style="79" customWidth="1"/>
    <col min="7521" max="7521" width="12" style="79" customWidth="1"/>
    <col min="7522" max="7522" width="12.140625" style="79" customWidth="1"/>
    <col min="7523" max="7523" width="12.28515625" style="79" customWidth="1"/>
    <col min="7524" max="7524" width="12.140625" style="79" customWidth="1"/>
    <col min="7525" max="7525" width="12.5703125" style="79" customWidth="1"/>
    <col min="7526" max="7742" width="9.140625" style="79"/>
    <col min="7743" max="7743" width="25.42578125" style="79" customWidth="1"/>
    <col min="7744" max="7744" width="56.28515625" style="79" customWidth="1"/>
    <col min="7745" max="7745" width="14" style="79" customWidth="1"/>
    <col min="7746" max="7747" width="14.5703125" style="79" customWidth="1"/>
    <col min="7748" max="7748" width="14.140625" style="79" customWidth="1"/>
    <col min="7749" max="7749" width="15.140625" style="79" customWidth="1"/>
    <col min="7750" max="7750" width="13.85546875" style="79" customWidth="1"/>
    <col min="7751" max="7752" width="14.7109375" style="79" customWidth="1"/>
    <col min="7753" max="7753" width="12.85546875" style="79" customWidth="1"/>
    <col min="7754" max="7754" width="13.5703125" style="79" customWidth="1"/>
    <col min="7755" max="7755" width="12.7109375" style="79" customWidth="1"/>
    <col min="7756" max="7756" width="13.42578125" style="79" customWidth="1"/>
    <col min="7757" max="7757" width="13.140625" style="79" customWidth="1"/>
    <col min="7758" max="7758" width="14.7109375" style="79" customWidth="1"/>
    <col min="7759" max="7759" width="14.5703125" style="79" customWidth="1"/>
    <col min="7760" max="7760" width="13" style="79" customWidth="1"/>
    <col min="7761" max="7761" width="15" style="79" customWidth="1"/>
    <col min="7762" max="7763" width="12.140625" style="79" customWidth="1"/>
    <col min="7764" max="7764" width="12" style="79" customWidth="1"/>
    <col min="7765" max="7765" width="13.5703125" style="79" customWidth="1"/>
    <col min="7766" max="7766" width="14" style="79" customWidth="1"/>
    <col min="7767" max="7767" width="12.28515625" style="79" customWidth="1"/>
    <col min="7768" max="7768" width="14.140625" style="79" customWidth="1"/>
    <col min="7769" max="7769" width="13" style="79" customWidth="1"/>
    <col min="7770" max="7770" width="13.5703125" style="79" customWidth="1"/>
    <col min="7771" max="7771" width="12.42578125" style="79" customWidth="1"/>
    <col min="7772" max="7772" width="12.5703125" style="79" customWidth="1"/>
    <col min="7773" max="7773" width="11.7109375" style="79" customWidth="1"/>
    <col min="7774" max="7774" width="13.7109375" style="79" customWidth="1"/>
    <col min="7775" max="7775" width="13.28515625" style="79" customWidth="1"/>
    <col min="7776" max="7776" width="13.140625" style="79" customWidth="1"/>
    <col min="7777" max="7777" width="12" style="79" customWidth="1"/>
    <col min="7778" max="7778" width="12.140625" style="79" customWidth="1"/>
    <col min="7779" max="7779" width="12.28515625" style="79" customWidth="1"/>
    <col min="7780" max="7780" width="12.140625" style="79" customWidth="1"/>
    <col min="7781" max="7781" width="12.5703125" style="79" customWidth="1"/>
    <col min="7782" max="7998" width="9.140625" style="79"/>
    <col min="7999" max="7999" width="25.42578125" style="79" customWidth="1"/>
    <col min="8000" max="8000" width="56.28515625" style="79" customWidth="1"/>
    <col min="8001" max="8001" width="14" style="79" customWidth="1"/>
    <col min="8002" max="8003" width="14.5703125" style="79" customWidth="1"/>
    <col min="8004" max="8004" width="14.140625" style="79" customWidth="1"/>
    <col min="8005" max="8005" width="15.140625" style="79" customWidth="1"/>
    <col min="8006" max="8006" width="13.85546875" style="79" customWidth="1"/>
    <col min="8007" max="8008" width="14.7109375" style="79" customWidth="1"/>
    <col min="8009" max="8009" width="12.85546875" style="79" customWidth="1"/>
    <col min="8010" max="8010" width="13.5703125" style="79" customWidth="1"/>
    <col min="8011" max="8011" width="12.7109375" style="79" customWidth="1"/>
    <col min="8012" max="8012" width="13.42578125" style="79" customWidth="1"/>
    <col min="8013" max="8013" width="13.140625" style="79" customWidth="1"/>
    <col min="8014" max="8014" width="14.7109375" style="79" customWidth="1"/>
    <col min="8015" max="8015" width="14.5703125" style="79" customWidth="1"/>
    <col min="8016" max="8016" width="13" style="79" customWidth="1"/>
    <col min="8017" max="8017" width="15" style="79" customWidth="1"/>
    <col min="8018" max="8019" width="12.140625" style="79" customWidth="1"/>
    <col min="8020" max="8020" width="12" style="79" customWidth="1"/>
    <col min="8021" max="8021" width="13.5703125" style="79" customWidth="1"/>
    <col min="8022" max="8022" width="14" style="79" customWidth="1"/>
    <col min="8023" max="8023" width="12.28515625" style="79" customWidth="1"/>
    <col min="8024" max="8024" width="14.140625" style="79" customWidth="1"/>
    <col min="8025" max="8025" width="13" style="79" customWidth="1"/>
    <col min="8026" max="8026" width="13.5703125" style="79" customWidth="1"/>
    <col min="8027" max="8027" width="12.42578125" style="79" customWidth="1"/>
    <col min="8028" max="8028" width="12.5703125" style="79" customWidth="1"/>
    <col min="8029" max="8029" width="11.7109375" style="79" customWidth="1"/>
    <col min="8030" max="8030" width="13.7109375" style="79" customWidth="1"/>
    <col min="8031" max="8031" width="13.28515625" style="79" customWidth="1"/>
    <col min="8032" max="8032" width="13.140625" style="79" customWidth="1"/>
    <col min="8033" max="8033" width="12" style="79" customWidth="1"/>
    <col min="8034" max="8034" width="12.140625" style="79" customWidth="1"/>
    <col min="8035" max="8035" width="12.28515625" style="79" customWidth="1"/>
    <col min="8036" max="8036" width="12.140625" style="79" customWidth="1"/>
    <col min="8037" max="8037" width="12.5703125" style="79" customWidth="1"/>
    <col min="8038" max="8254" width="9.140625" style="79"/>
    <col min="8255" max="8255" width="25.42578125" style="79" customWidth="1"/>
    <col min="8256" max="8256" width="56.28515625" style="79" customWidth="1"/>
    <col min="8257" max="8257" width="14" style="79" customWidth="1"/>
    <col min="8258" max="8259" width="14.5703125" style="79" customWidth="1"/>
    <col min="8260" max="8260" width="14.140625" style="79" customWidth="1"/>
    <col min="8261" max="8261" width="15.140625" style="79" customWidth="1"/>
    <col min="8262" max="8262" width="13.85546875" style="79" customWidth="1"/>
    <col min="8263" max="8264" width="14.7109375" style="79" customWidth="1"/>
    <col min="8265" max="8265" width="12.85546875" style="79" customWidth="1"/>
    <col min="8266" max="8266" width="13.5703125" style="79" customWidth="1"/>
    <col min="8267" max="8267" width="12.7109375" style="79" customWidth="1"/>
    <col min="8268" max="8268" width="13.42578125" style="79" customWidth="1"/>
    <col min="8269" max="8269" width="13.140625" style="79" customWidth="1"/>
    <col min="8270" max="8270" width="14.7109375" style="79" customWidth="1"/>
    <col min="8271" max="8271" width="14.5703125" style="79" customWidth="1"/>
    <col min="8272" max="8272" width="13" style="79" customWidth="1"/>
    <col min="8273" max="8273" width="15" style="79" customWidth="1"/>
    <col min="8274" max="8275" width="12.140625" style="79" customWidth="1"/>
    <col min="8276" max="8276" width="12" style="79" customWidth="1"/>
    <col min="8277" max="8277" width="13.5703125" style="79" customWidth="1"/>
    <col min="8278" max="8278" width="14" style="79" customWidth="1"/>
    <col min="8279" max="8279" width="12.28515625" style="79" customWidth="1"/>
    <col min="8280" max="8280" width="14.140625" style="79" customWidth="1"/>
    <col min="8281" max="8281" width="13" style="79" customWidth="1"/>
    <col min="8282" max="8282" width="13.5703125" style="79" customWidth="1"/>
    <col min="8283" max="8283" width="12.42578125" style="79" customWidth="1"/>
    <col min="8284" max="8284" width="12.5703125" style="79" customWidth="1"/>
    <col min="8285" max="8285" width="11.7109375" style="79" customWidth="1"/>
    <col min="8286" max="8286" width="13.7109375" style="79" customWidth="1"/>
    <col min="8287" max="8287" width="13.28515625" style="79" customWidth="1"/>
    <col min="8288" max="8288" width="13.140625" style="79" customWidth="1"/>
    <col min="8289" max="8289" width="12" style="79" customWidth="1"/>
    <col min="8290" max="8290" width="12.140625" style="79" customWidth="1"/>
    <col min="8291" max="8291" width="12.28515625" style="79" customWidth="1"/>
    <col min="8292" max="8292" width="12.140625" style="79" customWidth="1"/>
    <col min="8293" max="8293" width="12.5703125" style="79" customWidth="1"/>
    <col min="8294" max="8510" width="9.140625" style="79"/>
    <col min="8511" max="8511" width="25.42578125" style="79" customWidth="1"/>
    <col min="8512" max="8512" width="56.28515625" style="79" customWidth="1"/>
    <col min="8513" max="8513" width="14" style="79" customWidth="1"/>
    <col min="8514" max="8515" width="14.5703125" style="79" customWidth="1"/>
    <col min="8516" max="8516" width="14.140625" style="79" customWidth="1"/>
    <col min="8517" max="8517" width="15.140625" style="79" customWidth="1"/>
    <col min="8518" max="8518" width="13.85546875" style="79" customWidth="1"/>
    <col min="8519" max="8520" width="14.7109375" style="79" customWidth="1"/>
    <col min="8521" max="8521" width="12.85546875" style="79" customWidth="1"/>
    <col min="8522" max="8522" width="13.5703125" style="79" customWidth="1"/>
    <col min="8523" max="8523" width="12.7109375" style="79" customWidth="1"/>
    <col min="8524" max="8524" width="13.42578125" style="79" customWidth="1"/>
    <col min="8525" max="8525" width="13.140625" style="79" customWidth="1"/>
    <col min="8526" max="8526" width="14.7109375" style="79" customWidth="1"/>
    <col min="8527" max="8527" width="14.5703125" style="79" customWidth="1"/>
    <col min="8528" max="8528" width="13" style="79" customWidth="1"/>
    <col min="8529" max="8529" width="15" style="79" customWidth="1"/>
    <col min="8530" max="8531" width="12.140625" style="79" customWidth="1"/>
    <col min="8532" max="8532" width="12" style="79" customWidth="1"/>
    <col min="8533" max="8533" width="13.5703125" style="79" customWidth="1"/>
    <col min="8534" max="8534" width="14" style="79" customWidth="1"/>
    <col min="8535" max="8535" width="12.28515625" style="79" customWidth="1"/>
    <col min="8536" max="8536" width="14.140625" style="79" customWidth="1"/>
    <col min="8537" max="8537" width="13" style="79" customWidth="1"/>
    <col min="8538" max="8538" width="13.5703125" style="79" customWidth="1"/>
    <col min="8539" max="8539" width="12.42578125" style="79" customWidth="1"/>
    <col min="8540" max="8540" width="12.5703125" style="79" customWidth="1"/>
    <col min="8541" max="8541" width="11.7109375" style="79" customWidth="1"/>
    <col min="8542" max="8542" width="13.7109375" style="79" customWidth="1"/>
    <col min="8543" max="8543" width="13.28515625" style="79" customWidth="1"/>
    <col min="8544" max="8544" width="13.140625" style="79" customWidth="1"/>
    <col min="8545" max="8545" width="12" style="79" customWidth="1"/>
    <col min="8546" max="8546" width="12.140625" style="79" customWidth="1"/>
    <col min="8547" max="8547" width="12.28515625" style="79" customWidth="1"/>
    <col min="8548" max="8548" width="12.140625" style="79" customWidth="1"/>
    <col min="8549" max="8549" width="12.5703125" style="79" customWidth="1"/>
    <col min="8550" max="8766" width="9.140625" style="79"/>
    <col min="8767" max="8767" width="25.42578125" style="79" customWidth="1"/>
    <col min="8768" max="8768" width="56.28515625" style="79" customWidth="1"/>
    <col min="8769" max="8769" width="14" style="79" customWidth="1"/>
    <col min="8770" max="8771" width="14.5703125" style="79" customWidth="1"/>
    <col min="8772" max="8772" width="14.140625" style="79" customWidth="1"/>
    <col min="8773" max="8773" width="15.140625" style="79" customWidth="1"/>
    <col min="8774" max="8774" width="13.85546875" style="79" customWidth="1"/>
    <col min="8775" max="8776" width="14.7109375" style="79" customWidth="1"/>
    <col min="8777" max="8777" width="12.85546875" style="79" customWidth="1"/>
    <col min="8778" max="8778" width="13.5703125" style="79" customWidth="1"/>
    <col min="8779" max="8779" width="12.7109375" style="79" customWidth="1"/>
    <col min="8780" max="8780" width="13.42578125" style="79" customWidth="1"/>
    <col min="8781" max="8781" width="13.140625" style="79" customWidth="1"/>
    <col min="8782" max="8782" width="14.7109375" style="79" customWidth="1"/>
    <col min="8783" max="8783" width="14.5703125" style="79" customWidth="1"/>
    <col min="8784" max="8784" width="13" style="79" customWidth="1"/>
    <col min="8785" max="8785" width="15" style="79" customWidth="1"/>
    <col min="8786" max="8787" width="12.140625" style="79" customWidth="1"/>
    <col min="8788" max="8788" width="12" style="79" customWidth="1"/>
    <col min="8789" max="8789" width="13.5703125" style="79" customWidth="1"/>
    <col min="8790" max="8790" width="14" style="79" customWidth="1"/>
    <col min="8791" max="8791" width="12.28515625" style="79" customWidth="1"/>
    <col min="8792" max="8792" width="14.140625" style="79" customWidth="1"/>
    <col min="8793" max="8793" width="13" style="79" customWidth="1"/>
    <col min="8794" max="8794" width="13.5703125" style="79" customWidth="1"/>
    <col min="8795" max="8795" width="12.42578125" style="79" customWidth="1"/>
    <col min="8796" max="8796" width="12.5703125" style="79" customWidth="1"/>
    <col min="8797" max="8797" width="11.7109375" style="79" customWidth="1"/>
    <col min="8798" max="8798" width="13.7109375" style="79" customWidth="1"/>
    <col min="8799" max="8799" width="13.28515625" style="79" customWidth="1"/>
    <col min="8800" max="8800" width="13.140625" style="79" customWidth="1"/>
    <col min="8801" max="8801" width="12" style="79" customWidth="1"/>
    <col min="8802" max="8802" width="12.140625" style="79" customWidth="1"/>
    <col min="8803" max="8803" width="12.28515625" style="79" customWidth="1"/>
    <col min="8804" max="8804" width="12.140625" style="79" customWidth="1"/>
    <col min="8805" max="8805" width="12.5703125" style="79" customWidth="1"/>
    <col min="8806" max="9022" width="9.140625" style="79"/>
    <col min="9023" max="9023" width="25.42578125" style="79" customWidth="1"/>
    <col min="9024" max="9024" width="56.28515625" style="79" customWidth="1"/>
    <col min="9025" max="9025" width="14" style="79" customWidth="1"/>
    <col min="9026" max="9027" width="14.5703125" style="79" customWidth="1"/>
    <col min="9028" max="9028" width="14.140625" style="79" customWidth="1"/>
    <col min="9029" max="9029" width="15.140625" style="79" customWidth="1"/>
    <col min="9030" max="9030" width="13.85546875" style="79" customWidth="1"/>
    <col min="9031" max="9032" width="14.7109375" style="79" customWidth="1"/>
    <col min="9033" max="9033" width="12.85546875" style="79" customWidth="1"/>
    <col min="9034" max="9034" width="13.5703125" style="79" customWidth="1"/>
    <col min="9035" max="9035" width="12.7109375" style="79" customWidth="1"/>
    <col min="9036" max="9036" width="13.42578125" style="79" customWidth="1"/>
    <col min="9037" max="9037" width="13.140625" style="79" customWidth="1"/>
    <col min="9038" max="9038" width="14.7109375" style="79" customWidth="1"/>
    <col min="9039" max="9039" width="14.5703125" style="79" customWidth="1"/>
    <col min="9040" max="9040" width="13" style="79" customWidth="1"/>
    <col min="9041" max="9041" width="15" style="79" customWidth="1"/>
    <col min="9042" max="9043" width="12.140625" style="79" customWidth="1"/>
    <col min="9044" max="9044" width="12" style="79" customWidth="1"/>
    <col min="9045" max="9045" width="13.5703125" style="79" customWidth="1"/>
    <col min="9046" max="9046" width="14" style="79" customWidth="1"/>
    <col min="9047" max="9047" width="12.28515625" style="79" customWidth="1"/>
    <col min="9048" max="9048" width="14.140625" style="79" customWidth="1"/>
    <col min="9049" max="9049" width="13" style="79" customWidth="1"/>
    <col min="9050" max="9050" width="13.5703125" style="79" customWidth="1"/>
    <col min="9051" max="9051" width="12.42578125" style="79" customWidth="1"/>
    <col min="9052" max="9052" width="12.5703125" style="79" customWidth="1"/>
    <col min="9053" max="9053" width="11.7109375" style="79" customWidth="1"/>
    <col min="9054" max="9054" width="13.7109375" style="79" customWidth="1"/>
    <col min="9055" max="9055" width="13.28515625" style="79" customWidth="1"/>
    <col min="9056" max="9056" width="13.140625" style="79" customWidth="1"/>
    <col min="9057" max="9057" width="12" style="79" customWidth="1"/>
    <col min="9058" max="9058" width="12.140625" style="79" customWidth="1"/>
    <col min="9059" max="9059" width="12.28515625" style="79" customWidth="1"/>
    <col min="9060" max="9060" width="12.140625" style="79" customWidth="1"/>
    <col min="9061" max="9061" width="12.5703125" style="79" customWidth="1"/>
    <col min="9062" max="9278" width="9.140625" style="79"/>
    <col min="9279" max="9279" width="25.42578125" style="79" customWidth="1"/>
    <col min="9280" max="9280" width="56.28515625" style="79" customWidth="1"/>
    <col min="9281" max="9281" width="14" style="79" customWidth="1"/>
    <col min="9282" max="9283" width="14.5703125" style="79" customWidth="1"/>
    <col min="9284" max="9284" width="14.140625" style="79" customWidth="1"/>
    <col min="9285" max="9285" width="15.140625" style="79" customWidth="1"/>
    <col min="9286" max="9286" width="13.85546875" style="79" customWidth="1"/>
    <col min="9287" max="9288" width="14.7109375" style="79" customWidth="1"/>
    <col min="9289" max="9289" width="12.85546875" style="79" customWidth="1"/>
    <col min="9290" max="9290" width="13.5703125" style="79" customWidth="1"/>
    <col min="9291" max="9291" width="12.7109375" style="79" customWidth="1"/>
    <col min="9292" max="9292" width="13.42578125" style="79" customWidth="1"/>
    <col min="9293" max="9293" width="13.140625" style="79" customWidth="1"/>
    <col min="9294" max="9294" width="14.7109375" style="79" customWidth="1"/>
    <col min="9295" max="9295" width="14.5703125" style="79" customWidth="1"/>
    <col min="9296" max="9296" width="13" style="79" customWidth="1"/>
    <col min="9297" max="9297" width="15" style="79" customWidth="1"/>
    <col min="9298" max="9299" width="12.140625" style="79" customWidth="1"/>
    <col min="9300" max="9300" width="12" style="79" customWidth="1"/>
    <col min="9301" max="9301" width="13.5703125" style="79" customWidth="1"/>
    <col min="9302" max="9302" width="14" style="79" customWidth="1"/>
    <col min="9303" max="9303" width="12.28515625" style="79" customWidth="1"/>
    <col min="9304" max="9304" width="14.140625" style="79" customWidth="1"/>
    <col min="9305" max="9305" width="13" style="79" customWidth="1"/>
    <col min="9306" max="9306" width="13.5703125" style="79" customWidth="1"/>
    <col min="9307" max="9307" width="12.42578125" style="79" customWidth="1"/>
    <col min="9308" max="9308" width="12.5703125" style="79" customWidth="1"/>
    <col min="9309" max="9309" width="11.7109375" style="79" customWidth="1"/>
    <col min="9310" max="9310" width="13.7109375" style="79" customWidth="1"/>
    <col min="9311" max="9311" width="13.28515625" style="79" customWidth="1"/>
    <col min="9312" max="9312" width="13.140625" style="79" customWidth="1"/>
    <col min="9313" max="9313" width="12" style="79" customWidth="1"/>
    <col min="9314" max="9314" width="12.140625" style="79" customWidth="1"/>
    <col min="9315" max="9315" width="12.28515625" style="79" customWidth="1"/>
    <col min="9316" max="9316" width="12.140625" style="79" customWidth="1"/>
    <col min="9317" max="9317" width="12.5703125" style="79" customWidth="1"/>
    <col min="9318" max="9534" width="9.140625" style="79"/>
    <col min="9535" max="9535" width="25.42578125" style="79" customWidth="1"/>
    <col min="9536" max="9536" width="56.28515625" style="79" customWidth="1"/>
    <col min="9537" max="9537" width="14" style="79" customWidth="1"/>
    <col min="9538" max="9539" width="14.5703125" style="79" customWidth="1"/>
    <col min="9540" max="9540" width="14.140625" style="79" customWidth="1"/>
    <col min="9541" max="9541" width="15.140625" style="79" customWidth="1"/>
    <col min="9542" max="9542" width="13.85546875" style="79" customWidth="1"/>
    <col min="9543" max="9544" width="14.7109375" style="79" customWidth="1"/>
    <col min="9545" max="9545" width="12.85546875" style="79" customWidth="1"/>
    <col min="9546" max="9546" width="13.5703125" style="79" customWidth="1"/>
    <col min="9547" max="9547" width="12.7109375" style="79" customWidth="1"/>
    <col min="9548" max="9548" width="13.42578125" style="79" customWidth="1"/>
    <col min="9549" max="9549" width="13.140625" style="79" customWidth="1"/>
    <col min="9550" max="9550" width="14.7109375" style="79" customWidth="1"/>
    <col min="9551" max="9551" width="14.5703125" style="79" customWidth="1"/>
    <col min="9552" max="9552" width="13" style="79" customWidth="1"/>
    <col min="9553" max="9553" width="15" style="79" customWidth="1"/>
    <col min="9554" max="9555" width="12.140625" style="79" customWidth="1"/>
    <col min="9556" max="9556" width="12" style="79" customWidth="1"/>
    <col min="9557" max="9557" width="13.5703125" style="79" customWidth="1"/>
    <col min="9558" max="9558" width="14" style="79" customWidth="1"/>
    <col min="9559" max="9559" width="12.28515625" style="79" customWidth="1"/>
    <col min="9560" max="9560" width="14.140625" style="79" customWidth="1"/>
    <col min="9561" max="9561" width="13" style="79" customWidth="1"/>
    <col min="9562" max="9562" width="13.5703125" style="79" customWidth="1"/>
    <col min="9563" max="9563" width="12.42578125" style="79" customWidth="1"/>
    <col min="9564" max="9564" width="12.5703125" style="79" customWidth="1"/>
    <col min="9565" max="9565" width="11.7109375" style="79" customWidth="1"/>
    <col min="9566" max="9566" width="13.7109375" style="79" customWidth="1"/>
    <col min="9567" max="9567" width="13.28515625" style="79" customWidth="1"/>
    <col min="9568" max="9568" width="13.140625" style="79" customWidth="1"/>
    <col min="9569" max="9569" width="12" style="79" customWidth="1"/>
    <col min="9570" max="9570" width="12.140625" style="79" customWidth="1"/>
    <col min="9571" max="9571" width="12.28515625" style="79" customWidth="1"/>
    <col min="9572" max="9572" width="12.140625" style="79" customWidth="1"/>
    <col min="9573" max="9573" width="12.5703125" style="79" customWidth="1"/>
    <col min="9574" max="9790" width="9.140625" style="79"/>
    <col min="9791" max="9791" width="25.42578125" style="79" customWidth="1"/>
    <col min="9792" max="9792" width="56.28515625" style="79" customWidth="1"/>
    <col min="9793" max="9793" width="14" style="79" customWidth="1"/>
    <col min="9794" max="9795" width="14.5703125" style="79" customWidth="1"/>
    <col min="9796" max="9796" width="14.140625" style="79" customWidth="1"/>
    <col min="9797" max="9797" width="15.140625" style="79" customWidth="1"/>
    <col min="9798" max="9798" width="13.85546875" style="79" customWidth="1"/>
    <col min="9799" max="9800" width="14.7109375" style="79" customWidth="1"/>
    <col min="9801" max="9801" width="12.85546875" style="79" customWidth="1"/>
    <col min="9802" max="9802" width="13.5703125" style="79" customWidth="1"/>
    <col min="9803" max="9803" width="12.7109375" style="79" customWidth="1"/>
    <col min="9804" max="9804" width="13.42578125" style="79" customWidth="1"/>
    <col min="9805" max="9805" width="13.140625" style="79" customWidth="1"/>
    <col min="9806" max="9806" width="14.7109375" style="79" customWidth="1"/>
    <col min="9807" max="9807" width="14.5703125" style="79" customWidth="1"/>
    <col min="9808" max="9808" width="13" style="79" customWidth="1"/>
    <col min="9809" max="9809" width="15" style="79" customWidth="1"/>
    <col min="9810" max="9811" width="12.140625" style="79" customWidth="1"/>
    <col min="9812" max="9812" width="12" style="79" customWidth="1"/>
    <col min="9813" max="9813" width="13.5703125" style="79" customWidth="1"/>
    <col min="9814" max="9814" width="14" style="79" customWidth="1"/>
    <col min="9815" max="9815" width="12.28515625" style="79" customWidth="1"/>
    <col min="9816" max="9816" width="14.140625" style="79" customWidth="1"/>
    <col min="9817" max="9817" width="13" style="79" customWidth="1"/>
    <col min="9818" max="9818" width="13.5703125" style="79" customWidth="1"/>
    <col min="9819" max="9819" width="12.42578125" style="79" customWidth="1"/>
    <col min="9820" max="9820" width="12.5703125" style="79" customWidth="1"/>
    <col min="9821" max="9821" width="11.7109375" style="79" customWidth="1"/>
    <col min="9822" max="9822" width="13.7109375" style="79" customWidth="1"/>
    <col min="9823" max="9823" width="13.28515625" style="79" customWidth="1"/>
    <col min="9824" max="9824" width="13.140625" style="79" customWidth="1"/>
    <col min="9825" max="9825" width="12" style="79" customWidth="1"/>
    <col min="9826" max="9826" width="12.140625" style="79" customWidth="1"/>
    <col min="9827" max="9827" width="12.28515625" style="79" customWidth="1"/>
    <col min="9828" max="9828" width="12.140625" style="79" customWidth="1"/>
    <col min="9829" max="9829" width="12.5703125" style="79" customWidth="1"/>
    <col min="9830" max="10046" width="9.140625" style="79"/>
    <col min="10047" max="10047" width="25.42578125" style="79" customWidth="1"/>
    <col min="10048" max="10048" width="56.28515625" style="79" customWidth="1"/>
    <col min="10049" max="10049" width="14" style="79" customWidth="1"/>
    <col min="10050" max="10051" width="14.5703125" style="79" customWidth="1"/>
    <col min="10052" max="10052" width="14.140625" style="79" customWidth="1"/>
    <col min="10053" max="10053" width="15.140625" style="79" customWidth="1"/>
    <col min="10054" max="10054" width="13.85546875" style="79" customWidth="1"/>
    <col min="10055" max="10056" width="14.7109375" style="79" customWidth="1"/>
    <col min="10057" max="10057" width="12.85546875" style="79" customWidth="1"/>
    <col min="10058" max="10058" width="13.5703125" style="79" customWidth="1"/>
    <col min="10059" max="10059" width="12.7109375" style="79" customWidth="1"/>
    <col min="10060" max="10060" width="13.42578125" style="79" customWidth="1"/>
    <col min="10061" max="10061" width="13.140625" style="79" customWidth="1"/>
    <col min="10062" max="10062" width="14.7109375" style="79" customWidth="1"/>
    <col min="10063" max="10063" width="14.5703125" style="79" customWidth="1"/>
    <col min="10064" max="10064" width="13" style="79" customWidth="1"/>
    <col min="10065" max="10065" width="15" style="79" customWidth="1"/>
    <col min="10066" max="10067" width="12.140625" style="79" customWidth="1"/>
    <col min="10068" max="10068" width="12" style="79" customWidth="1"/>
    <col min="10069" max="10069" width="13.5703125" style="79" customWidth="1"/>
    <col min="10070" max="10070" width="14" style="79" customWidth="1"/>
    <col min="10071" max="10071" width="12.28515625" style="79" customWidth="1"/>
    <col min="10072" max="10072" width="14.140625" style="79" customWidth="1"/>
    <col min="10073" max="10073" width="13" style="79" customWidth="1"/>
    <col min="10074" max="10074" width="13.5703125" style="79" customWidth="1"/>
    <col min="10075" max="10075" width="12.42578125" style="79" customWidth="1"/>
    <col min="10076" max="10076" width="12.5703125" style="79" customWidth="1"/>
    <col min="10077" max="10077" width="11.7109375" style="79" customWidth="1"/>
    <col min="10078" max="10078" width="13.7109375" style="79" customWidth="1"/>
    <col min="10079" max="10079" width="13.28515625" style="79" customWidth="1"/>
    <col min="10080" max="10080" width="13.140625" style="79" customWidth="1"/>
    <col min="10081" max="10081" width="12" style="79" customWidth="1"/>
    <col min="10082" max="10082" width="12.140625" style="79" customWidth="1"/>
    <col min="10083" max="10083" width="12.28515625" style="79" customWidth="1"/>
    <col min="10084" max="10084" width="12.140625" style="79" customWidth="1"/>
    <col min="10085" max="10085" width="12.5703125" style="79" customWidth="1"/>
    <col min="10086" max="10302" width="9.140625" style="79"/>
    <col min="10303" max="10303" width="25.42578125" style="79" customWidth="1"/>
    <col min="10304" max="10304" width="56.28515625" style="79" customWidth="1"/>
    <col min="10305" max="10305" width="14" style="79" customWidth="1"/>
    <col min="10306" max="10307" width="14.5703125" style="79" customWidth="1"/>
    <col min="10308" max="10308" width="14.140625" style="79" customWidth="1"/>
    <col min="10309" max="10309" width="15.140625" style="79" customWidth="1"/>
    <col min="10310" max="10310" width="13.85546875" style="79" customWidth="1"/>
    <col min="10311" max="10312" width="14.7109375" style="79" customWidth="1"/>
    <col min="10313" max="10313" width="12.85546875" style="79" customWidth="1"/>
    <col min="10314" max="10314" width="13.5703125" style="79" customWidth="1"/>
    <col min="10315" max="10315" width="12.7109375" style="79" customWidth="1"/>
    <col min="10316" max="10316" width="13.42578125" style="79" customWidth="1"/>
    <col min="10317" max="10317" width="13.140625" style="79" customWidth="1"/>
    <col min="10318" max="10318" width="14.7109375" style="79" customWidth="1"/>
    <col min="10319" max="10319" width="14.5703125" style="79" customWidth="1"/>
    <col min="10320" max="10320" width="13" style="79" customWidth="1"/>
    <col min="10321" max="10321" width="15" style="79" customWidth="1"/>
    <col min="10322" max="10323" width="12.140625" style="79" customWidth="1"/>
    <col min="10324" max="10324" width="12" style="79" customWidth="1"/>
    <col min="10325" max="10325" width="13.5703125" style="79" customWidth="1"/>
    <col min="10326" max="10326" width="14" style="79" customWidth="1"/>
    <col min="10327" max="10327" width="12.28515625" style="79" customWidth="1"/>
    <col min="10328" max="10328" width="14.140625" style="79" customWidth="1"/>
    <col min="10329" max="10329" width="13" style="79" customWidth="1"/>
    <col min="10330" max="10330" width="13.5703125" style="79" customWidth="1"/>
    <col min="10331" max="10331" width="12.42578125" style="79" customWidth="1"/>
    <col min="10332" max="10332" width="12.5703125" style="79" customWidth="1"/>
    <col min="10333" max="10333" width="11.7109375" style="79" customWidth="1"/>
    <col min="10334" max="10334" width="13.7109375" style="79" customWidth="1"/>
    <col min="10335" max="10335" width="13.28515625" style="79" customWidth="1"/>
    <col min="10336" max="10336" width="13.140625" style="79" customWidth="1"/>
    <col min="10337" max="10337" width="12" style="79" customWidth="1"/>
    <col min="10338" max="10338" width="12.140625" style="79" customWidth="1"/>
    <col min="10339" max="10339" width="12.28515625" style="79" customWidth="1"/>
    <col min="10340" max="10340" width="12.140625" style="79" customWidth="1"/>
    <col min="10341" max="10341" width="12.5703125" style="79" customWidth="1"/>
    <col min="10342" max="10558" width="9.140625" style="79"/>
    <col min="10559" max="10559" width="25.42578125" style="79" customWidth="1"/>
    <col min="10560" max="10560" width="56.28515625" style="79" customWidth="1"/>
    <col min="10561" max="10561" width="14" style="79" customWidth="1"/>
    <col min="10562" max="10563" width="14.5703125" style="79" customWidth="1"/>
    <col min="10564" max="10564" width="14.140625" style="79" customWidth="1"/>
    <col min="10565" max="10565" width="15.140625" style="79" customWidth="1"/>
    <col min="10566" max="10566" width="13.85546875" style="79" customWidth="1"/>
    <col min="10567" max="10568" width="14.7109375" style="79" customWidth="1"/>
    <col min="10569" max="10569" width="12.85546875" style="79" customWidth="1"/>
    <col min="10570" max="10570" width="13.5703125" style="79" customWidth="1"/>
    <col min="10571" max="10571" width="12.7109375" style="79" customWidth="1"/>
    <col min="10572" max="10572" width="13.42578125" style="79" customWidth="1"/>
    <col min="10573" max="10573" width="13.140625" style="79" customWidth="1"/>
    <col min="10574" max="10574" width="14.7109375" style="79" customWidth="1"/>
    <col min="10575" max="10575" width="14.5703125" style="79" customWidth="1"/>
    <col min="10576" max="10576" width="13" style="79" customWidth="1"/>
    <col min="10577" max="10577" width="15" style="79" customWidth="1"/>
    <col min="10578" max="10579" width="12.140625" style="79" customWidth="1"/>
    <col min="10580" max="10580" width="12" style="79" customWidth="1"/>
    <col min="10581" max="10581" width="13.5703125" style="79" customWidth="1"/>
    <col min="10582" max="10582" width="14" style="79" customWidth="1"/>
    <col min="10583" max="10583" width="12.28515625" style="79" customWidth="1"/>
    <col min="10584" max="10584" width="14.140625" style="79" customWidth="1"/>
    <col min="10585" max="10585" width="13" style="79" customWidth="1"/>
    <col min="10586" max="10586" width="13.5703125" style="79" customWidth="1"/>
    <col min="10587" max="10587" width="12.42578125" style="79" customWidth="1"/>
    <col min="10588" max="10588" width="12.5703125" style="79" customWidth="1"/>
    <col min="10589" max="10589" width="11.7109375" style="79" customWidth="1"/>
    <col min="10590" max="10590" width="13.7109375" style="79" customWidth="1"/>
    <col min="10591" max="10591" width="13.28515625" style="79" customWidth="1"/>
    <col min="10592" max="10592" width="13.140625" style="79" customWidth="1"/>
    <col min="10593" max="10593" width="12" style="79" customWidth="1"/>
    <col min="10594" max="10594" width="12.140625" style="79" customWidth="1"/>
    <col min="10595" max="10595" width="12.28515625" style="79" customWidth="1"/>
    <col min="10596" max="10596" width="12.140625" style="79" customWidth="1"/>
    <col min="10597" max="10597" width="12.5703125" style="79" customWidth="1"/>
    <col min="10598" max="10814" width="9.140625" style="79"/>
    <col min="10815" max="10815" width="25.42578125" style="79" customWidth="1"/>
    <col min="10816" max="10816" width="56.28515625" style="79" customWidth="1"/>
    <col min="10817" max="10817" width="14" style="79" customWidth="1"/>
    <col min="10818" max="10819" width="14.5703125" style="79" customWidth="1"/>
    <col min="10820" max="10820" width="14.140625" style="79" customWidth="1"/>
    <col min="10821" max="10821" width="15.140625" style="79" customWidth="1"/>
    <col min="10822" max="10822" width="13.85546875" style="79" customWidth="1"/>
    <col min="10823" max="10824" width="14.7109375" style="79" customWidth="1"/>
    <col min="10825" max="10825" width="12.85546875" style="79" customWidth="1"/>
    <col min="10826" max="10826" width="13.5703125" style="79" customWidth="1"/>
    <col min="10827" max="10827" width="12.7109375" style="79" customWidth="1"/>
    <col min="10828" max="10828" width="13.42578125" style="79" customWidth="1"/>
    <col min="10829" max="10829" width="13.140625" style="79" customWidth="1"/>
    <col min="10830" max="10830" width="14.7109375" style="79" customWidth="1"/>
    <col min="10831" max="10831" width="14.5703125" style="79" customWidth="1"/>
    <col min="10832" max="10832" width="13" style="79" customWidth="1"/>
    <col min="10833" max="10833" width="15" style="79" customWidth="1"/>
    <col min="10834" max="10835" width="12.140625" style="79" customWidth="1"/>
    <col min="10836" max="10836" width="12" style="79" customWidth="1"/>
    <col min="10837" max="10837" width="13.5703125" style="79" customWidth="1"/>
    <col min="10838" max="10838" width="14" style="79" customWidth="1"/>
    <col min="10839" max="10839" width="12.28515625" style="79" customWidth="1"/>
    <col min="10840" max="10840" width="14.140625" style="79" customWidth="1"/>
    <col min="10841" max="10841" width="13" style="79" customWidth="1"/>
    <col min="10842" max="10842" width="13.5703125" style="79" customWidth="1"/>
    <col min="10843" max="10843" width="12.42578125" style="79" customWidth="1"/>
    <col min="10844" max="10844" width="12.5703125" style="79" customWidth="1"/>
    <col min="10845" max="10845" width="11.7109375" style="79" customWidth="1"/>
    <col min="10846" max="10846" width="13.7109375" style="79" customWidth="1"/>
    <col min="10847" max="10847" width="13.28515625" style="79" customWidth="1"/>
    <col min="10848" max="10848" width="13.140625" style="79" customWidth="1"/>
    <col min="10849" max="10849" width="12" style="79" customWidth="1"/>
    <col min="10850" max="10850" width="12.140625" style="79" customWidth="1"/>
    <col min="10851" max="10851" width="12.28515625" style="79" customWidth="1"/>
    <col min="10852" max="10852" width="12.140625" style="79" customWidth="1"/>
    <col min="10853" max="10853" width="12.5703125" style="79" customWidth="1"/>
    <col min="10854" max="11070" width="9.140625" style="79"/>
    <col min="11071" max="11071" width="25.42578125" style="79" customWidth="1"/>
    <col min="11072" max="11072" width="56.28515625" style="79" customWidth="1"/>
    <col min="11073" max="11073" width="14" style="79" customWidth="1"/>
    <col min="11074" max="11075" width="14.5703125" style="79" customWidth="1"/>
    <col min="11076" max="11076" width="14.140625" style="79" customWidth="1"/>
    <col min="11077" max="11077" width="15.140625" style="79" customWidth="1"/>
    <col min="11078" max="11078" width="13.85546875" style="79" customWidth="1"/>
    <col min="11079" max="11080" width="14.7109375" style="79" customWidth="1"/>
    <col min="11081" max="11081" width="12.85546875" style="79" customWidth="1"/>
    <col min="11082" max="11082" width="13.5703125" style="79" customWidth="1"/>
    <col min="11083" max="11083" width="12.7109375" style="79" customWidth="1"/>
    <col min="11084" max="11084" width="13.42578125" style="79" customWidth="1"/>
    <col min="11085" max="11085" width="13.140625" style="79" customWidth="1"/>
    <col min="11086" max="11086" width="14.7109375" style="79" customWidth="1"/>
    <col min="11087" max="11087" width="14.5703125" style="79" customWidth="1"/>
    <col min="11088" max="11088" width="13" style="79" customWidth="1"/>
    <col min="11089" max="11089" width="15" style="79" customWidth="1"/>
    <col min="11090" max="11091" width="12.140625" style="79" customWidth="1"/>
    <col min="11092" max="11092" width="12" style="79" customWidth="1"/>
    <col min="11093" max="11093" width="13.5703125" style="79" customWidth="1"/>
    <col min="11094" max="11094" width="14" style="79" customWidth="1"/>
    <col min="11095" max="11095" width="12.28515625" style="79" customWidth="1"/>
    <col min="11096" max="11096" width="14.140625" style="79" customWidth="1"/>
    <col min="11097" max="11097" width="13" style="79" customWidth="1"/>
    <col min="11098" max="11098" width="13.5703125" style="79" customWidth="1"/>
    <col min="11099" max="11099" width="12.42578125" style="79" customWidth="1"/>
    <col min="11100" max="11100" width="12.5703125" style="79" customWidth="1"/>
    <col min="11101" max="11101" width="11.7109375" style="79" customWidth="1"/>
    <col min="11102" max="11102" width="13.7109375" style="79" customWidth="1"/>
    <col min="11103" max="11103" width="13.28515625" style="79" customWidth="1"/>
    <col min="11104" max="11104" width="13.140625" style="79" customWidth="1"/>
    <col min="11105" max="11105" width="12" style="79" customWidth="1"/>
    <col min="11106" max="11106" width="12.140625" style="79" customWidth="1"/>
    <col min="11107" max="11107" width="12.28515625" style="79" customWidth="1"/>
    <col min="11108" max="11108" width="12.140625" style="79" customWidth="1"/>
    <col min="11109" max="11109" width="12.5703125" style="79" customWidth="1"/>
    <col min="11110" max="11326" width="9.140625" style="79"/>
    <col min="11327" max="11327" width="25.42578125" style="79" customWidth="1"/>
    <col min="11328" max="11328" width="56.28515625" style="79" customWidth="1"/>
    <col min="11329" max="11329" width="14" style="79" customWidth="1"/>
    <col min="11330" max="11331" width="14.5703125" style="79" customWidth="1"/>
    <col min="11332" max="11332" width="14.140625" style="79" customWidth="1"/>
    <col min="11333" max="11333" width="15.140625" style="79" customWidth="1"/>
    <col min="11334" max="11334" width="13.85546875" style="79" customWidth="1"/>
    <col min="11335" max="11336" width="14.7109375" style="79" customWidth="1"/>
    <col min="11337" max="11337" width="12.85546875" style="79" customWidth="1"/>
    <col min="11338" max="11338" width="13.5703125" style="79" customWidth="1"/>
    <col min="11339" max="11339" width="12.7109375" style="79" customWidth="1"/>
    <col min="11340" max="11340" width="13.42578125" style="79" customWidth="1"/>
    <col min="11341" max="11341" width="13.140625" style="79" customWidth="1"/>
    <col min="11342" max="11342" width="14.7109375" style="79" customWidth="1"/>
    <col min="11343" max="11343" width="14.5703125" style="79" customWidth="1"/>
    <col min="11344" max="11344" width="13" style="79" customWidth="1"/>
    <col min="11345" max="11345" width="15" style="79" customWidth="1"/>
    <col min="11346" max="11347" width="12.140625" style="79" customWidth="1"/>
    <col min="11348" max="11348" width="12" style="79" customWidth="1"/>
    <col min="11349" max="11349" width="13.5703125" style="79" customWidth="1"/>
    <col min="11350" max="11350" width="14" style="79" customWidth="1"/>
    <col min="11351" max="11351" width="12.28515625" style="79" customWidth="1"/>
    <col min="11352" max="11352" width="14.140625" style="79" customWidth="1"/>
    <col min="11353" max="11353" width="13" style="79" customWidth="1"/>
    <col min="11354" max="11354" width="13.5703125" style="79" customWidth="1"/>
    <col min="11355" max="11355" width="12.42578125" style="79" customWidth="1"/>
    <col min="11356" max="11356" width="12.5703125" style="79" customWidth="1"/>
    <col min="11357" max="11357" width="11.7109375" style="79" customWidth="1"/>
    <col min="11358" max="11358" width="13.7109375" style="79" customWidth="1"/>
    <col min="11359" max="11359" width="13.28515625" style="79" customWidth="1"/>
    <col min="11360" max="11360" width="13.140625" style="79" customWidth="1"/>
    <col min="11361" max="11361" width="12" style="79" customWidth="1"/>
    <col min="11362" max="11362" width="12.140625" style="79" customWidth="1"/>
    <col min="11363" max="11363" width="12.28515625" style="79" customWidth="1"/>
    <col min="11364" max="11364" width="12.140625" style="79" customWidth="1"/>
    <col min="11365" max="11365" width="12.5703125" style="79" customWidth="1"/>
    <col min="11366" max="11582" width="9.140625" style="79"/>
    <col min="11583" max="11583" width="25.42578125" style="79" customWidth="1"/>
    <col min="11584" max="11584" width="56.28515625" style="79" customWidth="1"/>
    <col min="11585" max="11585" width="14" style="79" customWidth="1"/>
    <col min="11586" max="11587" width="14.5703125" style="79" customWidth="1"/>
    <col min="11588" max="11588" width="14.140625" style="79" customWidth="1"/>
    <col min="11589" max="11589" width="15.140625" style="79" customWidth="1"/>
    <col min="11590" max="11590" width="13.85546875" style="79" customWidth="1"/>
    <col min="11591" max="11592" width="14.7109375" style="79" customWidth="1"/>
    <col min="11593" max="11593" width="12.85546875" style="79" customWidth="1"/>
    <col min="11594" max="11594" width="13.5703125" style="79" customWidth="1"/>
    <col min="11595" max="11595" width="12.7109375" style="79" customWidth="1"/>
    <col min="11596" max="11596" width="13.42578125" style="79" customWidth="1"/>
    <col min="11597" max="11597" width="13.140625" style="79" customWidth="1"/>
    <col min="11598" max="11598" width="14.7109375" style="79" customWidth="1"/>
    <col min="11599" max="11599" width="14.5703125" style="79" customWidth="1"/>
    <col min="11600" max="11600" width="13" style="79" customWidth="1"/>
    <col min="11601" max="11601" width="15" style="79" customWidth="1"/>
    <col min="11602" max="11603" width="12.140625" style="79" customWidth="1"/>
    <col min="11604" max="11604" width="12" style="79" customWidth="1"/>
    <col min="11605" max="11605" width="13.5703125" style="79" customWidth="1"/>
    <col min="11606" max="11606" width="14" style="79" customWidth="1"/>
    <col min="11607" max="11607" width="12.28515625" style="79" customWidth="1"/>
    <col min="11608" max="11608" width="14.140625" style="79" customWidth="1"/>
    <col min="11609" max="11609" width="13" style="79" customWidth="1"/>
    <col min="11610" max="11610" width="13.5703125" style="79" customWidth="1"/>
    <col min="11611" max="11611" width="12.42578125" style="79" customWidth="1"/>
    <col min="11612" max="11612" width="12.5703125" style="79" customWidth="1"/>
    <col min="11613" max="11613" width="11.7109375" style="79" customWidth="1"/>
    <col min="11614" max="11614" width="13.7109375" style="79" customWidth="1"/>
    <col min="11615" max="11615" width="13.28515625" style="79" customWidth="1"/>
    <col min="11616" max="11616" width="13.140625" style="79" customWidth="1"/>
    <col min="11617" max="11617" width="12" style="79" customWidth="1"/>
    <col min="11618" max="11618" width="12.140625" style="79" customWidth="1"/>
    <col min="11619" max="11619" width="12.28515625" style="79" customWidth="1"/>
    <col min="11620" max="11620" width="12.140625" style="79" customWidth="1"/>
    <col min="11621" max="11621" width="12.5703125" style="79" customWidth="1"/>
    <col min="11622" max="11838" width="9.140625" style="79"/>
    <col min="11839" max="11839" width="25.42578125" style="79" customWidth="1"/>
    <col min="11840" max="11840" width="56.28515625" style="79" customWidth="1"/>
    <col min="11841" max="11841" width="14" style="79" customWidth="1"/>
    <col min="11842" max="11843" width="14.5703125" style="79" customWidth="1"/>
    <col min="11844" max="11844" width="14.140625" style="79" customWidth="1"/>
    <col min="11845" max="11845" width="15.140625" style="79" customWidth="1"/>
    <col min="11846" max="11846" width="13.85546875" style="79" customWidth="1"/>
    <col min="11847" max="11848" width="14.7109375" style="79" customWidth="1"/>
    <col min="11849" max="11849" width="12.85546875" style="79" customWidth="1"/>
    <col min="11850" max="11850" width="13.5703125" style="79" customWidth="1"/>
    <col min="11851" max="11851" width="12.7109375" style="79" customWidth="1"/>
    <col min="11852" max="11852" width="13.42578125" style="79" customWidth="1"/>
    <col min="11853" max="11853" width="13.140625" style="79" customWidth="1"/>
    <col min="11854" max="11854" width="14.7109375" style="79" customWidth="1"/>
    <col min="11855" max="11855" width="14.5703125" style="79" customWidth="1"/>
    <col min="11856" max="11856" width="13" style="79" customWidth="1"/>
    <col min="11857" max="11857" width="15" style="79" customWidth="1"/>
    <col min="11858" max="11859" width="12.140625" style="79" customWidth="1"/>
    <col min="11860" max="11860" width="12" style="79" customWidth="1"/>
    <col min="11861" max="11861" width="13.5703125" style="79" customWidth="1"/>
    <col min="11862" max="11862" width="14" style="79" customWidth="1"/>
    <col min="11863" max="11863" width="12.28515625" style="79" customWidth="1"/>
    <col min="11864" max="11864" width="14.140625" style="79" customWidth="1"/>
    <col min="11865" max="11865" width="13" style="79" customWidth="1"/>
    <col min="11866" max="11866" width="13.5703125" style="79" customWidth="1"/>
    <col min="11867" max="11867" width="12.42578125" style="79" customWidth="1"/>
    <col min="11868" max="11868" width="12.5703125" style="79" customWidth="1"/>
    <col min="11869" max="11869" width="11.7109375" style="79" customWidth="1"/>
    <col min="11870" max="11870" width="13.7109375" style="79" customWidth="1"/>
    <col min="11871" max="11871" width="13.28515625" style="79" customWidth="1"/>
    <col min="11872" max="11872" width="13.140625" style="79" customWidth="1"/>
    <col min="11873" max="11873" width="12" style="79" customWidth="1"/>
    <col min="11874" max="11874" width="12.140625" style="79" customWidth="1"/>
    <col min="11875" max="11875" width="12.28515625" style="79" customWidth="1"/>
    <col min="11876" max="11876" width="12.140625" style="79" customWidth="1"/>
    <col min="11877" max="11877" width="12.5703125" style="79" customWidth="1"/>
    <col min="11878" max="12094" width="9.140625" style="79"/>
    <col min="12095" max="12095" width="25.42578125" style="79" customWidth="1"/>
    <col min="12096" max="12096" width="56.28515625" style="79" customWidth="1"/>
    <col min="12097" max="12097" width="14" style="79" customWidth="1"/>
    <col min="12098" max="12099" width="14.5703125" style="79" customWidth="1"/>
    <col min="12100" max="12100" width="14.140625" style="79" customWidth="1"/>
    <col min="12101" max="12101" width="15.140625" style="79" customWidth="1"/>
    <col min="12102" max="12102" width="13.85546875" style="79" customWidth="1"/>
    <col min="12103" max="12104" width="14.7109375" style="79" customWidth="1"/>
    <col min="12105" max="12105" width="12.85546875" style="79" customWidth="1"/>
    <col min="12106" max="12106" width="13.5703125" style="79" customWidth="1"/>
    <col min="12107" max="12107" width="12.7109375" style="79" customWidth="1"/>
    <col min="12108" max="12108" width="13.42578125" style="79" customWidth="1"/>
    <col min="12109" max="12109" width="13.140625" style="79" customWidth="1"/>
    <col min="12110" max="12110" width="14.7109375" style="79" customWidth="1"/>
    <col min="12111" max="12111" width="14.5703125" style="79" customWidth="1"/>
    <col min="12112" max="12112" width="13" style="79" customWidth="1"/>
    <col min="12113" max="12113" width="15" style="79" customWidth="1"/>
    <col min="12114" max="12115" width="12.140625" style="79" customWidth="1"/>
    <col min="12116" max="12116" width="12" style="79" customWidth="1"/>
    <col min="12117" max="12117" width="13.5703125" style="79" customWidth="1"/>
    <col min="12118" max="12118" width="14" style="79" customWidth="1"/>
    <col min="12119" max="12119" width="12.28515625" style="79" customWidth="1"/>
    <col min="12120" max="12120" width="14.140625" style="79" customWidth="1"/>
    <col min="12121" max="12121" width="13" style="79" customWidth="1"/>
    <col min="12122" max="12122" width="13.5703125" style="79" customWidth="1"/>
    <col min="12123" max="12123" width="12.42578125" style="79" customWidth="1"/>
    <col min="12124" max="12124" width="12.5703125" style="79" customWidth="1"/>
    <col min="12125" max="12125" width="11.7109375" style="79" customWidth="1"/>
    <col min="12126" max="12126" width="13.7109375" style="79" customWidth="1"/>
    <col min="12127" max="12127" width="13.28515625" style="79" customWidth="1"/>
    <col min="12128" max="12128" width="13.140625" style="79" customWidth="1"/>
    <col min="12129" max="12129" width="12" style="79" customWidth="1"/>
    <col min="12130" max="12130" width="12.140625" style="79" customWidth="1"/>
    <col min="12131" max="12131" width="12.28515625" style="79" customWidth="1"/>
    <col min="12132" max="12132" width="12.140625" style="79" customWidth="1"/>
    <col min="12133" max="12133" width="12.5703125" style="79" customWidth="1"/>
    <col min="12134" max="12350" width="9.140625" style="79"/>
    <col min="12351" max="12351" width="25.42578125" style="79" customWidth="1"/>
    <col min="12352" max="12352" width="56.28515625" style="79" customWidth="1"/>
    <col min="12353" max="12353" width="14" style="79" customWidth="1"/>
    <col min="12354" max="12355" width="14.5703125" style="79" customWidth="1"/>
    <col min="12356" max="12356" width="14.140625" style="79" customWidth="1"/>
    <col min="12357" max="12357" width="15.140625" style="79" customWidth="1"/>
    <col min="12358" max="12358" width="13.85546875" style="79" customWidth="1"/>
    <col min="12359" max="12360" width="14.7109375" style="79" customWidth="1"/>
    <col min="12361" max="12361" width="12.85546875" style="79" customWidth="1"/>
    <col min="12362" max="12362" width="13.5703125" style="79" customWidth="1"/>
    <col min="12363" max="12363" width="12.7109375" style="79" customWidth="1"/>
    <col min="12364" max="12364" width="13.42578125" style="79" customWidth="1"/>
    <col min="12365" max="12365" width="13.140625" style="79" customWidth="1"/>
    <col min="12366" max="12366" width="14.7109375" style="79" customWidth="1"/>
    <col min="12367" max="12367" width="14.5703125" style="79" customWidth="1"/>
    <col min="12368" max="12368" width="13" style="79" customWidth="1"/>
    <col min="12369" max="12369" width="15" style="79" customWidth="1"/>
    <col min="12370" max="12371" width="12.140625" style="79" customWidth="1"/>
    <col min="12372" max="12372" width="12" style="79" customWidth="1"/>
    <col min="12373" max="12373" width="13.5703125" style="79" customWidth="1"/>
    <col min="12374" max="12374" width="14" style="79" customWidth="1"/>
    <col min="12375" max="12375" width="12.28515625" style="79" customWidth="1"/>
    <col min="12376" max="12376" width="14.140625" style="79" customWidth="1"/>
    <col min="12377" max="12377" width="13" style="79" customWidth="1"/>
    <col min="12378" max="12378" width="13.5703125" style="79" customWidth="1"/>
    <col min="12379" max="12379" width="12.42578125" style="79" customWidth="1"/>
    <col min="12380" max="12380" width="12.5703125" style="79" customWidth="1"/>
    <col min="12381" max="12381" width="11.7109375" style="79" customWidth="1"/>
    <col min="12382" max="12382" width="13.7109375" style="79" customWidth="1"/>
    <col min="12383" max="12383" width="13.28515625" style="79" customWidth="1"/>
    <col min="12384" max="12384" width="13.140625" style="79" customWidth="1"/>
    <col min="12385" max="12385" width="12" style="79" customWidth="1"/>
    <col min="12386" max="12386" width="12.140625" style="79" customWidth="1"/>
    <col min="12387" max="12387" width="12.28515625" style="79" customWidth="1"/>
    <col min="12388" max="12388" width="12.140625" style="79" customWidth="1"/>
    <col min="12389" max="12389" width="12.5703125" style="79" customWidth="1"/>
    <col min="12390" max="12606" width="9.140625" style="79"/>
    <col min="12607" max="12607" width="25.42578125" style="79" customWidth="1"/>
    <col min="12608" max="12608" width="56.28515625" style="79" customWidth="1"/>
    <col min="12609" max="12609" width="14" style="79" customWidth="1"/>
    <col min="12610" max="12611" width="14.5703125" style="79" customWidth="1"/>
    <col min="12612" max="12612" width="14.140625" style="79" customWidth="1"/>
    <col min="12613" max="12613" width="15.140625" style="79" customWidth="1"/>
    <col min="12614" max="12614" width="13.85546875" style="79" customWidth="1"/>
    <col min="12615" max="12616" width="14.7109375" style="79" customWidth="1"/>
    <col min="12617" max="12617" width="12.85546875" style="79" customWidth="1"/>
    <col min="12618" max="12618" width="13.5703125" style="79" customWidth="1"/>
    <col min="12619" max="12619" width="12.7109375" style="79" customWidth="1"/>
    <col min="12620" max="12620" width="13.42578125" style="79" customWidth="1"/>
    <col min="12621" max="12621" width="13.140625" style="79" customWidth="1"/>
    <col min="12622" max="12622" width="14.7109375" style="79" customWidth="1"/>
    <col min="12623" max="12623" width="14.5703125" style="79" customWidth="1"/>
    <col min="12624" max="12624" width="13" style="79" customWidth="1"/>
    <col min="12625" max="12625" width="15" style="79" customWidth="1"/>
    <col min="12626" max="12627" width="12.140625" style="79" customWidth="1"/>
    <col min="12628" max="12628" width="12" style="79" customWidth="1"/>
    <col min="12629" max="12629" width="13.5703125" style="79" customWidth="1"/>
    <col min="12630" max="12630" width="14" style="79" customWidth="1"/>
    <col min="12631" max="12631" width="12.28515625" style="79" customWidth="1"/>
    <col min="12632" max="12632" width="14.140625" style="79" customWidth="1"/>
    <col min="12633" max="12633" width="13" style="79" customWidth="1"/>
    <col min="12634" max="12634" width="13.5703125" style="79" customWidth="1"/>
    <col min="12635" max="12635" width="12.42578125" style="79" customWidth="1"/>
    <col min="12636" max="12636" width="12.5703125" style="79" customWidth="1"/>
    <col min="12637" max="12637" width="11.7109375" style="79" customWidth="1"/>
    <col min="12638" max="12638" width="13.7109375" style="79" customWidth="1"/>
    <col min="12639" max="12639" width="13.28515625" style="79" customWidth="1"/>
    <col min="12640" max="12640" width="13.140625" style="79" customWidth="1"/>
    <col min="12641" max="12641" width="12" style="79" customWidth="1"/>
    <col min="12642" max="12642" width="12.140625" style="79" customWidth="1"/>
    <col min="12643" max="12643" width="12.28515625" style="79" customWidth="1"/>
    <col min="12644" max="12644" width="12.140625" style="79" customWidth="1"/>
    <col min="12645" max="12645" width="12.5703125" style="79" customWidth="1"/>
    <col min="12646" max="12862" width="9.140625" style="79"/>
    <col min="12863" max="12863" width="25.42578125" style="79" customWidth="1"/>
    <col min="12864" max="12864" width="56.28515625" style="79" customWidth="1"/>
    <col min="12865" max="12865" width="14" style="79" customWidth="1"/>
    <col min="12866" max="12867" width="14.5703125" style="79" customWidth="1"/>
    <col min="12868" max="12868" width="14.140625" style="79" customWidth="1"/>
    <col min="12869" max="12869" width="15.140625" style="79" customWidth="1"/>
    <col min="12870" max="12870" width="13.85546875" style="79" customWidth="1"/>
    <col min="12871" max="12872" width="14.7109375" style="79" customWidth="1"/>
    <col min="12873" max="12873" width="12.85546875" style="79" customWidth="1"/>
    <col min="12874" max="12874" width="13.5703125" style="79" customWidth="1"/>
    <col min="12875" max="12875" width="12.7109375" style="79" customWidth="1"/>
    <col min="12876" max="12876" width="13.42578125" style="79" customWidth="1"/>
    <col min="12877" max="12877" width="13.140625" style="79" customWidth="1"/>
    <col min="12878" max="12878" width="14.7109375" style="79" customWidth="1"/>
    <col min="12879" max="12879" width="14.5703125" style="79" customWidth="1"/>
    <col min="12880" max="12880" width="13" style="79" customWidth="1"/>
    <col min="12881" max="12881" width="15" style="79" customWidth="1"/>
    <col min="12882" max="12883" width="12.140625" style="79" customWidth="1"/>
    <col min="12884" max="12884" width="12" style="79" customWidth="1"/>
    <col min="12885" max="12885" width="13.5703125" style="79" customWidth="1"/>
    <col min="12886" max="12886" width="14" style="79" customWidth="1"/>
    <col min="12887" max="12887" width="12.28515625" style="79" customWidth="1"/>
    <col min="12888" max="12888" width="14.140625" style="79" customWidth="1"/>
    <col min="12889" max="12889" width="13" style="79" customWidth="1"/>
    <col min="12890" max="12890" width="13.5703125" style="79" customWidth="1"/>
    <col min="12891" max="12891" width="12.42578125" style="79" customWidth="1"/>
    <col min="12892" max="12892" width="12.5703125" style="79" customWidth="1"/>
    <col min="12893" max="12893" width="11.7109375" style="79" customWidth="1"/>
    <col min="12894" max="12894" width="13.7109375" style="79" customWidth="1"/>
    <col min="12895" max="12895" width="13.28515625" style="79" customWidth="1"/>
    <col min="12896" max="12896" width="13.140625" style="79" customWidth="1"/>
    <col min="12897" max="12897" width="12" style="79" customWidth="1"/>
    <col min="12898" max="12898" width="12.140625" style="79" customWidth="1"/>
    <col min="12899" max="12899" width="12.28515625" style="79" customWidth="1"/>
    <col min="12900" max="12900" width="12.140625" style="79" customWidth="1"/>
    <col min="12901" max="12901" width="12.5703125" style="79" customWidth="1"/>
    <col min="12902" max="13118" width="9.140625" style="79"/>
    <col min="13119" max="13119" width="25.42578125" style="79" customWidth="1"/>
    <col min="13120" max="13120" width="56.28515625" style="79" customWidth="1"/>
    <col min="13121" max="13121" width="14" style="79" customWidth="1"/>
    <col min="13122" max="13123" width="14.5703125" style="79" customWidth="1"/>
    <col min="13124" max="13124" width="14.140625" style="79" customWidth="1"/>
    <col min="13125" max="13125" width="15.140625" style="79" customWidth="1"/>
    <col min="13126" max="13126" width="13.85546875" style="79" customWidth="1"/>
    <col min="13127" max="13128" width="14.7109375" style="79" customWidth="1"/>
    <col min="13129" max="13129" width="12.85546875" style="79" customWidth="1"/>
    <col min="13130" max="13130" width="13.5703125" style="79" customWidth="1"/>
    <col min="13131" max="13131" width="12.7109375" style="79" customWidth="1"/>
    <col min="13132" max="13132" width="13.42578125" style="79" customWidth="1"/>
    <col min="13133" max="13133" width="13.140625" style="79" customWidth="1"/>
    <col min="13134" max="13134" width="14.7109375" style="79" customWidth="1"/>
    <col min="13135" max="13135" width="14.5703125" style="79" customWidth="1"/>
    <col min="13136" max="13136" width="13" style="79" customWidth="1"/>
    <col min="13137" max="13137" width="15" style="79" customWidth="1"/>
    <col min="13138" max="13139" width="12.140625" style="79" customWidth="1"/>
    <col min="13140" max="13140" width="12" style="79" customWidth="1"/>
    <col min="13141" max="13141" width="13.5703125" style="79" customWidth="1"/>
    <col min="13142" max="13142" width="14" style="79" customWidth="1"/>
    <col min="13143" max="13143" width="12.28515625" style="79" customWidth="1"/>
    <col min="13144" max="13144" width="14.140625" style="79" customWidth="1"/>
    <col min="13145" max="13145" width="13" style="79" customWidth="1"/>
    <col min="13146" max="13146" width="13.5703125" style="79" customWidth="1"/>
    <col min="13147" max="13147" width="12.42578125" style="79" customWidth="1"/>
    <col min="13148" max="13148" width="12.5703125" style="79" customWidth="1"/>
    <col min="13149" max="13149" width="11.7109375" style="79" customWidth="1"/>
    <col min="13150" max="13150" width="13.7109375" style="79" customWidth="1"/>
    <col min="13151" max="13151" width="13.28515625" style="79" customWidth="1"/>
    <col min="13152" max="13152" width="13.140625" style="79" customWidth="1"/>
    <col min="13153" max="13153" width="12" style="79" customWidth="1"/>
    <col min="13154" max="13154" width="12.140625" style="79" customWidth="1"/>
    <col min="13155" max="13155" width="12.28515625" style="79" customWidth="1"/>
    <col min="13156" max="13156" width="12.140625" style="79" customWidth="1"/>
    <col min="13157" max="13157" width="12.5703125" style="79" customWidth="1"/>
    <col min="13158" max="13374" width="9.140625" style="79"/>
    <col min="13375" max="13375" width="25.42578125" style="79" customWidth="1"/>
    <col min="13376" max="13376" width="56.28515625" style="79" customWidth="1"/>
    <col min="13377" max="13377" width="14" style="79" customWidth="1"/>
    <col min="13378" max="13379" width="14.5703125" style="79" customWidth="1"/>
    <col min="13380" max="13380" width="14.140625" style="79" customWidth="1"/>
    <col min="13381" max="13381" width="15.140625" style="79" customWidth="1"/>
    <col min="13382" max="13382" width="13.85546875" style="79" customWidth="1"/>
    <col min="13383" max="13384" width="14.7109375" style="79" customWidth="1"/>
    <col min="13385" max="13385" width="12.85546875" style="79" customWidth="1"/>
    <col min="13386" max="13386" width="13.5703125" style="79" customWidth="1"/>
    <col min="13387" max="13387" width="12.7109375" style="79" customWidth="1"/>
    <col min="13388" max="13388" width="13.42578125" style="79" customWidth="1"/>
    <col min="13389" max="13389" width="13.140625" style="79" customWidth="1"/>
    <col min="13390" max="13390" width="14.7109375" style="79" customWidth="1"/>
    <col min="13391" max="13391" width="14.5703125" style="79" customWidth="1"/>
    <col min="13392" max="13392" width="13" style="79" customWidth="1"/>
    <col min="13393" max="13393" width="15" style="79" customWidth="1"/>
    <col min="13394" max="13395" width="12.140625" style="79" customWidth="1"/>
    <col min="13396" max="13396" width="12" style="79" customWidth="1"/>
    <col min="13397" max="13397" width="13.5703125" style="79" customWidth="1"/>
    <col min="13398" max="13398" width="14" style="79" customWidth="1"/>
    <col min="13399" max="13399" width="12.28515625" style="79" customWidth="1"/>
    <col min="13400" max="13400" width="14.140625" style="79" customWidth="1"/>
    <col min="13401" max="13401" width="13" style="79" customWidth="1"/>
    <col min="13402" max="13402" width="13.5703125" style="79" customWidth="1"/>
    <col min="13403" max="13403" width="12.42578125" style="79" customWidth="1"/>
    <col min="13404" max="13404" width="12.5703125" style="79" customWidth="1"/>
    <col min="13405" max="13405" width="11.7109375" style="79" customWidth="1"/>
    <col min="13406" max="13406" width="13.7109375" style="79" customWidth="1"/>
    <col min="13407" max="13407" width="13.28515625" style="79" customWidth="1"/>
    <col min="13408" max="13408" width="13.140625" style="79" customWidth="1"/>
    <col min="13409" max="13409" width="12" style="79" customWidth="1"/>
    <col min="13410" max="13410" width="12.140625" style="79" customWidth="1"/>
    <col min="13411" max="13411" width="12.28515625" style="79" customWidth="1"/>
    <col min="13412" max="13412" width="12.140625" style="79" customWidth="1"/>
    <col min="13413" max="13413" width="12.5703125" style="79" customWidth="1"/>
    <col min="13414" max="13630" width="9.140625" style="79"/>
    <col min="13631" max="13631" width="25.42578125" style="79" customWidth="1"/>
    <col min="13632" max="13632" width="56.28515625" style="79" customWidth="1"/>
    <col min="13633" max="13633" width="14" style="79" customWidth="1"/>
    <col min="13634" max="13635" width="14.5703125" style="79" customWidth="1"/>
    <col min="13636" max="13636" width="14.140625" style="79" customWidth="1"/>
    <col min="13637" max="13637" width="15.140625" style="79" customWidth="1"/>
    <col min="13638" max="13638" width="13.85546875" style="79" customWidth="1"/>
    <col min="13639" max="13640" width="14.7109375" style="79" customWidth="1"/>
    <col min="13641" max="13641" width="12.85546875" style="79" customWidth="1"/>
    <col min="13642" max="13642" width="13.5703125" style="79" customWidth="1"/>
    <col min="13643" max="13643" width="12.7109375" style="79" customWidth="1"/>
    <col min="13644" max="13644" width="13.42578125" style="79" customWidth="1"/>
    <col min="13645" max="13645" width="13.140625" style="79" customWidth="1"/>
    <col min="13646" max="13646" width="14.7109375" style="79" customWidth="1"/>
    <col min="13647" max="13647" width="14.5703125" style="79" customWidth="1"/>
    <col min="13648" max="13648" width="13" style="79" customWidth="1"/>
    <col min="13649" max="13649" width="15" style="79" customWidth="1"/>
    <col min="13650" max="13651" width="12.140625" style="79" customWidth="1"/>
    <col min="13652" max="13652" width="12" style="79" customWidth="1"/>
    <col min="13653" max="13653" width="13.5703125" style="79" customWidth="1"/>
    <col min="13654" max="13654" width="14" style="79" customWidth="1"/>
    <col min="13655" max="13655" width="12.28515625" style="79" customWidth="1"/>
    <col min="13656" max="13656" width="14.140625" style="79" customWidth="1"/>
    <col min="13657" max="13657" width="13" style="79" customWidth="1"/>
    <col min="13658" max="13658" width="13.5703125" style="79" customWidth="1"/>
    <col min="13659" max="13659" width="12.42578125" style="79" customWidth="1"/>
    <col min="13660" max="13660" width="12.5703125" style="79" customWidth="1"/>
    <col min="13661" max="13661" width="11.7109375" style="79" customWidth="1"/>
    <col min="13662" max="13662" width="13.7109375" style="79" customWidth="1"/>
    <col min="13663" max="13663" width="13.28515625" style="79" customWidth="1"/>
    <col min="13664" max="13664" width="13.140625" style="79" customWidth="1"/>
    <col min="13665" max="13665" width="12" style="79" customWidth="1"/>
    <col min="13666" max="13666" width="12.140625" style="79" customWidth="1"/>
    <col min="13667" max="13667" width="12.28515625" style="79" customWidth="1"/>
    <col min="13668" max="13668" width="12.140625" style="79" customWidth="1"/>
    <col min="13669" max="13669" width="12.5703125" style="79" customWidth="1"/>
    <col min="13670" max="13886" width="9.140625" style="79"/>
    <col min="13887" max="13887" width="25.42578125" style="79" customWidth="1"/>
    <col min="13888" max="13888" width="56.28515625" style="79" customWidth="1"/>
    <col min="13889" max="13889" width="14" style="79" customWidth="1"/>
    <col min="13890" max="13891" width="14.5703125" style="79" customWidth="1"/>
    <col min="13892" max="13892" width="14.140625" style="79" customWidth="1"/>
    <col min="13893" max="13893" width="15.140625" style="79" customWidth="1"/>
    <col min="13894" max="13894" width="13.85546875" style="79" customWidth="1"/>
    <col min="13895" max="13896" width="14.7109375" style="79" customWidth="1"/>
    <col min="13897" max="13897" width="12.85546875" style="79" customWidth="1"/>
    <col min="13898" max="13898" width="13.5703125" style="79" customWidth="1"/>
    <col min="13899" max="13899" width="12.7109375" style="79" customWidth="1"/>
    <col min="13900" max="13900" width="13.42578125" style="79" customWidth="1"/>
    <col min="13901" max="13901" width="13.140625" style="79" customWidth="1"/>
    <col min="13902" max="13902" width="14.7109375" style="79" customWidth="1"/>
    <col min="13903" max="13903" width="14.5703125" style="79" customWidth="1"/>
    <col min="13904" max="13904" width="13" style="79" customWidth="1"/>
    <col min="13905" max="13905" width="15" style="79" customWidth="1"/>
    <col min="13906" max="13907" width="12.140625" style="79" customWidth="1"/>
    <col min="13908" max="13908" width="12" style="79" customWidth="1"/>
    <col min="13909" max="13909" width="13.5703125" style="79" customWidth="1"/>
    <col min="13910" max="13910" width="14" style="79" customWidth="1"/>
    <col min="13911" max="13911" width="12.28515625" style="79" customWidth="1"/>
    <col min="13912" max="13912" width="14.140625" style="79" customWidth="1"/>
    <col min="13913" max="13913" width="13" style="79" customWidth="1"/>
    <col min="13914" max="13914" width="13.5703125" style="79" customWidth="1"/>
    <col min="13915" max="13915" width="12.42578125" style="79" customWidth="1"/>
    <col min="13916" max="13916" width="12.5703125" style="79" customWidth="1"/>
    <col min="13917" max="13917" width="11.7109375" style="79" customWidth="1"/>
    <col min="13918" max="13918" width="13.7109375" style="79" customWidth="1"/>
    <col min="13919" max="13919" width="13.28515625" style="79" customWidth="1"/>
    <col min="13920" max="13920" width="13.140625" style="79" customWidth="1"/>
    <col min="13921" max="13921" width="12" style="79" customWidth="1"/>
    <col min="13922" max="13922" width="12.140625" style="79" customWidth="1"/>
    <col min="13923" max="13923" width="12.28515625" style="79" customWidth="1"/>
    <col min="13924" max="13924" width="12.140625" style="79" customWidth="1"/>
    <col min="13925" max="13925" width="12.5703125" style="79" customWidth="1"/>
    <col min="13926" max="14142" width="9.140625" style="79"/>
    <col min="14143" max="14143" width="25.42578125" style="79" customWidth="1"/>
    <col min="14144" max="14144" width="56.28515625" style="79" customWidth="1"/>
    <col min="14145" max="14145" width="14" style="79" customWidth="1"/>
    <col min="14146" max="14147" width="14.5703125" style="79" customWidth="1"/>
    <col min="14148" max="14148" width="14.140625" style="79" customWidth="1"/>
    <col min="14149" max="14149" width="15.140625" style="79" customWidth="1"/>
    <col min="14150" max="14150" width="13.85546875" style="79" customWidth="1"/>
    <col min="14151" max="14152" width="14.7109375" style="79" customWidth="1"/>
    <col min="14153" max="14153" width="12.85546875" style="79" customWidth="1"/>
    <col min="14154" max="14154" width="13.5703125" style="79" customWidth="1"/>
    <col min="14155" max="14155" width="12.7109375" style="79" customWidth="1"/>
    <col min="14156" max="14156" width="13.42578125" style="79" customWidth="1"/>
    <col min="14157" max="14157" width="13.140625" style="79" customWidth="1"/>
    <col min="14158" max="14158" width="14.7109375" style="79" customWidth="1"/>
    <col min="14159" max="14159" width="14.5703125" style="79" customWidth="1"/>
    <col min="14160" max="14160" width="13" style="79" customWidth="1"/>
    <col min="14161" max="14161" width="15" style="79" customWidth="1"/>
    <col min="14162" max="14163" width="12.140625" style="79" customWidth="1"/>
    <col min="14164" max="14164" width="12" style="79" customWidth="1"/>
    <col min="14165" max="14165" width="13.5703125" style="79" customWidth="1"/>
    <col min="14166" max="14166" width="14" style="79" customWidth="1"/>
    <col min="14167" max="14167" width="12.28515625" style="79" customWidth="1"/>
    <col min="14168" max="14168" width="14.140625" style="79" customWidth="1"/>
    <col min="14169" max="14169" width="13" style="79" customWidth="1"/>
    <col min="14170" max="14170" width="13.5703125" style="79" customWidth="1"/>
    <col min="14171" max="14171" width="12.42578125" style="79" customWidth="1"/>
    <col min="14172" max="14172" width="12.5703125" style="79" customWidth="1"/>
    <col min="14173" max="14173" width="11.7109375" style="79" customWidth="1"/>
    <col min="14174" max="14174" width="13.7109375" style="79" customWidth="1"/>
    <col min="14175" max="14175" width="13.28515625" style="79" customWidth="1"/>
    <col min="14176" max="14176" width="13.140625" style="79" customWidth="1"/>
    <col min="14177" max="14177" width="12" style="79" customWidth="1"/>
    <col min="14178" max="14178" width="12.140625" style="79" customWidth="1"/>
    <col min="14179" max="14179" width="12.28515625" style="79" customWidth="1"/>
    <col min="14180" max="14180" width="12.140625" style="79" customWidth="1"/>
    <col min="14181" max="14181" width="12.5703125" style="79" customWidth="1"/>
    <col min="14182" max="14398" width="9.140625" style="79"/>
    <col min="14399" max="14399" width="25.42578125" style="79" customWidth="1"/>
    <col min="14400" max="14400" width="56.28515625" style="79" customWidth="1"/>
    <col min="14401" max="14401" width="14" style="79" customWidth="1"/>
    <col min="14402" max="14403" width="14.5703125" style="79" customWidth="1"/>
    <col min="14404" max="14404" width="14.140625" style="79" customWidth="1"/>
    <col min="14405" max="14405" width="15.140625" style="79" customWidth="1"/>
    <col min="14406" max="14406" width="13.85546875" style="79" customWidth="1"/>
    <col min="14407" max="14408" width="14.7109375" style="79" customWidth="1"/>
    <col min="14409" max="14409" width="12.85546875" style="79" customWidth="1"/>
    <col min="14410" max="14410" width="13.5703125" style="79" customWidth="1"/>
    <col min="14411" max="14411" width="12.7109375" style="79" customWidth="1"/>
    <col min="14412" max="14412" width="13.42578125" style="79" customWidth="1"/>
    <col min="14413" max="14413" width="13.140625" style="79" customWidth="1"/>
    <col min="14414" max="14414" width="14.7109375" style="79" customWidth="1"/>
    <col min="14415" max="14415" width="14.5703125" style="79" customWidth="1"/>
    <col min="14416" max="14416" width="13" style="79" customWidth="1"/>
    <col min="14417" max="14417" width="15" style="79" customWidth="1"/>
    <col min="14418" max="14419" width="12.140625" style="79" customWidth="1"/>
    <col min="14420" max="14420" width="12" style="79" customWidth="1"/>
    <col min="14421" max="14421" width="13.5703125" style="79" customWidth="1"/>
    <col min="14422" max="14422" width="14" style="79" customWidth="1"/>
    <col min="14423" max="14423" width="12.28515625" style="79" customWidth="1"/>
    <col min="14424" max="14424" width="14.140625" style="79" customWidth="1"/>
    <col min="14425" max="14425" width="13" style="79" customWidth="1"/>
    <col min="14426" max="14426" width="13.5703125" style="79" customWidth="1"/>
    <col min="14427" max="14427" width="12.42578125" style="79" customWidth="1"/>
    <col min="14428" max="14428" width="12.5703125" style="79" customWidth="1"/>
    <col min="14429" max="14429" width="11.7109375" style="79" customWidth="1"/>
    <col min="14430" max="14430" width="13.7109375" style="79" customWidth="1"/>
    <col min="14431" max="14431" width="13.28515625" style="79" customWidth="1"/>
    <col min="14432" max="14432" width="13.140625" style="79" customWidth="1"/>
    <col min="14433" max="14433" width="12" style="79" customWidth="1"/>
    <col min="14434" max="14434" width="12.140625" style="79" customWidth="1"/>
    <col min="14435" max="14435" width="12.28515625" style="79" customWidth="1"/>
    <col min="14436" max="14436" width="12.140625" style="79" customWidth="1"/>
    <col min="14437" max="14437" width="12.5703125" style="79" customWidth="1"/>
    <col min="14438" max="14654" width="9.140625" style="79"/>
    <col min="14655" max="14655" width="25.42578125" style="79" customWidth="1"/>
    <col min="14656" max="14656" width="56.28515625" style="79" customWidth="1"/>
    <col min="14657" max="14657" width="14" style="79" customWidth="1"/>
    <col min="14658" max="14659" width="14.5703125" style="79" customWidth="1"/>
    <col min="14660" max="14660" width="14.140625" style="79" customWidth="1"/>
    <col min="14661" max="14661" width="15.140625" style="79" customWidth="1"/>
    <col min="14662" max="14662" width="13.85546875" style="79" customWidth="1"/>
    <col min="14663" max="14664" width="14.7109375" style="79" customWidth="1"/>
    <col min="14665" max="14665" width="12.85546875" style="79" customWidth="1"/>
    <col min="14666" max="14666" width="13.5703125" style="79" customWidth="1"/>
    <col min="14667" max="14667" width="12.7109375" style="79" customWidth="1"/>
    <col min="14668" max="14668" width="13.42578125" style="79" customWidth="1"/>
    <col min="14669" max="14669" width="13.140625" style="79" customWidth="1"/>
    <col min="14670" max="14670" width="14.7109375" style="79" customWidth="1"/>
    <col min="14671" max="14671" width="14.5703125" style="79" customWidth="1"/>
    <col min="14672" max="14672" width="13" style="79" customWidth="1"/>
    <col min="14673" max="14673" width="15" style="79" customWidth="1"/>
    <col min="14674" max="14675" width="12.140625" style="79" customWidth="1"/>
    <col min="14676" max="14676" width="12" style="79" customWidth="1"/>
    <col min="14677" max="14677" width="13.5703125" style="79" customWidth="1"/>
    <col min="14678" max="14678" width="14" style="79" customWidth="1"/>
    <col min="14679" max="14679" width="12.28515625" style="79" customWidth="1"/>
    <col min="14680" max="14680" width="14.140625" style="79" customWidth="1"/>
    <col min="14681" max="14681" width="13" style="79" customWidth="1"/>
    <col min="14682" max="14682" width="13.5703125" style="79" customWidth="1"/>
    <col min="14683" max="14683" width="12.42578125" style="79" customWidth="1"/>
    <col min="14684" max="14684" width="12.5703125" style="79" customWidth="1"/>
    <col min="14685" max="14685" width="11.7109375" style="79" customWidth="1"/>
    <col min="14686" max="14686" width="13.7109375" style="79" customWidth="1"/>
    <col min="14687" max="14687" width="13.28515625" style="79" customWidth="1"/>
    <col min="14688" max="14688" width="13.140625" style="79" customWidth="1"/>
    <col min="14689" max="14689" width="12" style="79" customWidth="1"/>
    <col min="14690" max="14690" width="12.140625" style="79" customWidth="1"/>
    <col min="14691" max="14691" width="12.28515625" style="79" customWidth="1"/>
    <col min="14692" max="14692" width="12.140625" style="79" customWidth="1"/>
    <col min="14693" max="14693" width="12.5703125" style="79" customWidth="1"/>
    <col min="14694" max="14910" width="9.140625" style="79"/>
    <col min="14911" max="14911" width="25.42578125" style="79" customWidth="1"/>
    <col min="14912" max="14912" width="56.28515625" style="79" customWidth="1"/>
    <col min="14913" max="14913" width="14" style="79" customWidth="1"/>
    <col min="14914" max="14915" width="14.5703125" style="79" customWidth="1"/>
    <col min="14916" max="14916" width="14.140625" style="79" customWidth="1"/>
    <col min="14917" max="14917" width="15.140625" style="79" customWidth="1"/>
    <col min="14918" max="14918" width="13.85546875" style="79" customWidth="1"/>
    <col min="14919" max="14920" width="14.7109375" style="79" customWidth="1"/>
    <col min="14921" max="14921" width="12.85546875" style="79" customWidth="1"/>
    <col min="14922" max="14922" width="13.5703125" style="79" customWidth="1"/>
    <col min="14923" max="14923" width="12.7109375" style="79" customWidth="1"/>
    <col min="14924" max="14924" width="13.42578125" style="79" customWidth="1"/>
    <col min="14925" max="14925" width="13.140625" style="79" customWidth="1"/>
    <col min="14926" max="14926" width="14.7109375" style="79" customWidth="1"/>
    <col min="14927" max="14927" width="14.5703125" style="79" customWidth="1"/>
    <col min="14928" max="14928" width="13" style="79" customWidth="1"/>
    <col min="14929" max="14929" width="15" style="79" customWidth="1"/>
    <col min="14930" max="14931" width="12.140625" style="79" customWidth="1"/>
    <col min="14932" max="14932" width="12" style="79" customWidth="1"/>
    <col min="14933" max="14933" width="13.5703125" style="79" customWidth="1"/>
    <col min="14934" max="14934" width="14" style="79" customWidth="1"/>
    <col min="14935" max="14935" width="12.28515625" style="79" customWidth="1"/>
    <col min="14936" max="14936" width="14.140625" style="79" customWidth="1"/>
    <col min="14937" max="14937" width="13" style="79" customWidth="1"/>
    <col min="14938" max="14938" width="13.5703125" style="79" customWidth="1"/>
    <col min="14939" max="14939" width="12.42578125" style="79" customWidth="1"/>
    <col min="14940" max="14940" width="12.5703125" style="79" customWidth="1"/>
    <col min="14941" max="14941" width="11.7109375" style="79" customWidth="1"/>
    <col min="14942" max="14942" width="13.7109375" style="79" customWidth="1"/>
    <col min="14943" max="14943" width="13.28515625" style="79" customWidth="1"/>
    <col min="14944" max="14944" width="13.140625" style="79" customWidth="1"/>
    <col min="14945" max="14945" width="12" style="79" customWidth="1"/>
    <col min="14946" max="14946" width="12.140625" style="79" customWidth="1"/>
    <col min="14947" max="14947" width="12.28515625" style="79" customWidth="1"/>
    <col min="14948" max="14948" width="12.140625" style="79" customWidth="1"/>
    <col min="14949" max="14949" width="12.5703125" style="79" customWidth="1"/>
    <col min="14950" max="15166" width="9.140625" style="79"/>
    <col min="15167" max="15167" width="25.42578125" style="79" customWidth="1"/>
    <col min="15168" max="15168" width="56.28515625" style="79" customWidth="1"/>
    <col min="15169" max="15169" width="14" style="79" customWidth="1"/>
    <col min="15170" max="15171" width="14.5703125" style="79" customWidth="1"/>
    <col min="15172" max="15172" width="14.140625" style="79" customWidth="1"/>
    <col min="15173" max="15173" width="15.140625" style="79" customWidth="1"/>
    <col min="15174" max="15174" width="13.85546875" style="79" customWidth="1"/>
    <col min="15175" max="15176" width="14.7109375" style="79" customWidth="1"/>
    <col min="15177" max="15177" width="12.85546875" style="79" customWidth="1"/>
    <col min="15178" max="15178" width="13.5703125" style="79" customWidth="1"/>
    <col min="15179" max="15179" width="12.7109375" style="79" customWidth="1"/>
    <col min="15180" max="15180" width="13.42578125" style="79" customWidth="1"/>
    <col min="15181" max="15181" width="13.140625" style="79" customWidth="1"/>
    <col min="15182" max="15182" width="14.7109375" style="79" customWidth="1"/>
    <col min="15183" max="15183" width="14.5703125" style="79" customWidth="1"/>
    <col min="15184" max="15184" width="13" style="79" customWidth="1"/>
    <col min="15185" max="15185" width="15" style="79" customWidth="1"/>
    <col min="15186" max="15187" width="12.140625" style="79" customWidth="1"/>
    <col min="15188" max="15188" width="12" style="79" customWidth="1"/>
    <col min="15189" max="15189" width="13.5703125" style="79" customWidth="1"/>
    <col min="15190" max="15190" width="14" style="79" customWidth="1"/>
    <col min="15191" max="15191" width="12.28515625" style="79" customWidth="1"/>
    <col min="15192" max="15192" width="14.140625" style="79" customWidth="1"/>
    <col min="15193" max="15193" width="13" style="79" customWidth="1"/>
    <col min="15194" max="15194" width="13.5703125" style="79" customWidth="1"/>
    <col min="15195" max="15195" width="12.42578125" style="79" customWidth="1"/>
    <col min="15196" max="15196" width="12.5703125" style="79" customWidth="1"/>
    <col min="15197" max="15197" width="11.7109375" style="79" customWidth="1"/>
    <col min="15198" max="15198" width="13.7109375" style="79" customWidth="1"/>
    <col min="15199" max="15199" width="13.28515625" style="79" customWidth="1"/>
    <col min="15200" max="15200" width="13.140625" style="79" customWidth="1"/>
    <col min="15201" max="15201" width="12" style="79" customWidth="1"/>
    <col min="15202" max="15202" width="12.140625" style="79" customWidth="1"/>
    <col min="15203" max="15203" width="12.28515625" style="79" customWidth="1"/>
    <col min="15204" max="15204" width="12.140625" style="79" customWidth="1"/>
    <col min="15205" max="15205" width="12.5703125" style="79" customWidth="1"/>
    <col min="15206" max="15422" width="9.140625" style="79"/>
    <col min="15423" max="15423" width="25.42578125" style="79" customWidth="1"/>
    <col min="15424" max="15424" width="56.28515625" style="79" customWidth="1"/>
    <col min="15425" max="15425" width="14" style="79" customWidth="1"/>
    <col min="15426" max="15427" width="14.5703125" style="79" customWidth="1"/>
    <col min="15428" max="15428" width="14.140625" style="79" customWidth="1"/>
    <col min="15429" max="15429" width="15.140625" style="79" customWidth="1"/>
    <col min="15430" max="15430" width="13.85546875" style="79" customWidth="1"/>
    <col min="15431" max="15432" width="14.7109375" style="79" customWidth="1"/>
    <col min="15433" max="15433" width="12.85546875" style="79" customWidth="1"/>
    <col min="15434" max="15434" width="13.5703125" style="79" customWidth="1"/>
    <col min="15435" max="15435" width="12.7109375" style="79" customWidth="1"/>
    <col min="15436" max="15436" width="13.42578125" style="79" customWidth="1"/>
    <col min="15437" max="15437" width="13.140625" style="79" customWidth="1"/>
    <col min="15438" max="15438" width="14.7109375" style="79" customWidth="1"/>
    <col min="15439" max="15439" width="14.5703125" style="79" customWidth="1"/>
    <col min="15440" max="15440" width="13" style="79" customWidth="1"/>
    <col min="15441" max="15441" width="15" style="79" customWidth="1"/>
    <col min="15442" max="15443" width="12.140625" style="79" customWidth="1"/>
    <col min="15444" max="15444" width="12" style="79" customWidth="1"/>
    <col min="15445" max="15445" width="13.5703125" style="79" customWidth="1"/>
    <col min="15446" max="15446" width="14" style="79" customWidth="1"/>
    <col min="15447" max="15447" width="12.28515625" style="79" customWidth="1"/>
    <col min="15448" max="15448" width="14.140625" style="79" customWidth="1"/>
    <col min="15449" max="15449" width="13" style="79" customWidth="1"/>
    <col min="15450" max="15450" width="13.5703125" style="79" customWidth="1"/>
    <col min="15451" max="15451" width="12.42578125" style="79" customWidth="1"/>
    <col min="15452" max="15452" width="12.5703125" style="79" customWidth="1"/>
    <col min="15453" max="15453" width="11.7109375" style="79" customWidth="1"/>
    <col min="15454" max="15454" width="13.7109375" style="79" customWidth="1"/>
    <col min="15455" max="15455" width="13.28515625" style="79" customWidth="1"/>
    <col min="15456" max="15456" width="13.140625" style="79" customWidth="1"/>
    <col min="15457" max="15457" width="12" style="79" customWidth="1"/>
    <col min="15458" max="15458" width="12.140625" style="79" customWidth="1"/>
    <col min="15459" max="15459" width="12.28515625" style="79" customWidth="1"/>
    <col min="15460" max="15460" width="12.140625" style="79" customWidth="1"/>
    <col min="15461" max="15461" width="12.5703125" style="79" customWidth="1"/>
    <col min="15462" max="15678" width="9.140625" style="79"/>
    <col min="15679" max="15679" width="25.42578125" style="79" customWidth="1"/>
    <col min="15680" max="15680" width="56.28515625" style="79" customWidth="1"/>
    <col min="15681" max="15681" width="14" style="79" customWidth="1"/>
    <col min="15682" max="15683" width="14.5703125" style="79" customWidth="1"/>
    <col min="15684" max="15684" width="14.140625" style="79" customWidth="1"/>
    <col min="15685" max="15685" width="15.140625" style="79" customWidth="1"/>
    <col min="15686" max="15686" width="13.85546875" style="79" customWidth="1"/>
    <col min="15687" max="15688" width="14.7109375" style="79" customWidth="1"/>
    <col min="15689" max="15689" width="12.85546875" style="79" customWidth="1"/>
    <col min="15690" max="15690" width="13.5703125" style="79" customWidth="1"/>
    <col min="15691" max="15691" width="12.7109375" style="79" customWidth="1"/>
    <col min="15692" max="15692" width="13.42578125" style="79" customWidth="1"/>
    <col min="15693" max="15693" width="13.140625" style="79" customWidth="1"/>
    <col min="15694" max="15694" width="14.7109375" style="79" customWidth="1"/>
    <col min="15695" max="15695" width="14.5703125" style="79" customWidth="1"/>
    <col min="15696" max="15696" width="13" style="79" customWidth="1"/>
    <col min="15697" max="15697" width="15" style="79" customWidth="1"/>
    <col min="15698" max="15699" width="12.140625" style="79" customWidth="1"/>
    <col min="15700" max="15700" width="12" style="79" customWidth="1"/>
    <col min="15701" max="15701" width="13.5703125" style="79" customWidth="1"/>
    <col min="15702" max="15702" width="14" style="79" customWidth="1"/>
    <col min="15703" max="15703" width="12.28515625" style="79" customWidth="1"/>
    <col min="15704" max="15704" width="14.140625" style="79" customWidth="1"/>
    <col min="15705" max="15705" width="13" style="79" customWidth="1"/>
    <col min="15706" max="15706" width="13.5703125" style="79" customWidth="1"/>
    <col min="15707" max="15707" width="12.42578125" style="79" customWidth="1"/>
    <col min="15708" max="15708" width="12.5703125" style="79" customWidth="1"/>
    <col min="15709" max="15709" width="11.7109375" style="79" customWidth="1"/>
    <col min="15710" max="15710" width="13.7109375" style="79" customWidth="1"/>
    <col min="15711" max="15711" width="13.28515625" style="79" customWidth="1"/>
    <col min="15712" max="15712" width="13.140625" style="79" customWidth="1"/>
    <col min="15713" max="15713" width="12" style="79" customWidth="1"/>
    <col min="15714" max="15714" width="12.140625" style="79" customWidth="1"/>
    <col min="15715" max="15715" width="12.28515625" style="79" customWidth="1"/>
    <col min="15716" max="15716" width="12.140625" style="79" customWidth="1"/>
    <col min="15717" max="15717" width="12.5703125" style="79" customWidth="1"/>
    <col min="15718" max="15934" width="9.140625" style="79"/>
    <col min="15935" max="15935" width="25.42578125" style="79" customWidth="1"/>
    <col min="15936" max="15936" width="56.28515625" style="79" customWidth="1"/>
    <col min="15937" max="15937" width="14" style="79" customWidth="1"/>
    <col min="15938" max="15939" width="14.5703125" style="79" customWidth="1"/>
    <col min="15940" max="15940" width="14.140625" style="79" customWidth="1"/>
    <col min="15941" max="15941" width="15.140625" style="79" customWidth="1"/>
    <col min="15942" max="15942" width="13.85546875" style="79" customWidth="1"/>
    <col min="15943" max="15944" width="14.7109375" style="79" customWidth="1"/>
    <col min="15945" max="15945" width="12.85546875" style="79" customWidth="1"/>
    <col min="15946" max="15946" width="13.5703125" style="79" customWidth="1"/>
    <col min="15947" max="15947" width="12.7109375" style="79" customWidth="1"/>
    <col min="15948" max="15948" width="13.42578125" style="79" customWidth="1"/>
    <col min="15949" max="15949" width="13.140625" style="79" customWidth="1"/>
    <col min="15950" max="15950" width="14.7109375" style="79" customWidth="1"/>
    <col min="15951" max="15951" width="14.5703125" style="79" customWidth="1"/>
    <col min="15952" max="15952" width="13" style="79" customWidth="1"/>
    <col min="15953" max="15953" width="15" style="79" customWidth="1"/>
    <col min="15954" max="15955" width="12.140625" style="79" customWidth="1"/>
    <col min="15956" max="15956" width="12" style="79" customWidth="1"/>
    <col min="15957" max="15957" width="13.5703125" style="79" customWidth="1"/>
    <col min="15958" max="15958" width="14" style="79" customWidth="1"/>
    <col min="15959" max="15959" width="12.28515625" style="79" customWidth="1"/>
    <col min="15960" max="15960" width="14.140625" style="79" customWidth="1"/>
    <col min="15961" max="15961" width="13" style="79" customWidth="1"/>
    <col min="15962" max="15962" width="13.5703125" style="79" customWidth="1"/>
    <col min="15963" max="15963" width="12.42578125" style="79" customWidth="1"/>
    <col min="15964" max="15964" width="12.5703125" style="79" customWidth="1"/>
    <col min="15965" max="15965" width="11.7109375" style="79" customWidth="1"/>
    <col min="15966" max="15966" width="13.7109375" style="79" customWidth="1"/>
    <col min="15967" max="15967" width="13.28515625" style="79" customWidth="1"/>
    <col min="15968" max="15968" width="13.140625" style="79" customWidth="1"/>
    <col min="15969" max="15969" width="12" style="79" customWidth="1"/>
    <col min="15970" max="15970" width="12.140625" style="79" customWidth="1"/>
    <col min="15971" max="15971" width="12.28515625" style="79" customWidth="1"/>
    <col min="15972" max="15972" width="12.140625" style="79" customWidth="1"/>
    <col min="15973" max="15973" width="12.5703125" style="79" customWidth="1"/>
    <col min="15974" max="16384" width="9.140625" style="79"/>
  </cols>
  <sheetData>
    <row r="1" spans="1:5" s="8" customFormat="1" ht="16.5" customHeight="1" x14ac:dyDescent="0.25">
      <c r="A1" s="7"/>
      <c r="B1" s="73"/>
      <c r="C1" s="39" t="s">
        <v>307</v>
      </c>
      <c r="D1" s="39"/>
      <c r="E1" s="39"/>
    </row>
    <row r="2" spans="1:5" s="8" customFormat="1" ht="69.75" customHeight="1" x14ac:dyDescent="0.25">
      <c r="A2" s="7"/>
      <c r="C2" s="246" t="s">
        <v>976</v>
      </c>
      <c r="D2" s="247"/>
      <c r="E2" s="247"/>
    </row>
    <row r="3" spans="1:5" s="8" customFormat="1" ht="32.25" customHeight="1" x14ac:dyDescent="0.25">
      <c r="A3" s="248" t="s">
        <v>977</v>
      </c>
      <c r="B3" s="248"/>
      <c r="C3" s="248"/>
      <c r="D3" s="248"/>
      <c r="E3" s="248"/>
    </row>
    <row r="4" spans="1:5" ht="16.5" customHeight="1" x14ac:dyDescent="0.25">
      <c r="A4" s="85" t="s">
        <v>450</v>
      </c>
      <c r="B4" s="113" t="s">
        <v>450</v>
      </c>
      <c r="C4" s="159"/>
      <c r="E4" s="148" t="s">
        <v>305</v>
      </c>
    </row>
    <row r="5" spans="1:5" ht="40.5" customHeight="1" x14ac:dyDescent="0.25">
      <c r="A5" s="160" t="s">
        <v>451</v>
      </c>
      <c r="B5" s="116" t="s">
        <v>452</v>
      </c>
      <c r="C5" s="161" t="s">
        <v>978</v>
      </c>
      <c r="D5" s="161" t="s">
        <v>979</v>
      </c>
      <c r="E5" s="161" t="s">
        <v>980</v>
      </c>
    </row>
    <row r="6" spans="1:5" s="85" customFormat="1" ht="12.75" customHeight="1" x14ac:dyDescent="0.25">
      <c r="A6" s="133">
        <v>1</v>
      </c>
      <c r="B6" s="133">
        <v>2</v>
      </c>
      <c r="C6" s="162">
        <v>3</v>
      </c>
      <c r="D6" s="162">
        <v>4</v>
      </c>
      <c r="E6" s="162">
        <v>5</v>
      </c>
    </row>
    <row r="7" spans="1:5" s="8" customFormat="1" ht="33.75" customHeight="1" x14ac:dyDescent="0.25">
      <c r="A7" s="4" t="s">
        <v>453</v>
      </c>
      <c r="B7" s="5" t="s">
        <v>454</v>
      </c>
      <c r="C7" s="149">
        <f t="shared" ref="C7:E7" si="0">C8+C14+C24+C32+C35+C48+C61+C66+C55</f>
        <v>60387100</v>
      </c>
      <c r="D7" s="149">
        <f t="shared" si="0"/>
        <v>60533500</v>
      </c>
      <c r="E7" s="149">
        <f t="shared" si="0"/>
        <v>63677800</v>
      </c>
    </row>
    <row r="8" spans="1:5" s="8" customFormat="1" ht="17.25" customHeight="1" x14ac:dyDescent="0.25">
      <c r="A8" s="4" t="s">
        <v>455</v>
      </c>
      <c r="B8" s="5" t="s">
        <v>456</v>
      </c>
      <c r="C8" s="149">
        <f t="shared" ref="C8:E8" si="1">C9</f>
        <v>45230000</v>
      </c>
      <c r="D8" s="149">
        <f t="shared" si="1"/>
        <v>45703000</v>
      </c>
      <c r="E8" s="149">
        <f t="shared" si="1"/>
        <v>48627000</v>
      </c>
    </row>
    <row r="9" spans="1:5" s="8" customFormat="1" x14ac:dyDescent="0.25">
      <c r="A9" s="4" t="s">
        <v>457</v>
      </c>
      <c r="B9" s="15" t="s">
        <v>458</v>
      </c>
      <c r="C9" s="150">
        <f t="shared" ref="C9:E9" si="2">C10+C11+C12+C13</f>
        <v>45230000</v>
      </c>
      <c r="D9" s="150">
        <f t="shared" si="2"/>
        <v>45703000</v>
      </c>
      <c r="E9" s="150">
        <f t="shared" si="2"/>
        <v>48627000</v>
      </c>
    </row>
    <row r="10" spans="1:5" s="8" customFormat="1" ht="135" customHeight="1" x14ac:dyDescent="0.25">
      <c r="A10" s="4" t="s">
        <v>459</v>
      </c>
      <c r="B10" s="135" t="s">
        <v>460</v>
      </c>
      <c r="C10" s="150">
        <v>44629000</v>
      </c>
      <c r="D10" s="150">
        <v>45102000</v>
      </c>
      <c r="E10" s="150">
        <v>48026000</v>
      </c>
    </row>
    <row r="11" spans="1:5" s="8" customFormat="1" ht="222" customHeight="1" x14ac:dyDescent="0.25">
      <c r="A11" s="4" t="s">
        <v>461</v>
      </c>
      <c r="B11" s="77" t="s">
        <v>462</v>
      </c>
      <c r="C11" s="150">
        <v>200000</v>
      </c>
      <c r="D11" s="150">
        <v>200000</v>
      </c>
      <c r="E11" s="150">
        <v>200000</v>
      </c>
    </row>
    <row r="12" spans="1:5" s="8" customFormat="1" ht="89.25" customHeight="1" x14ac:dyDescent="0.25">
      <c r="A12" s="4" t="s">
        <v>463</v>
      </c>
      <c r="B12" s="135" t="s">
        <v>464</v>
      </c>
      <c r="C12" s="150">
        <v>400000</v>
      </c>
      <c r="D12" s="150">
        <v>400000</v>
      </c>
      <c r="E12" s="150">
        <v>400000</v>
      </c>
    </row>
    <row r="13" spans="1:5" s="8" customFormat="1" ht="158.25" customHeight="1" x14ac:dyDescent="0.25">
      <c r="A13" s="4" t="s">
        <v>781</v>
      </c>
      <c r="B13" s="77" t="s">
        <v>465</v>
      </c>
      <c r="C13" s="150">
        <v>1000</v>
      </c>
      <c r="D13" s="150">
        <v>1000</v>
      </c>
      <c r="E13" s="150">
        <v>1000</v>
      </c>
    </row>
    <row r="14" spans="1:5" s="8" customFormat="1" ht="58.5" customHeight="1" x14ac:dyDescent="0.25">
      <c r="A14" s="4" t="s">
        <v>466</v>
      </c>
      <c r="B14" s="5" t="s">
        <v>467</v>
      </c>
      <c r="C14" s="149">
        <f t="shared" ref="C14:E14" si="3">C15</f>
        <v>7450400</v>
      </c>
      <c r="D14" s="149">
        <f t="shared" si="3"/>
        <v>7850100</v>
      </c>
      <c r="E14" s="149">
        <f t="shared" si="3"/>
        <v>7909100</v>
      </c>
    </row>
    <row r="15" spans="1:5" s="8" customFormat="1" ht="60.75" customHeight="1" x14ac:dyDescent="0.25">
      <c r="A15" s="4" t="s">
        <v>468</v>
      </c>
      <c r="B15" s="77" t="s">
        <v>469</v>
      </c>
      <c r="C15" s="150">
        <f t="shared" ref="C15:E15" si="4">C16+C18+C20+C22</f>
        <v>7450400</v>
      </c>
      <c r="D15" s="150">
        <f t="shared" si="4"/>
        <v>7850100</v>
      </c>
      <c r="E15" s="150">
        <f t="shared" si="4"/>
        <v>7909100</v>
      </c>
    </row>
    <row r="16" spans="1:5" s="8" customFormat="1" ht="120.75" customHeight="1" x14ac:dyDescent="0.25">
      <c r="A16" s="4" t="s">
        <v>470</v>
      </c>
      <c r="B16" s="77" t="s">
        <v>471</v>
      </c>
      <c r="C16" s="150">
        <v>3421000</v>
      </c>
      <c r="D16" s="150">
        <v>3608800</v>
      </c>
      <c r="E16" s="150">
        <v>3661800</v>
      </c>
    </row>
    <row r="17" spans="1:5" s="8" customFormat="1" ht="201" customHeight="1" x14ac:dyDescent="0.25">
      <c r="A17" s="155" t="s">
        <v>782</v>
      </c>
      <c r="B17" s="163" t="s">
        <v>783</v>
      </c>
      <c r="C17" s="150">
        <v>3421000</v>
      </c>
      <c r="D17" s="150">
        <v>3608800</v>
      </c>
      <c r="E17" s="150">
        <v>3661800</v>
      </c>
    </row>
    <row r="18" spans="1:5" s="8" customFormat="1" ht="156.75" customHeight="1" x14ac:dyDescent="0.25">
      <c r="A18" s="4" t="s">
        <v>472</v>
      </c>
      <c r="B18" s="77" t="s">
        <v>473</v>
      </c>
      <c r="C18" s="150">
        <v>19500</v>
      </c>
      <c r="D18" s="150">
        <v>20400</v>
      </c>
      <c r="E18" s="150">
        <v>20500</v>
      </c>
    </row>
    <row r="19" spans="1:5" s="8" customFormat="1" ht="227.25" customHeight="1" x14ac:dyDescent="0.25">
      <c r="A19" s="155" t="s">
        <v>784</v>
      </c>
      <c r="B19" s="163" t="s">
        <v>785</v>
      </c>
      <c r="C19" s="150">
        <v>19500</v>
      </c>
      <c r="D19" s="150">
        <v>20400</v>
      </c>
      <c r="E19" s="150">
        <v>20500</v>
      </c>
    </row>
    <row r="20" spans="1:5" s="8" customFormat="1" ht="149.25" customHeight="1" x14ac:dyDescent="0.25">
      <c r="A20" s="4" t="s">
        <v>474</v>
      </c>
      <c r="B20" s="77" t="s">
        <v>475</v>
      </c>
      <c r="C20" s="150">
        <v>4500000</v>
      </c>
      <c r="D20" s="150">
        <v>4735000</v>
      </c>
      <c r="E20" s="150">
        <v>4789000</v>
      </c>
    </row>
    <row r="21" spans="1:5" s="8" customFormat="1" ht="204" customHeight="1" x14ac:dyDescent="0.25">
      <c r="A21" s="155" t="s">
        <v>786</v>
      </c>
      <c r="B21" s="163" t="s">
        <v>787</v>
      </c>
      <c r="C21" s="150">
        <v>4500100</v>
      </c>
      <c r="D21" s="150">
        <v>4735000</v>
      </c>
      <c r="E21" s="150">
        <v>4789000</v>
      </c>
    </row>
    <row r="22" spans="1:5" s="8" customFormat="1" ht="119.25" customHeight="1" x14ac:dyDescent="0.25">
      <c r="A22" s="4" t="s">
        <v>476</v>
      </c>
      <c r="B22" s="77" t="s">
        <v>477</v>
      </c>
      <c r="C22" s="150">
        <v>-490100</v>
      </c>
      <c r="D22" s="150">
        <v>-514100</v>
      </c>
      <c r="E22" s="150">
        <v>-562200</v>
      </c>
    </row>
    <row r="23" spans="1:5" s="8" customFormat="1" ht="204.75" customHeight="1" x14ac:dyDescent="0.25">
      <c r="A23" s="155" t="s">
        <v>788</v>
      </c>
      <c r="B23" s="115" t="s">
        <v>789</v>
      </c>
      <c r="C23" s="150">
        <v>-490100</v>
      </c>
      <c r="D23" s="150">
        <v>-514100</v>
      </c>
      <c r="E23" s="150">
        <v>-562200</v>
      </c>
    </row>
    <row r="24" spans="1:5" s="8" customFormat="1" ht="33.75" customHeight="1" x14ac:dyDescent="0.25">
      <c r="A24" s="4" t="s">
        <v>478</v>
      </c>
      <c r="B24" s="5" t="s">
        <v>479</v>
      </c>
      <c r="C24" s="149">
        <f xml:space="preserve"> C25+C28+C30</f>
        <v>4241000</v>
      </c>
      <c r="D24" s="149">
        <f t="shared" ref="D24:E24" si="5" xml:space="preserve"> D25+D28+D30</f>
        <v>3423000</v>
      </c>
      <c r="E24" s="149">
        <f t="shared" si="5"/>
        <v>3560000</v>
      </c>
    </row>
    <row r="25" spans="1:5" s="8" customFormat="1" ht="45.75" customHeight="1" x14ac:dyDescent="0.25">
      <c r="A25" s="4" t="s">
        <v>480</v>
      </c>
      <c r="B25" s="135" t="s">
        <v>481</v>
      </c>
      <c r="C25" s="150">
        <f t="shared" ref="C25:E25" si="6">C26+C27</f>
        <v>950000</v>
      </c>
      <c r="D25" s="150">
        <f t="shared" si="6"/>
        <v>0</v>
      </c>
      <c r="E25" s="150">
        <f t="shared" si="6"/>
        <v>0</v>
      </c>
    </row>
    <row r="26" spans="1:5" s="8" customFormat="1" ht="47.25" customHeight="1" x14ac:dyDescent="0.25">
      <c r="A26" s="4" t="s">
        <v>482</v>
      </c>
      <c r="B26" s="135" t="s">
        <v>481</v>
      </c>
      <c r="C26" s="150">
        <v>950000</v>
      </c>
      <c r="D26" s="150">
        <v>0</v>
      </c>
      <c r="E26" s="150">
        <v>0</v>
      </c>
    </row>
    <row r="27" spans="1:5" s="8" customFormat="1" ht="16.5" hidden="1" customHeight="1" x14ac:dyDescent="0.25">
      <c r="A27" s="4" t="s">
        <v>483</v>
      </c>
      <c r="B27" s="135" t="s">
        <v>484</v>
      </c>
      <c r="C27" s="150"/>
      <c r="D27" s="150"/>
      <c r="E27" s="150"/>
    </row>
    <row r="28" spans="1:5" s="8" customFormat="1" ht="32.25" customHeight="1" x14ac:dyDescent="0.25">
      <c r="A28" s="4" t="s">
        <v>485</v>
      </c>
      <c r="B28" s="135" t="s">
        <v>486</v>
      </c>
      <c r="C28" s="150">
        <v>66000</v>
      </c>
      <c r="D28" s="150">
        <v>69000</v>
      </c>
      <c r="E28" s="150">
        <v>72000</v>
      </c>
    </row>
    <row r="29" spans="1:5" s="8" customFormat="1" ht="32.25" customHeight="1" x14ac:dyDescent="0.25">
      <c r="A29" s="4" t="s">
        <v>487</v>
      </c>
      <c r="B29" s="135" t="s">
        <v>486</v>
      </c>
      <c r="C29" s="150">
        <v>66000</v>
      </c>
      <c r="D29" s="150">
        <v>69000</v>
      </c>
      <c r="E29" s="150">
        <v>72000</v>
      </c>
    </row>
    <row r="30" spans="1:5" s="8" customFormat="1" ht="48.75" customHeight="1" x14ac:dyDescent="0.25">
      <c r="A30" s="4" t="s">
        <v>488</v>
      </c>
      <c r="B30" s="135" t="s">
        <v>489</v>
      </c>
      <c r="C30" s="150">
        <v>3225000</v>
      </c>
      <c r="D30" s="150">
        <v>3354000</v>
      </c>
      <c r="E30" s="150">
        <v>3488000</v>
      </c>
    </row>
    <row r="31" spans="1:5" s="8" customFormat="1" ht="62.25" customHeight="1" x14ac:dyDescent="0.25">
      <c r="A31" s="4" t="s">
        <v>490</v>
      </c>
      <c r="B31" s="135" t="s">
        <v>491</v>
      </c>
      <c r="C31" s="150">
        <v>3225000</v>
      </c>
      <c r="D31" s="150">
        <v>3354000</v>
      </c>
      <c r="E31" s="150">
        <v>3488000</v>
      </c>
    </row>
    <row r="32" spans="1:5" s="8" customFormat="1" ht="30" customHeight="1" x14ac:dyDescent="0.25">
      <c r="A32" s="4" t="s">
        <v>492</v>
      </c>
      <c r="B32" s="5" t="s">
        <v>493</v>
      </c>
      <c r="C32" s="149">
        <f>C33</f>
        <v>1200000</v>
      </c>
      <c r="D32" s="149">
        <f t="shared" ref="D32:E32" si="7">D33</f>
        <v>1200000</v>
      </c>
      <c r="E32" s="149">
        <f t="shared" si="7"/>
        <v>1200000</v>
      </c>
    </row>
    <row r="33" spans="1:5" s="8" customFormat="1" ht="62.25" customHeight="1" x14ac:dyDescent="0.25">
      <c r="A33" s="4" t="s">
        <v>494</v>
      </c>
      <c r="B33" s="135" t="s">
        <v>495</v>
      </c>
      <c r="C33" s="150">
        <v>1200000</v>
      </c>
      <c r="D33" s="150">
        <v>1200000</v>
      </c>
      <c r="E33" s="150">
        <v>1200000</v>
      </c>
    </row>
    <row r="34" spans="1:5" s="8" customFormat="1" ht="90" customHeight="1" x14ac:dyDescent="0.25">
      <c r="A34" s="4" t="s">
        <v>496</v>
      </c>
      <c r="B34" s="135" t="s">
        <v>497</v>
      </c>
      <c r="C34" s="150">
        <v>1200000</v>
      </c>
      <c r="D34" s="150">
        <v>1200000</v>
      </c>
      <c r="E34" s="150">
        <v>1200000</v>
      </c>
    </row>
    <row r="35" spans="1:5" s="8" customFormat="1" ht="100.5" customHeight="1" x14ac:dyDescent="0.25">
      <c r="A35" s="4" t="s">
        <v>498</v>
      </c>
      <c r="B35" s="5" t="s">
        <v>499</v>
      </c>
      <c r="C35" s="151">
        <f>C36+C42+C45</f>
        <v>1472700</v>
      </c>
      <c r="D35" s="151">
        <f t="shared" ref="D35:E35" si="8">D36+D42+D45</f>
        <v>1545700</v>
      </c>
      <c r="E35" s="151">
        <f t="shared" si="8"/>
        <v>1549700</v>
      </c>
    </row>
    <row r="36" spans="1:5" s="8" customFormat="1" ht="165.75" customHeight="1" x14ac:dyDescent="0.25">
      <c r="A36" s="4" t="s">
        <v>500</v>
      </c>
      <c r="B36" s="77" t="s">
        <v>501</v>
      </c>
      <c r="C36" s="152">
        <f>C37+C40</f>
        <v>1352000</v>
      </c>
      <c r="D36" s="152">
        <f t="shared" ref="D36:E36" si="9">D37+D40</f>
        <v>1425000</v>
      </c>
      <c r="E36" s="152">
        <f t="shared" si="9"/>
        <v>1429000</v>
      </c>
    </row>
    <row r="37" spans="1:5" s="8" customFormat="1" ht="121.5" customHeight="1" x14ac:dyDescent="0.25">
      <c r="A37" s="4" t="s">
        <v>502</v>
      </c>
      <c r="B37" s="135" t="s">
        <v>503</v>
      </c>
      <c r="C37" s="150">
        <f>C38+C39</f>
        <v>1097000</v>
      </c>
      <c r="D37" s="150">
        <f t="shared" ref="D37:E37" si="10">D38+D39</f>
        <v>1166000</v>
      </c>
      <c r="E37" s="150">
        <f t="shared" si="10"/>
        <v>1166000</v>
      </c>
    </row>
    <row r="38" spans="1:5" s="8" customFormat="1" ht="191.25" customHeight="1" x14ac:dyDescent="0.25">
      <c r="A38" s="4" t="s">
        <v>504</v>
      </c>
      <c r="B38" s="77" t="s">
        <v>505</v>
      </c>
      <c r="C38" s="150">
        <v>630400</v>
      </c>
      <c r="D38" s="150">
        <v>662800</v>
      </c>
      <c r="E38" s="150">
        <v>662800</v>
      </c>
    </row>
    <row r="39" spans="1:5" s="8" customFormat="1" ht="149.25" customHeight="1" x14ac:dyDescent="0.25">
      <c r="A39" s="4" t="s">
        <v>506</v>
      </c>
      <c r="B39" s="77" t="s">
        <v>507</v>
      </c>
      <c r="C39" s="150">
        <v>466600</v>
      </c>
      <c r="D39" s="150">
        <v>503200</v>
      </c>
      <c r="E39" s="150">
        <v>503200</v>
      </c>
    </row>
    <row r="40" spans="1:5" s="8" customFormat="1" ht="150.75" customHeight="1" x14ac:dyDescent="0.25">
      <c r="A40" s="4" t="s">
        <v>508</v>
      </c>
      <c r="B40" s="77" t="s">
        <v>509</v>
      </c>
      <c r="C40" s="152">
        <f>C41</f>
        <v>255000</v>
      </c>
      <c r="D40" s="152">
        <f t="shared" ref="D40:E40" si="11">D41</f>
        <v>259000</v>
      </c>
      <c r="E40" s="152">
        <f t="shared" si="11"/>
        <v>263000</v>
      </c>
    </row>
    <row r="41" spans="1:5" s="8" customFormat="1" ht="135.75" customHeight="1" x14ac:dyDescent="0.25">
      <c r="A41" s="4" t="s">
        <v>510</v>
      </c>
      <c r="B41" s="135" t="s">
        <v>511</v>
      </c>
      <c r="C41" s="150">
        <v>255000</v>
      </c>
      <c r="D41" s="150">
        <v>259000</v>
      </c>
      <c r="E41" s="150">
        <v>263000</v>
      </c>
    </row>
    <row r="42" spans="1:5" s="8" customFormat="1" ht="26.25" hidden="1" customHeight="1" x14ac:dyDescent="0.25">
      <c r="A42" s="4" t="s">
        <v>512</v>
      </c>
      <c r="B42" s="135" t="s">
        <v>513</v>
      </c>
      <c r="C42" s="150">
        <f>C43</f>
        <v>0</v>
      </c>
      <c r="D42" s="150">
        <f t="shared" ref="D42:E42" si="12">D43</f>
        <v>0</v>
      </c>
      <c r="E42" s="150">
        <f t="shared" si="12"/>
        <v>0</v>
      </c>
    </row>
    <row r="43" spans="1:5" s="8" customFormat="1" ht="54" hidden="1" customHeight="1" x14ac:dyDescent="0.25">
      <c r="A43" s="4" t="s">
        <v>514</v>
      </c>
      <c r="B43" s="135" t="s">
        <v>515</v>
      </c>
      <c r="C43" s="150">
        <f t="shared" ref="C43" si="13">C44</f>
        <v>0</v>
      </c>
      <c r="D43" s="150">
        <f>D44</f>
        <v>0</v>
      </c>
      <c r="E43" s="150">
        <f>E44</f>
        <v>0</v>
      </c>
    </row>
    <row r="44" spans="1:5" s="8" customFormat="1" ht="7.5" hidden="1" customHeight="1" x14ac:dyDescent="0.25">
      <c r="A44" s="4" t="s">
        <v>516</v>
      </c>
      <c r="B44" s="135" t="s">
        <v>517</v>
      </c>
      <c r="C44" s="150"/>
      <c r="D44" s="150"/>
      <c r="E44" s="150"/>
    </row>
    <row r="45" spans="1:5" s="8" customFormat="1" ht="154.5" customHeight="1" x14ac:dyDescent="0.25">
      <c r="A45" s="4" t="s">
        <v>518</v>
      </c>
      <c r="B45" s="135" t="s">
        <v>519</v>
      </c>
      <c r="C45" s="150">
        <f t="shared" ref="C45:E46" si="14">C46</f>
        <v>120700</v>
      </c>
      <c r="D45" s="150">
        <f t="shared" si="14"/>
        <v>120700</v>
      </c>
      <c r="E45" s="150">
        <f t="shared" si="14"/>
        <v>120700</v>
      </c>
    </row>
    <row r="46" spans="1:5" s="8" customFormat="1" ht="171" customHeight="1" x14ac:dyDescent="0.25">
      <c r="A46" s="4" t="s">
        <v>520</v>
      </c>
      <c r="B46" s="135" t="s">
        <v>521</v>
      </c>
      <c r="C46" s="150">
        <f t="shared" si="14"/>
        <v>120700</v>
      </c>
      <c r="D46" s="150">
        <f t="shared" si="14"/>
        <v>120700</v>
      </c>
      <c r="E46" s="150">
        <f t="shared" si="14"/>
        <v>120700</v>
      </c>
    </row>
    <row r="47" spans="1:5" s="8" customFormat="1" ht="156.75" customHeight="1" x14ac:dyDescent="0.25">
      <c r="A47" s="4" t="s">
        <v>522</v>
      </c>
      <c r="B47" s="135" t="s">
        <v>523</v>
      </c>
      <c r="C47" s="150">
        <v>120700</v>
      </c>
      <c r="D47" s="150">
        <v>120700</v>
      </c>
      <c r="E47" s="150">
        <v>120700</v>
      </c>
    </row>
    <row r="48" spans="1:5" s="8" customFormat="1" ht="47.25" customHeight="1" x14ac:dyDescent="0.25">
      <c r="A48" s="4" t="s">
        <v>524</v>
      </c>
      <c r="B48" s="5" t="s">
        <v>525</v>
      </c>
      <c r="C48" s="149">
        <f t="shared" ref="C48:E48" si="15">C49</f>
        <v>4300</v>
      </c>
      <c r="D48" s="149">
        <f t="shared" si="15"/>
        <v>4300</v>
      </c>
      <c r="E48" s="149">
        <f t="shared" si="15"/>
        <v>4300</v>
      </c>
    </row>
    <row r="49" spans="1:5" s="8" customFormat="1" ht="34.5" customHeight="1" x14ac:dyDescent="0.25">
      <c r="A49" s="4" t="s">
        <v>526</v>
      </c>
      <c r="B49" s="135" t="s">
        <v>527</v>
      </c>
      <c r="C49" s="150">
        <f t="shared" ref="C49" si="16">C50+C51+C53</f>
        <v>4300</v>
      </c>
      <c r="D49" s="150">
        <f t="shared" ref="D49:E49" si="17">D50+D51+D53+D54</f>
        <v>4300</v>
      </c>
      <c r="E49" s="150">
        <f t="shared" si="17"/>
        <v>4300</v>
      </c>
    </row>
    <row r="50" spans="1:5" s="8" customFormat="1" ht="47.25" customHeight="1" x14ac:dyDescent="0.25">
      <c r="A50" s="4" t="s">
        <v>528</v>
      </c>
      <c r="B50" s="135" t="s">
        <v>529</v>
      </c>
      <c r="C50" s="150">
        <v>1200</v>
      </c>
      <c r="D50" s="150">
        <v>1200</v>
      </c>
      <c r="E50" s="150">
        <v>1200</v>
      </c>
    </row>
    <row r="51" spans="1:5" s="8" customFormat="1" ht="32.25" hidden="1" customHeight="1" x14ac:dyDescent="0.25">
      <c r="A51" s="4" t="s">
        <v>530</v>
      </c>
      <c r="B51" s="135" t="s">
        <v>531</v>
      </c>
      <c r="C51" s="150"/>
      <c r="D51" s="150"/>
      <c r="E51" s="150"/>
    </row>
    <row r="52" spans="1:5" s="8" customFormat="1" ht="32.25" customHeight="1" x14ac:dyDescent="0.25">
      <c r="A52" s="15" t="s">
        <v>729</v>
      </c>
      <c r="B52" s="80" t="s">
        <v>730</v>
      </c>
      <c r="C52" s="150">
        <f>C53</f>
        <v>3100</v>
      </c>
      <c r="D52" s="150">
        <f t="shared" ref="D52:E52" si="18">D53</f>
        <v>3100</v>
      </c>
      <c r="E52" s="150">
        <f t="shared" si="18"/>
        <v>3100</v>
      </c>
    </row>
    <row r="53" spans="1:5" s="8" customFormat="1" ht="33" customHeight="1" x14ac:dyDescent="0.25">
      <c r="A53" s="4" t="s">
        <v>532</v>
      </c>
      <c r="B53" s="135" t="s">
        <v>533</v>
      </c>
      <c r="C53" s="150">
        <v>3100</v>
      </c>
      <c r="D53" s="150">
        <v>3100</v>
      </c>
      <c r="E53" s="150">
        <v>3100</v>
      </c>
    </row>
    <row r="54" spans="1:5" s="8" customFormat="1" ht="15.75" hidden="1" customHeight="1" x14ac:dyDescent="0.25">
      <c r="A54" s="4"/>
      <c r="B54" s="135"/>
      <c r="C54" s="150"/>
      <c r="D54" s="150"/>
      <c r="E54" s="150"/>
    </row>
    <row r="55" spans="1:5" s="8" customFormat="1" ht="57.75" customHeight="1" x14ac:dyDescent="0.25">
      <c r="A55" s="4" t="s">
        <v>534</v>
      </c>
      <c r="B55" s="5" t="s">
        <v>535</v>
      </c>
      <c r="C55" s="151">
        <f>C56</f>
        <v>318700</v>
      </c>
      <c r="D55" s="151">
        <f t="shared" ref="D55:E55" si="19">D56</f>
        <v>331400</v>
      </c>
      <c r="E55" s="151">
        <f t="shared" si="19"/>
        <v>344700</v>
      </c>
    </row>
    <row r="56" spans="1:5" s="8" customFormat="1" ht="32.25" customHeight="1" x14ac:dyDescent="0.25">
      <c r="A56" s="4" t="s">
        <v>536</v>
      </c>
      <c r="B56" s="136" t="s">
        <v>537</v>
      </c>
      <c r="C56" s="152">
        <f>C60+C58</f>
        <v>318700</v>
      </c>
      <c r="D56" s="152">
        <f t="shared" ref="D56:E56" si="20">D60+D58</f>
        <v>331400</v>
      </c>
      <c r="E56" s="152">
        <f t="shared" si="20"/>
        <v>344700</v>
      </c>
    </row>
    <row r="57" spans="1:5" s="8" customFormat="1" ht="63" customHeight="1" x14ac:dyDescent="0.25">
      <c r="A57" s="4" t="s">
        <v>538</v>
      </c>
      <c r="B57" s="136" t="s">
        <v>539</v>
      </c>
      <c r="C57" s="152">
        <f>C58</f>
        <v>318700</v>
      </c>
      <c r="D57" s="152">
        <f t="shared" ref="D57:E57" si="21">D58</f>
        <v>331400</v>
      </c>
      <c r="E57" s="152">
        <f t="shared" si="21"/>
        <v>344700</v>
      </c>
    </row>
    <row r="58" spans="1:5" s="8" customFormat="1" ht="60.75" customHeight="1" x14ac:dyDescent="0.25">
      <c r="A58" s="4" t="s">
        <v>540</v>
      </c>
      <c r="B58" s="135" t="s">
        <v>541</v>
      </c>
      <c r="C58" s="152">
        <v>318700</v>
      </c>
      <c r="D58" s="152">
        <v>331400</v>
      </c>
      <c r="E58" s="152">
        <v>344700</v>
      </c>
    </row>
    <row r="59" spans="1:5" s="8" customFormat="1" ht="33" hidden="1" customHeight="1" x14ac:dyDescent="0.25">
      <c r="A59" s="4" t="s">
        <v>542</v>
      </c>
      <c r="B59" s="135" t="s">
        <v>543</v>
      </c>
      <c r="C59" s="152">
        <f>C60</f>
        <v>0</v>
      </c>
      <c r="D59" s="152">
        <f t="shared" ref="D59:E59" si="22">D60</f>
        <v>0</v>
      </c>
      <c r="E59" s="152">
        <f t="shared" si="22"/>
        <v>0</v>
      </c>
    </row>
    <row r="60" spans="1:5" s="8" customFormat="1" ht="34.5" hidden="1" customHeight="1" x14ac:dyDescent="0.25">
      <c r="A60" s="4" t="s">
        <v>544</v>
      </c>
      <c r="B60" s="135" t="s">
        <v>545</v>
      </c>
      <c r="C60" s="152">
        <v>0</v>
      </c>
      <c r="D60" s="152">
        <v>0</v>
      </c>
      <c r="E60" s="152">
        <v>0</v>
      </c>
    </row>
    <row r="61" spans="1:5" s="8" customFormat="1" ht="60" customHeight="1" x14ac:dyDescent="0.25">
      <c r="A61" s="4" t="s">
        <v>546</v>
      </c>
      <c r="B61" s="5" t="s">
        <v>547</v>
      </c>
      <c r="C61" s="151">
        <f>C62</f>
        <v>100000</v>
      </c>
      <c r="D61" s="151">
        <f t="shared" ref="D61:E61" si="23">D62</f>
        <v>100000</v>
      </c>
      <c r="E61" s="151">
        <f t="shared" si="23"/>
        <v>100000</v>
      </c>
    </row>
    <row r="62" spans="1:5" s="8" customFormat="1" ht="63" customHeight="1" x14ac:dyDescent="0.25">
      <c r="A62" s="4" t="s">
        <v>548</v>
      </c>
      <c r="B62" s="146" t="s">
        <v>549</v>
      </c>
      <c r="C62" s="150">
        <f t="shared" ref="C62:E62" si="24">C63</f>
        <v>100000</v>
      </c>
      <c r="D62" s="150">
        <f t="shared" si="24"/>
        <v>100000</v>
      </c>
      <c r="E62" s="150">
        <f t="shared" si="24"/>
        <v>100000</v>
      </c>
    </row>
    <row r="63" spans="1:5" s="8" customFormat="1" ht="63" customHeight="1" x14ac:dyDescent="0.25">
      <c r="A63" s="4" t="s">
        <v>550</v>
      </c>
      <c r="B63" s="146" t="s">
        <v>551</v>
      </c>
      <c r="C63" s="150">
        <f>C64+C65</f>
        <v>100000</v>
      </c>
      <c r="D63" s="150">
        <f t="shared" ref="D63:E63" si="25">D64+D65</f>
        <v>100000</v>
      </c>
      <c r="E63" s="150">
        <f t="shared" si="25"/>
        <v>100000</v>
      </c>
    </row>
    <row r="64" spans="1:5" s="8" customFormat="1" ht="122.25" customHeight="1" x14ac:dyDescent="0.25">
      <c r="A64" s="4" t="s">
        <v>552</v>
      </c>
      <c r="B64" s="146" t="s">
        <v>553</v>
      </c>
      <c r="C64" s="150">
        <v>50000</v>
      </c>
      <c r="D64" s="150">
        <v>50000</v>
      </c>
      <c r="E64" s="150">
        <v>50000</v>
      </c>
    </row>
    <row r="65" spans="1:5" s="8" customFormat="1" ht="92.25" customHeight="1" x14ac:dyDescent="0.25">
      <c r="A65" s="4" t="s">
        <v>554</v>
      </c>
      <c r="B65" s="146" t="s">
        <v>555</v>
      </c>
      <c r="C65" s="150">
        <v>50000</v>
      </c>
      <c r="D65" s="150">
        <v>50000</v>
      </c>
      <c r="E65" s="150">
        <v>50000</v>
      </c>
    </row>
    <row r="66" spans="1:5" s="8" customFormat="1" ht="28.5" x14ac:dyDescent="0.25">
      <c r="A66" s="4" t="s">
        <v>556</v>
      </c>
      <c r="B66" s="5" t="s">
        <v>557</v>
      </c>
      <c r="C66" s="149">
        <f>C69+C71+C73+C75+C77+C83+C78+C80+C85+C87</f>
        <v>370000</v>
      </c>
      <c r="D66" s="149">
        <f t="shared" ref="D66:E66" si="26">D69+D71+D73+D75+D77+D83+D78+D80+D85+D87</f>
        <v>376000</v>
      </c>
      <c r="E66" s="149">
        <f t="shared" si="26"/>
        <v>383000</v>
      </c>
    </row>
    <row r="67" spans="1:5" s="8" customFormat="1" ht="79.5" customHeight="1" x14ac:dyDescent="0.25">
      <c r="A67" s="15" t="s">
        <v>790</v>
      </c>
      <c r="B67" s="146" t="s">
        <v>791</v>
      </c>
      <c r="C67" s="150">
        <f>C68+C70+C72+C74+C76+C82</f>
        <v>334665</v>
      </c>
      <c r="D67" s="150">
        <f t="shared" ref="D67:E67" si="27">D68+D70+D72+D74+D76+D82</f>
        <v>335665</v>
      </c>
      <c r="E67" s="150">
        <f t="shared" si="27"/>
        <v>337665</v>
      </c>
    </row>
    <row r="68" spans="1:5" s="8" customFormat="1" ht="119.25" customHeight="1" x14ac:dyDescent="0.25">
      <c r="A68" s="146" t="s">
        <v>792</v>
      </c>
      <c r="B68" s="146" t="s">
        <v>793</v>
      </c>
      <c r="C68" s="150">
        <f>C69</f>
        <v>11000</v>
      </c>
      <c r="D68" s="150">
        <f t="shared" ref="D68:E68" si="28">D69</f>
        <v>11000</v>
      </c>
      <c r="E68" s="150">
        <f t="shared" si="28"/>
        <v>11000</v>
      </c>
    </row>
    <row r="69" spans="1:5" s="8" customFormat="1" ht="166.5" customHeight="1" x14ac:dyDescent="0.25">
      <c r="A69" s="4" t="s">
        <v>558</v>
      </c>
      <c r="B69" s="146" t="s">
        <v>559</v>
      </c>
      <c r="C69" s="150">
        <v>11000</v>
      </c>
      <c r="D69" s="150">
        <v>11000</v>
      </c>
      <c r="E69" s="150">
        <v>11000</v>
      </c>
    </row>
    <row r="70" spans="1:5" s="8" customFormat="1" ht="166.5" customHeight="1" x14ac:dyDescent="0.25">
      <c r="A70" s="146" t="s">
        <v>794</v>
      </c>
      <c r="B70" s="146" t="s">
        <v>795</v>
      </c>
      <c r="C70" s="150">
        <f>C71</f>
        <v>148000</v>
      </c>
      <c r="D70" s="150">
        <f t="shared" ref="D70:E70" si="29">D71</f>
        <v>148000</v>
      </c>
      <c r="E70" s="150">
        <f t="shared" si="29"/>
        <v>148000</v>
      </c>
    </row>
    <row r="71" spans="1:5" s="8" customFormat="1" ht="217.5" customHeight="1" x14ac:dyDescent="0.25">
      <c r="A71" s="4" t="s">
        <v>560</v>
      </c>
      <c r="B71" s="146" t="s">
        <v>561</v>
      </c>
      <c r="C71" s="150">
        <v>148000</v>
      </c>
      <c r="D71" s="150">
        <v>148000</v>
      </c>
      <c r="E71" s="150">
        <v>148000</v>
      </c>
    </row>
    <row r="72" spans="1:5" s="8" customFormat="1" ht="121.5" customHeight="1" x14ac:dyDescent="0.25">
      <c r="A72" s="146" t="s">
        <v>796</v>
      </c>
      <c r="B72" s="146" t="s">
        <v>797</v>
      </c>
      <c r="C72" s="150">
        <f>C73</f>
        <v>69600</v>
      </c>
      <c r="D72" s="150">
        <f t="shared" ref="D72:E72" si="30">D73</f>
        <v>69600</v>
      </c>
      <c r="E72" s="150">
        <f t="shared" si="30"/>
        <v>71600</v>
      </c>
    </row>
    <row r="73" spans="1:5" s="8" customFormat="1" ht="168.75" customHeight="1" x14ac:dyDescent="0.25">
      <c r="A73" s="4" t="s">
        <v>562</v>
      </c>
      <c r="B73" s="146" t="s">
        <v>563</v>
      </c>
      <c r="C73" s="152">
        <v>69600</v>
      </c>
      <c r="D73" s="152">
        <v>69600</v>
      </c>
      <c r="E73" s="152">
        <v>71600</v>
      </c>
    </row>
    <row r="74" spans="1:5" s="8" customFormat="1" ht="134.25" customHeight="1" x14ac:dyDescent="0.25">
      <c r="A74" s="4" t="s">
        <v>798</v>
      </c>
      <c r="B74" s="146" t="s">
        <v>799</v>
      </c>
      <c r="C74" s="152">
        <f>C75</f>
        <v>8000</v>
      </c>
      <c r="D74" s="152">
        <f t="shared" ref="D74:E74" si="31">D75</f>
        <v>8000</v>
      </c>
      <c r="E74" s="152">
        <f t="shared" si="31"/>
        <v>8000</v>
      </c>
    </row>
    <row r="75" spans="1:5" s="8" customFormat="1" ht="180.75" customHeight="1" x14ac:dyDescent="0.25">
      <c r="A75" s="4" t="s">
        <v>564</v>
      </c>
      <c r="B75" s="77" t="s">
        <v>565</v>
      </c>
      <c r="C75" s="150">
        <v>8000</v>
      </c>
      <c r="D75" s="150">
        <v>8000</v>
      </c>
      <c r="E75" s="150">
        <v>8000</v>
      </c>
    </row>
    <row r="76" spans="1:5" s="8" customFormat="1" ht="209.25" customHeight="1" x14ac:dyDescent="0.25">
      <c r="A76" s="164" t="s">
        <v>981</v>
      </c>
      <c r="B76" s="146" t="s">
        <v>982</v>
      </c>
      <c r="C76" s="150">
        <f>C77</f>
        <v>3000</v>
      </c>
      <c r="D76" s="150">
        <f t="shared" ref="D76:E76" si="32">D77</f>
        <v>3000</v>
      </c>
      <c r="E76" s="150">
        <f t="shared" si="32"/>
        <v>3000</v>
      </c>
    </row>
    <row r="77" spans="1:5" s="8" customFormat="1" ht="209.25" customHeight="1" x14ac:dyDescent="0.25">
      <c r="A77" s="164" t="s">
        <v>884</v>
      </c>
      <c r="B77" s="146" t="s">
        <v>885</v>
      </c>
      <c r="C77" s="150">
        <v>3000</v>
      </c>
      <c r="D77" s="150">
        <v>3000</v>
      </c>
      <c r="E77" s="150">
        <v>3000</v>
      </c>
    </row>
    <row r="78" spans="1:5" s="8" customFormat="1" ht="230.25" customHeight="1" x14ac:dyDescent="0.25">
      <c r="A78" s="146" t="s">
        <v>983</v>
      </c>
      <c r="B78" s="146" t="s">
        <v>984</v>
      </c>
      <c r="C78" s="150">
        <f>C79</f>
        <v>3000</v>
      </c>
      <c r="D78" s="150">
        <f t="shared" ref="D78:E78" si="33">D79</f>
        <v>3000</v>
      </c>
      <c r="E78" s="150">
        <f t="shared" si="33"/>
        <v>3000</v>
      </c>
    </row>
    <row r="79" spans="1:5" s="8" customFormat="1" ht="240.75" customHeight="1" x14ac:dyDescent="0.25">
      <c r="A79" s="15" t="s">
        <v>985</v>
      </c>
      <c r="B79" s="146" t="s">
        <v>984</v>
      </c>
      <c r="C79" s="150">
        <v>3000</v>
      </c>
      <c r="D79" s="150">
        <v>3000</v>
      </c>
      <c r="E79" s="150">
        <v>3000</v>
      </c>
    </row>
    <row r="80" spans="1:5" s="8" customFormat="1" ht="120.75" customHeight="1" x14ac:dyDescent="0.25">
      <c r="A80" s="15" t="s">
        <v>986</v>
      </c>
      <c r="B80" s="165" t="s">
        <v>987</v>
      </c>
      <c r="C80" s="150">
        <f>C81</f>
        <v>2000</v>
      </c>
      <c r="D80" s="150">
        <f t="shared" ref="D80:E80" si="34">D81</f>
        <v>2000</v>
      </c>
      <c r="E80" s="150">
        <f t="shared" si="34"/>
        <v>2000</v>
      </c>
    </row>
    <row r="81" spans="1:5" s="8" customFormat="1" ht="165" customHeight="1" x14ac:dyDescent="0.25">
      <c r="A81" s="15" t="s">
        <v>988</v>
      </c>
      <c r="B81" s="146" t="s">
        <v>989</v>
      </c>
      <c r="C81" s="150">
        <v>2000</v>
      </c>
      <c r="D81" s="150">
        <v>2000</v>
      </c>
      <c r="E81" s="150">
        <v>2000</v>
      </c>
    </row>
    <row r="82" spans="1:5" s="8" customFormat="1" ht="135" customHeight="1" x14ac:dyDescent="0.25">
      <c r="A82" s="15" t="s">
        <v>800</v>
      </c>
      <c r="B82" s="146" t="s">
        <v>801</v>
      </c>
      <c r="C82" s="150">
        <f>C83</f>
        <v>95065</v>
      </c>
      <c r="D82" s="150">
        <f t="shared" ref="D82:E82" si="35">D83</f>
        <v>96065</v>
      </c>
      <c r="E82" s="150">
        <f t="shared" si="35"/>
        <v>96065</v>
      </c>
    </row>
    <row r="83" spans="1:5" s="8" customFormat="1" ht="195" customHeight="1" x14ac:dyDescent="0.25">
      <c r="A83" s="4" t="s">
        <v>566</v>
      </c>
      <c r="B83" s="146" t="s">
        <v>567</v>
      </c>
      <c r="C83" s="150">
        <v>95065</v>
      </c>
      <c r="D83" s="150">
        <v>96065</v>
      </c>
      <c r="E83" s="150">
        <v>96065</v>
      </c>
    </row>
    <row r="84" spans="1:5" s="8" customFormat="1" ht="83.25" customHeight="1" x14ac:dyDescent="0.25">
      <c r="A84" s="166" t="s">
        <v>990</v>
      </c>
      <c r="B84" s="167" t="s">
        <v>991</v>
      </c>
      <c r="C84" s="150">
        <f>C85</f>
        <v>25000</v>
      </c>
      <c r="D84" s="150">
        <f t="shared" ref="D84:E84" si="36">D85</f>
        <v>30000</v>
      </c>
      <c r="E84" s="150">
        <f t="shared" si="36"/>
        <v>35000</v>
      </c>
    </row>
    <row r="85" spans="1:5" s="8" customFormat="1" ht="122.25" customHeight="1" x14ac:dyDescent="0.25">
      <c r="A85" s="147" t="s">
        <v>992</v>
      </c>
      <c r="B85" s="146" t="s">
        <v>900</v>
      </c>
      <c r="C85" s="150">
        <v>25000</v>
      </c>
      <c r="D85" s="150">
        <v>30000</v>
      </c>
      <c r="E85" s="150">
        <v>35000</v>
      </c>
    </row>
    <row r="86" spans="1:5" s="8" customFormat="1" ht="145.5" customHeight="1" x14ac:dyDescent="0.25">
      <c r="A86" s="166" t="s">
        <v>993</v>
      </c>
      <c r="B86" s="167" t="s">
        <v>994</v>
      </c>
      <c r="C86" s="150">
        <f>C87</f>
        <v>5335</v>
      </c>
      <c r="D86" s="150">
        <f t="shared" ref="D86:E86" si="37">D87</f>
        <v>5335</v>
      </c>
      <c r="E86" s="150">
        <f t="shared" si="37"/>
        <v>5335</v>
      </c>
    </row>
    <row r="87" spans="1:5" s="8" customFormat="1" ht="138.75" customHeight="1" x14ac:dyDescent="0.25">
      <c r="A87" s="164" t="s">
        <v>995</v>
      </c>
      <c r="B87" s="146" t="s">
        <v>693</v>
      </c>
      <c r="C87" s="150">
        <v>5335</v>
      </c>
      <c r="D87" s="150">
        <v>5335</v>
      </c>
      <c r="E87" s="150">
        <v>5335</v>
      </c>
    </row>
    <row r="88" spans="1:5" s="78" customFormat="1" ht="32.25" customHeight="1" x14ac:dyDescent="0.25">
      <c r="A88" s="139" t="s">
        <v>568</v>
      </c>
      <c r="B88" s="5" t="s">
        <v>569</v>
      </c>
      <c r="C88" s="151">
        <f>C89+C145</f>
        <v>225605918.28999999</v>
      </c>
      <c r="D88" s="151">
        <f>D89+D145</f>
        <v>203348300.55000001</v>
      </c>
      <c r="E88" s="151">
        <f>E89+E145</f>
        <v>181641843.40000001</v>
      </c>
    </row>
    <row r="89" spans="1:5" ht="47.25" customHeight="1" x14ac:dyDescent="0.25">
      <c r="A89" s="139" t="s">
        <v>570</v>
      </c>
      <c r="B89" s="146" t="s">
        <v>571</v>
      </c>
      <c r="C89" s="152">
        <f>C90+C95+C117+C140</f>
        <v>225605918.28999999</v>
      </c>
      <c r="D89" s="152">
        <f>D90+D95+D117+D140</f>
        <v>203348300.55000001</v>
      </c>
      <c r="E89" s="152">
        <f>E90+E95+E117+E140</f>
        <v>181641843.40000001</v>
      </c>
    </row>
    <row r="90" spans="1:5" s="78" customFormat="1" ht="31.5" customHeight="1" x14ac:dyDescent="0.25">
      <c r="A90" s="139" t="s">
        <v>572</v>
      </c>
      <c r="B90" s="80" t="s">
        <v>573</v>
      </c>
      <c r="C90" s="151">
        <f>C91+C93</f>
        <v>66002700</v>
      </c>
      <c r="D90" s="151">
        <f t="shared" ref="D90:E90" si="38">D91+D93</f>
        <v>64749000</v>
      </c>
      <c r="E90" s="151">
        <f t="shared" si="38"/>
        <v>41694000</v>
      </c>
    </row>
    <row r="91" spans="1:5" ht="30.75" customHeight="1" x14ac:dyDescent="0.25">
      <c r="A91" s="139" t="s">
        <v>574</v>
      </c>
      <c r="B91" s="146" t="s">
        <v>575</v>
      </c>
      <c r="C91" s="152">
        <f>C92</f>
        <v>62046000</v>
      </c>
      <c r="D91" s="152">
        <f t="shared" ref="D91:E91" si="39">D92</f>
        <v>64749000</v>
      </c>
      <c r="E91" s="152">
        <f t="shared" si="39"/>
        <v>41694000</v>
      </c>
    </row>
    <row r="92" spans="1:5" ht="60" customHeight="1" x14ac:dyDescent="0.25">
      <c r="A92" s="139" t="s">
        <v>576</v>
      </c>
      <c r="B92" s="146" t="s">
        <v>577</v>
      </c>
      <c r="C92" s="152">
        <v>62046000</v>
      </c>
      <c r="D92" s="152">
        <v>64749000</v>
      </c>
      <c r="E92" s="152">
        <f>41694000</f>
        <v>41694000</v>
      </c>
    </row>
    <row r="93" spans="1:5" ht="47.25" customHeight="1" x14ac:dyDescent="0.25">
      <c r="A93" s="139" t="s">
        <v>578</v>
      </c>
      <c r="B93" s="146" t="s">
        <v>579</v>
      </c>
      <c r="C93" s="152">
        <f>C94</f>
        <v>3956700</v>
      </c>
      <c r="D93" s="152">
        <f t="shared" ref="D93:E93" si="40">D94</f>
        <v>0</v>
      </c>
      <c r="E93" s="152">
        <f t="shared" si="40"/>
        <v>0</v>
      </c>
    </row>
    <row r="94" spans="1:5" ht="60.75" customHeight="1" x14ac:dyDescent="0.25">
      <c r="A94" s="139" t="s">
        <v>580</v>
      </c>
      <c r="B94" s="146" t="s">
        <v>581</v>
      </c>
      <c r="C94" s="152">
        <v>3956700</v>
      </c>
      <c r="D94" s="152">
        <v>0</v>
      </c>
      <c r="E94" s="152">
        <v>0</v>
      </c>
    </row>
    <row r="95" spans="1:5" ht="45.75" customHeight="1" x14ac:dyDescent="0.25">
      <c r="A95" s="86" t="s">
        <v>582</v>
      </c>
      <c r="B95" s="81" t="s">
        <v>583</v>
      </c>
      <c r="C95" s="151">
        <f>C106+C108+C104+C102+C101+C99+C97</f>
        <v>38298045.090000004</v>
      </c>
      <c r="D95" s="151">
        <f t="shared" ref="D95:E95" si="41">D106+D108+D104+D102+D101+D99+D97</f>
        <v>18044117.199999999</v>
      </c>
      <c r="E95" s="151">
        <f t="shared" si="41"/>
        <v>19466099.199999999</v>
      </c>
    </row>
    <row r="96" spans="1:5" ht="60.75" customHeight="1" x14ac:dyDescent="0.25">
      <c r="A96" s="142" t="s">
        <v>762</v>
      </c>
      <c r="B96" s="82" t="s">
        <v>763</v>
      </c>
      <c r="C96" s="152">
        <f>C97</f>
        <v>2427000</v>
      </c>
      <c r="D96" s="152">
        <f t="shared" ref="D96:E96" si="42">D97</f>
        <v>0</v>
      </c>
      <c r="E96" s="152">
        <f t="shared" si="42"/>
        <v>0</v>
      </c>
    </row>
    <row r="97" spans="1:5" ht="80.25" customHeight="1" x14ac:dyDescent="0.25">
      <c r="A97" s="142" t="s">
        <v>585</v>
      </c>
      <c r="B97" s="82" t="s">
        <v>700</v>
      </c>
      <c r="C97" s="152">
        <v>2427000</v>
      </c>
      <c r="D97" s="152">
        <v>0</v>
      </c>
      <c r="E97" s="152">
        <v>0</v>
      </c>
    </row>
    <row r="98" spans="1:5" ht="61.5" customHeight="1" x14ac:dyDescent="0.25">
      <c r="A98" s="142" t="s">
        <v>764</v>
      </c>
      <c r="B98" s="82" t="s">
        <v>765</v>
      </c>
      <c r="C98" s="152">
        <f>C99</f>
        <v>21302910.09</v>
      </c>
      <c r="D98" s="152">
        <f t="shared" ref="D98:E98" si="43">D99</f>
        <v>13612500</v>
      </c>
      <c r="E98" s="152">
        <f t="shared" si="43"/>
        <v>6900300</v>
      </c>
    </row>
    <row r="99" spans="1:5" ht="81.75" customHeight="1" x14ac:dyDescent="0.25">
      <c r="A99" s="142" t="s">
        <v>586</v>
      </c>
      <c r="B99" s="82" t="s">
        <v>702</v>
      </c>
      <c r="C99" s="152">
        <v>21302910.09</v>
      </c>
      <c r="D99" s="152">
        <v>13612500</v>
      </c>
      <c r="E99" s="152">
        <v>6900300</v>
      </c>
    </row>
    <row r="100" spans="1:5" ht="77.25" customHeight="1" x14ac:dyDescent="0.25">
      <c r="A100" s="142" t="s">
        <v>766</v>
      </c>
      <c r="B100" s="82" t="s">
        <v>767</v>
      </c>
      <c r="C100" s="152">
        <f>C101</f>
        <v>263529</v>
      </c>
      <c r="D100" s="152">
        <f t="shared" ref="D100:E100" si="44">D101</f>
        <v>0</v>
      </c>
      <c r="E100" s="152">
        <f t="shared" si="44"/>
        <v>5498862</v>
      </c>
    </row>
    <row r="101" spans="1:5" ht="95.25" customHeight="1" x14ac:dyDescent="0.25">
      <c r="A101" s="142" t="s">
        <v>587</v>
      </c>
      <c r="B101" s="82" t="s">
        <v>704</v>
      </c>
      <c r="C101" s="152">
        <v>263529</v>
      </c>
      <c r="D101" s="152">
        <v>0</v>
      </c>
      <c r="E101" s="152">
        <v>5498862</v>
      </c>
    </row>
    <row r="102" spans="1:5" ht="89.25" customHeight="1" x14ac:dyDescent="0.25">
      <c r="A102" s="142" t="s">
        <v>802</v>
      </c>
      <c r="B102" s="82" t="s">
        <v>588</v>
      </c>
      <c r="C102" s="152">
        <f>C103</f>
        <v>0</v>
      </c>
      <c r="D102" s="152">
        <f t="shared" ref="D102:E102" si="45">D103</f>
        <v>0</v>
      </c>
      <c r="E102" s="152">
        <f t="shared" si="45"/>
        <v>2659574</v>
      </c>
    </row>
    <row r="103" spans="1:5" ht="106.5" customHeight="1" x14ac:dyDescent="0.25">
      <c r="A103" s="142" t="s">
        <v>589</v>
      </c>
      <c r="B103" s="82" t="s">
        <v>590</v>
      </c>
      <c r="C103" s="152">
        <v>0</v>
      </c>
      <c r="D103" s="152">
        <v>0</v>
      </c>
      <c r="E103" s="152">
        <v>2659574</v>
      </c>
    </row>
    <row r="104" spans="1:5" ht="63.75" customHeight="1" x14ac:dyDescent="0.25">
      <c r="A104" s="142" t="s">
        <v>848</v>
      </c>
      <c r="B104" s="82" t="s">
        <v>591</v>
      </c>
      <c r="C104" s="152">
        <f>C105</f>
        <v>2073195</v>
      </c>
      <c r="D104" s="152">
        <f t="shared" ref="D104" si="46">D105</f>
        <v>2073195</v>
      </c>
      <c r="E104" s="152">
        <f>E105</f>
        <v>2073195</v>
      </c>
    </row>
    <row r="105" spans="1:5" ht="75" customHeight="1" x14ac:dyDescent="0.25">
      <c r="A105" s="142" t="s">
        <v>592</v>
      </c>
      <c r="B105" s="82" t="s">
        <v>593</v>
      </c>
      <c r="C105" s="152">
        <v>2073195</v>
      </c>
      <c r="D105" s="152">
        <v>2073195</v>
      </c>
      <c r="E105" s="152">
        <v>2073195</v>
      </c>
    </row>
    <row r="106" spans="1:5" ht="17.25" hidden="1" customHeight="1" x14ac:dyDescent="0.25">
      <c r="A106" s="139" t="s">
        <v>996</v>
      </c>
      <c r="B106" s="146" t="s">
        <v>849</v>
      </c>
      <c r="C106" s="152">
        <f>C107</f>
        <v>0</v>
      </c>
      <c r="D106" s="152"/>
      <c r="E106" s="152"/>
    </row>
    <row r="107" spans="1:5" ht="30.75" hidden="1" customHeight="1" x14ac:dyDescent="0.25">
      <c r="A107" s="153" t="s">
        <v>997</v>
      </c>
      <c r="B107" s="146" t="s">
        <v>850</v>
      </c>
      <c r="C107" s="152"/>
      <c r="D107" s="152"/>
      <c r="E107" s="152"/>
    </row>
    <row r="108" spans="1:5" ht="19.5" customHeight="1" x14ac:dyDescent="0.25">
      <c r="A108" s="139" t="s">
        <v>594</v>
      </c>
      <c r="B108" s="83" t="s">
        <v>595</v>
      </c>
      <c r="C108" s="152">
        <f t="shared" ref="C108:E108" si="47">C109</f>
        <v>12231411</v>
      </c>
      <c r="D108" s="152">
        <f t="shared" si="47"/>
        <v>2358422.2000000002</v>
      </c>
      <c r="E108" s="152">
        <f t="shared" si="47"/>
        <v>2334168.2000000002</v>
      </c>
    </row>
    <row r="109" spans="1:5" ht="32.25" customHeight="1" x14ac:dyDescent="0.25">
      <c r="A109" s="139" t="s">
        <v>596</v>
      </c>
      <c r="B109" s="83" t="s">
        <v>637</v>
      </c>
      <c r="C109" s="152">
        <f>C110+C111+C112+C113+C116+C114+C115</f>
        <v>12231411</v>
      </c>
      <c r="D109" s="152">
        <f t="shared" ref="D109" si="48">D110+D111+D112+D113+D116+D114+D115</f>
        <v>2358422.2000000002</v>
      </c>
      <c r="E109" s="152">
        <f>E110+E111+E112+E113+E116+E114+E115</f>
        <v>2334168.2000000002</v>
      </c>
    </row>
    <row r="110" spans="1:5" ht="46.5" customHeight="1" x14ac:dyDescent="0.25">
      <c r="A110" s="131"/>
      <c r="B110" s="83" t="s">
        <v>770</v>
      </c>
      <c r="C110" s="152">
        <v>0</v>
      </c>
      <c r="D110" s="152">
        <v>200000</v>
      </c>
      <c r="E110" s="152">
        <v>0</v>
      </c>
    </row>
    <row r="111" spans="1:5" s="78" customFormat="1" ht="45" customHeight="1" x14ac:dyDescent="0.25">
      <c r="A111" s="131"/>
      <c r="B111" s="83" t="s">
        <v>768</v>
      </c>
      <c r="C111" s="152">
        <v>332280</v>
      </c>
      <c r="D111" s="152">
        <v>332280</v>
      </c>
      <c r="E111" s="152">
        <v>332280</v>
      </c>
    </row>
    <row r="112" spans="1:5" s="78" customFormat="1" ht="46.5" customHeight="1" x14ac:dyDescent="0.25">
      <c r="A112" s="131"/>
      <c r="B112" s="83" t="s">
        <v>769</v>
      </c>
      <c r="C112" s="152">
        <v>8550000</v>
      </c>
      <c r="D112" s="152">
        <v>0</v>
      </c>
      <c r="E112" s="152">
        <v>0</v>
      </c>
    </row>
    <row r="113" spans="1:5" s="78" customFormat="1" ht="73.5" customHeight="1" x14ac:dyDescent="0.25">
      <c r="A113" s="131"/>
      <c r="B113" s="154" t="s">
        <v>998</v>
      </c>
      <c r="C113" s="152">
        <v>166667</v>
      </c>
      <c r="D113" s="152">
        <v>143678.20000000001</v>
      </c>
      <c r="E113" s="152">
        <v>143678.20000000001</v>
      </c>
    </row>
    <row r="114" spans="1:5" s="78" customFormat="1" ht="195" customHeight="1" x14ac:dyDescent="0.25">
      <c r="A114" s="131"/>
      <c r="B114" s="154" t="s">
        <v>999</v>
      </c>
      <c r="C114" s="152">
        <v>1500000</v>
      </c>
      <c r="D114" s="152">
        <v>0</v>
      </c>
      <c r="E114" s="152">
        <v>0</v>
      </c>
    </row>
    <row r="115" spans="1:5" s="78" customFormat="1" ht="151.5" customHeight="1" x14ac:dyDescent="0.25">
      <c r="A115" s="131"/>
      <c r="B115" s="154" t="s">
        <v>1000</v>
      </c>
      <c r="C115" s="152">
        <v>1458464</v>
      </c>
      <c r="D115" s="152">
        <v>1458464</v>
      </c>
      <c r="E115" s="152">
        <v>1634210</v>
      </c>
    </row>
    <row r="116" spans="1:5" s="78" customFormat="1" ht="193.5" customHeight="1" x14ac:dyDescent="0.25">
      <c r="A116" s="131"/>
      <c r="B116" s="154" t="s">
        <v>1001</v>
      </c>
      <c r="C116" s="152">
        <v>224000</v>
      </c>
      <c r="D116" s="152">
        <v>224000</v>
      </c>
      <c r="E116" s="152">
        <v>224000</v>
      </c>
    </row>
    <row r="117" spans="1:5" s="78" customFormat="1" ht="47.25" customHeight="1" x14ac:dyDescent="0.25">
      <c r="A117" s="131" t="s">
        <v>597</v>
      </c>
      <c r="B117" s="84" t="s">
        <v>598</v>
      </c>
      <c r="C117" s="151">
        <f>C118+C128+C130+C132+C134+C136+C138</f>
        <v>114748006.19999999</v>
      </c>
      <c r="D117" s="151">
        <f t="shared" ref="D117:E117" si="49">D118+D128+D130+D132+D134+D136+D138</f>
        <v>113991350.34999999</v>
      </c>
      <c r="E117" s="151">
        <f t="shared" si="49"/>
        <v>113892191.2</v>
      </c>
    </row>
    <row r="118" spans="1:5" s="78" customFormat="1" ht="61.5" customHeight="1" x14ac:dyDescent="0.25">
      <c r="A118" s="131" t="s">
        <v>599</v>
      </c>
      <c r="B118" s="135" t="s">
        <v>600</v>
      </c>
      <c r="C118" s="152">
        <f>C119</f>
        <v>104046304.59999999</v>
      </c>
      <c r="D118" s="152">
        <f t="shared" ref="D118:E118" si="50">D119</f>
        <v>103541104.59999999</v>
      </c>
      <c r="E118" s="152">
        <f t="shared" si="50"/>
        <v>103445280.45</v>
      </c>
    </row>
    <row r="119" spans="1:5" s="78" customFormat="1" ht="78" customHeight="1" x14ac:dyDescent="0.25">
      <c r="A119" s="131" t="s">
        <v>601</v>
      </c>
      <c r="B119" s="135" t="s">
        <v>602</v>
      </c>
      <c r="C119" s="152">
        <f>SUM(C120:C127)</f>
        <v>104046304.59999999</v>
      </c>
      <c r="D119" s="152">
        <f>SUM(D120:D127)</f>
        <v>103541104.59999999</v>
      </c>
      <c r="E119" s="152">
        <f>SUM(E120:E127)</f>
        <v>103445280.45</v>
      </c>
    </row>
    <row r="120" spans="1:5" s="78" customFormat="1" ht="61.5" customHeight="1" x14ac:dyDescent="0.25">
      <c r="A120" s="131"/>
      <c r="B120" s="135" t="s">
        <v>771</v>
      </c>
      <c r="C120" s="152">
        <v>833000</v>
      </c>
      <c r="D120" s="152">
        <v>833000</v>
      </c>
      <c r="E120" s="152">
        <v>833000</v>
      </c>
    </row>
    <row r="121" spans="1:5" s="78" customFormat="1" ht="62.25" customHeight="1" x14ac:dyDescent="0.25">
      <c r="A121" s="131"/>
      <c r="B121" s="135" t="s">
        <v>778</v>
      </c>
      <c r="C121" s="152">
        <v>90919604</v>
      </c>
      <c r="D121" s="152">
        <v>90919604</v>
      </c>
      <c r="E121" s="152">
        <v>90919604</v>
      </c>
    </row>
    <row r="122" spans="1:5" s="78" customFormat="1" ht="165" customHeight="1" x14ac:dyDescent="0.25">
      <c r="A122" s="131"/>
      <c r="B122" s="135" t="s">
        <v>774</v>
      </c>
      <c r="C122" s="152">
        <v>122400</v>
      </c>
      <c r="D122" s="152">
        <v>122400</v>
      </c>
      <c r="E122" s="152">
        <v>122400</v>
      </c>
    </row>
    <row r="123" spans="1:5" s="78" customFormat="1" ht="255" customHeight="1" x14ac:dyDescent="0.25">
      <c r="A123" s="131"/>
      <c r="B123" s="135" t="s">
        <v>773</v>
      </c>
      <c r="C123" s="152">
        <v>1194820</v>
      </c>
      <c r="D123" s="152">
        <v>1194820</v>
      </c>
      <c r="E123" s="152">
        <v>1194820</v>
      </c>
    </row>
    <row r="124" spans="1:5" s="78" customFormat="1" ht="136.5" customHeight="1" x14ac:dyDescent="0.25">
      <c r="A124" s="131"/>
      <c r="B124" s="135" t="s">
        <v>777</v>
      </c>
      <c r="C124" s="152">
        <v>238884</v>
      </c>
      <c r="D124" s="152">
        <v>238884</v>
      </c>
      <c r="E124" s="152">
        <v>238884</v>
      </c>
    </row>
    <row r="125" spans="1:5" s="78" customFormat="1" ht="109.5" customHeight="1" x14ac:dyDescent="0.25">
      <c r="A125" s="131"/>
      <c r="B125" s="135" t="s">
        <v>775</v>
      </c>
      <c r="C125" s="152">
        <v>164800</v>
      </c>
      <c r="D125" s="152">
        <v>150800</v>
      </c>
      <c r="E125" s="152">
        <v>179200</v>
      </c>
    </row>
    <row r="126" spans="1:5" s="78" customFormat="1" ht="179.25" customHeight="1" x14ac:dyDescent="0.25">
      <c r="A126" s="131"/>
      <c r="B126" s="135" t="s">
        <v>776</v>
      </c>
      <c r="C126" s="152">
        <v>10502700</v>
      </c>
      <c r="D126" s="152">
        <v>10011500</v>
      </c>
      <c r="E126" s="152">
        <v>9904800</v>
      </c>
    </row>
    <row r="127" spans="1:5" s="78" customFormat="1" ht="255" customHeight="1" x14ac:dyDescent="0.25">
      <c r="A127" s="131"/>
      <c r="B127" s="135" t="s">
        <v>772</v>
      </c>
      <c r="C127" s="152">
        <v>70096.600000000006</v>
      </c>
      <c r="D127" s="152">
        <v>70096.600000000006</v>
      </c>
      <c r="E127" s="152">
        <v>52572.45</v>
      </c>
    </row>
    <row r="128" spans="1:5" s="78" customFormat="1" ht="136.5" customHeight="1" x14ac:dyDescent="0.25">
      <c r="A128" s="131" t="s">
        <v>603</v>
      </c>
      <c r="B128" s="80" t="s">
        <v>604</v>
      </c>
      <c r="C128" s="152">
        <f>C129</f>
        <v>922925</v>
      </c>
      <c r="D128" s="152">
        <f>D129</f>
        <v>922925</v>
      </c>
      <c r="E128" s="152">
        <f>E129</f>
        <v>922925</v>
      </c>
    </row>
    <row r="129" spans="1:5" s="78" customFormat="1" ht="149.25" customHeight="1" x14ac:dyDescent="0.25">
      <c r="A129" s="131" t="s">
        <v>605</v>
      </c>
      <c r="B129" s="80" t="s">
        <v>606</v>
      </c>
      <c r="C129" s="152">
        <v>922925</v>
      </c>
      <c r="D129" s="152">
        <v>922925</v>
      </c>
      <c r="E129" s="152">
        <v>922925</v>
      </c>
    </row>
    <row r="130" spans="1:5" ht="137.25" customHeight="1" x14ac:dyDescent="0.25">
      <c r="A130" s="131" t="s">
        <v>607</v>
      </c>
      <c r="B130" s="80" t="s">
        <v>608</v>
      </c>
      <c r="C130" s="152">
        <f>C131</f>
        <v>8108496</v>
      </c>
      <c r="D130" s="152">
        <f t="shared" ref="D130:E130" si="51">D131</f>
        <v>8108496</v>
      </c>
      <c r="E130" s="152">
        <f t="shared" si="51"/>
        <v>8108496</v>
      </c>
    </row>
    <row r="131" spans="1:5" ht="135" customHeight="1" x14ac:dyDescent="0.25">
      <c r="A131" s="131" t="s">
        <v>609</v>
      </c>
      <c r="B131" s="80" t="s">
        <v>610</v>
      </c>
      <c r="C131" s="152">
        <v>8108496</v>
      </c>
      <c r="D131" s="152">
        <v>8108496</v>
      </c>
      <c r="E131" s="152">
        <v>8108496</v>
      </c>
    </row>
    <row r="132" spans="1:5" ht="76.5" customHeight="1" x14ac:dyDescent="0.25">
      <c r="A132" s="131" t="s">
        <v>611</v>
      </c>
      <c r="B132" s="135" t="s">
        <v>612</v>
      </c>
      <c r="C132" s="152">
        <f>C133</f>
        <v>1110447</v>
      </c>
      <c r="D132" s="152">
        <f t="shared" ref="D132:E132" si="52">D133</f>
        <v>1121555</v>
      </c>
      <c r="E132" s="152">
        <f t="shared" si="52"/>
        <v>1164423</v>
      </c>
    </row>
    <row r="133" spans="1:5" ht="90.75" customHeight="1" x14ac:dyDescent="0.25">
      <c r="A133" s="131" t="s">
        <v>613</v>
      </c>
      <c r="B133" s="135" t="s">
        <v>614</v>
      </c>
      <c r="C133" s="152">
        <v>1110447</v>
      </c>
      <c r="D133" s="152">
        <v>1121555</v>
      </c>
      <c r="E133" s="152">
        <v>1164423</v>
      </c>
    </row>
    <row r="134" spans="1:5" ht="105" customHeight="1" x14ac:dyDescent="0.25">
      <c r="A134" s="131" t="s">
        <v>615</v>
      </c>
      <c r="B134" s="80" t="s">
        <v>616</v>
      </c>
      <c r="C134" s="152">
        <f>C135</f>
        <v>7421</v>
      </c>
      <c r="D134" s="152">
        <f t="shared" ref="D134:E134" si="53">D135</f>
        <v>49200</v>
      </c>
      <c r="E134" s="152">
        <f t="shared" si="53"/>
        <v>2997</v>
      </c>
    </row>
    <row r="135" spans="1:5" ht="123.75" customHeight="1" x14ac:dyDescent="0.25">
      <c r="A135" s="131" t="s">
        <v>617</v>
      </c>
      <c r="B135" s="80" t="s">
        <v>618</v>
      </c>
      <c r="C135" s="152">
        <v>7421</v>
      </c>
      <c r="D135" s="152">
        <v>49200</v>
      </c>
      <c r="E135" s="152">
        <v>2997</v>
      </c>
    </row>
    <row r="136" spans="1:5" s="78" customFormat="1" ht="75.75" customHeight="1" x14ac:dyDescent="0.25">
      <c r="A136" s="131" t="s">
        <v>619</v>
      </c>
      <c r="B136" s="135" t="s">
        <v>620</v>
      </c>
      <c r="C136" s="152">
        <f>C137</f>
        <v>238528.6</v>
      </c>
      <c r="D136" s="152">
        <f t="shared" ref="D136:E136" si="54">D137</f>
        <v>248069.75</v>
      </c>
      <c r="E136" s="152">
        <f t="shared" si="54"/>
        <v>248069.75</v>
      </c>
    </row>
    <row r="137" spans="1:5" ht="90.75" customHeight="1" x14ac:dyDescent="0.25">
      <c r="A137" s="131" t="s">
        <v>621</v>
      </c>
      <c r="B137" s="135" t="s">
        <v>622</v>
      </c>
      <c r="C137" s="152">
        <v>238528.6</v>
      </c>
      <c r="D137" s="152">
        <v>248069.75</v>
      </c>
      <c r="E137" s="152">
        <v>248069.75</v>
      </c>
    </row>
    <row r="138" spans="1:5" ht="45" x14ac:dyDescent="0.25">
      <c r="A138" s="131" t="s">
        <v>906</v>
      </c>
      <c r="B138" s="168" t="s">
        <v>904</v>
      </c>
      <c r="C138" s="152">
        <f>C139</f>
        <v>313884</v>
      </c>
      <c r="D138" s="152"/>
      <c r="E138" s="155"/>
    </row>
    <row r="139" spans="1:5" ht="60" x14ac:dyDescent="0.25">
      <c r="A139" s="169" t="s">
        <v>903</v>
      </c>
      <c r="B139" s="168" t="s">
        <v>905</v>
      </c>
      <c r="C139" s="152">
        <v>313884</v>
      </c>
      <c r="D139" s="152"/>
      <c r="E139" s="155"/>
    </row>
    <row r="140" spans="1:5" ht="32.25" customHeight="1" x14ac:dyDescent="0.25">
      <c r="A140" s="131" t="s">
        <v>623</v>
      </c>
      <c r="B140" s="5" t="s">
        <v>78</v>
      </c>
      <c r="C140" s="151">
        <f>C141+C143</f>
        <v>6557167</v>
      </c>
      <c r="D140" s="151">
        <f t="shared" ref="D140:E140" si="55">D141+D143</f>
        <v>6563833</v>
      </c>
      <c r="E140" s="151">
        <f t="shared" si="55"/>
        <v>6589553</v>
      </c>
    </row>
    <row r="141" spans="1:5" ht="106.5" customHeight="1" x14ac:dyDescent="0.25">
      <c r="A141" s="131" t="s">
        <v>624</v>
      </c>
      <c r="B141" s="80" t="s">
        <v>625</v>
      </c>
      <c r="C141" s="152">
        <f t="shared" ref="C141:E141" si="56">C142</f>
        <v>5890900</v>
      </c>
      <c r="D141" s="152">
        <f t="shared" si="56"/>
        <v>5890900</v>
      </c>
      <c r="E141" s="152">
        <f t="shared" si="56"/>
        <v>5890900</v>
      </c>
    </row>
    <row r="142" spans="1:5" ht="123" customHeight="1" x14ac:dyDescent="0.25">
      <c r="A142" s="131" t="s">
        <v>626</v>
      </c>
      <c r="B142" s="80" t="s">
        <v>627</v>
      </c>
      <c r="C142" s="152">
        <v>5890900</v>
      </c>
      <c r="D142" s="152">
        <v>5890900</v>
      </c>
      <c r="E142" s="152">
        <v>5890900</v>
      </c>
    </row>
    <row r="143" spans="1:5" ht="43.5" customHeight="1" x14ac:dyDescent="0.25">
      <c r="A143" s="131" t="s">
        <v>628</v>
      </c>
      <c r="B143" s="135" t="s">
        <v>629</v>
      </c>
      <c r="C143" s="152">
        <f>C144</f>
        <v>666267</v>
      </c>
      <c r="D143" s="152">
        <f t="shared" ref="D143:E143" si="57">D144</f>
        <v>672933</v>
      </c>
      <c r="E143" s="152">
        <f t="shared" si="57"/>
        <v>698653</v>
      </c>
    </row>
    <row r="144" spans="1:5" ht="59.25" customHeight="1" x14ac:dyDescent="0.25">
      <c r="A144" s="131" t="s">
        <v>630</v>
      </c>
      <c r="B144" s="135" t="s">
        <v>631</v>
      </c>
      <c r="C144" s="152">
        <v>666267</v>
      </c>
      <c r="D144" s="152">
        <v>672933</v>
      </c>
      <c r="E144" s="152">
        <v>698653</v>
      </c>
    </row>
    <row r="145" spans="1:5" s="78" customFormat="1" ht="21" hidden="1" customHeight="1" x14ac:dyDescent="0.25">
      <c r="A145" s="131" t="s">
        <v>632</v>
      </c>
      <c r="B145" s="5" t="s">
        <v>633</v>
      </c>
      <c r="C145" s="151">
        <f t="shared" ref="C145:E145" si="58">C147</f>
        <v>0</v>
      </c>
      <c r="D145" s="151">
        <f t="shared" si="58"/>
        <v>0</v>
      </c>
      <c r="E145" s="151">
        <f t="shared" si="58"/>
        <v>0</v>
      </c>
    </row>
    <row r="146" spans="1:5" s="78" customFormat="1" ht="30" hidden="1" customHeight="1" x14ac:dyDescent="0.25">
      <c r="A146" s="131" t="s">
        <v>803</v>
      </c>
      <c r="B146" s="135" t="s">
        <v>634</v>
      </c>
      <c r="C146" s="151">
        <f>C147</f>
        <v>0</v>
      </c>
      <c r="D146" s="151">
        <f t="shared" ref="D146:E146" si="59">D147</f>
        <v>0</v>
      </c>
      <c r="E146" s="151">
        <f t="shared" si="59"/>
        <v>0</v>
      </c>
    </row>
    <row r="147" spans="1:5" ht="32.25" hidden="1" customHeight="1" x14ac:dyDescent="0.25">
      <c r="A147" s="131" t="s">
        <v>638</v>
      </c>
      <c r="B147" s="135" t="s">
        <v>634</v>
      </c>
      <c r="C147" s="152">
        <v>0</v>
      </c>
      <c r="D147" s="152">
        <v>0</v>
      </c>
      <c r="E147" s="152">
        <v>0</v>
      </c>
    </row>
    <row r="148" spans="1:5" ht="16.5" customHeight="1" x14ac:dyDescent="0.25">
      <c r="A148" s="134"/>
      <c r="B148" s="5" t="s">
        <v>635</v>
      </c>
      <c r="C148" s="151">
        <f>C7+C88</f>
        <v>285993018.28999996</v>
      </c>
      <c r="D148" s="151">
        <f>D7+D88</f>
        <v>263881800.55000001</v>
      </c>
      <c r="E148" s="151">
        <f>E7+E88</f>
        <v>245319643.40000001</v>
      </c>
    </row>
    <row r="150" spans="1:5" s="78" customFormat="1" ht="14.25" x14ac:dyDescent="0.25">
      <c r="A150" s="171"/>
      <c r="B150" s="78" t="s">
        <v>804</v>
      </c>
      <c r="C150" s="172">
        <f>C7</f>
        <v>60387100</v>
      </c>
      <c r="D150" s="172">
        <f t="shared" ref="D150:E150" si="60">D7</f>
        <v>60533500</v>
      </c>
      <c r="E150" s="172">
        <f t="shared" si="60"/>
        <v>63677800</v>
      </c>
    </row>
    <row r="151" spans="1:5" x14ac:dyDescent="0.25">
      <c r="B151" s="79" t="s">
        <v>805</v>
      </c>
      <c r="C151" s="172">
        <f>C152+C157</f>
        <v>225605918.28999999</v>
      </c>
      <c r="D151" s="172">
        <f t="shared" ref="D151:E151" si="61">D152+D157</f>
        <v>203348300.55000001</v>
      </c>
      <c r="E151" s="172">
        <f t="shared" si="61"/>
        <v>181641843.40000001</v>
      </c>
    </row>
    <row r="152" spans="1:5" s="78" customFormat="1" ht="14.25" x14ac:dyDescent="0.25">
      <c r="A152" s="171"/>
      <c r="B152" s="78" t="s">
        <v>1013</v>
      </c>
      <c r="C152" s="172">
        <f>C153+C154+C155+C156</f>
        <v>219048751.28999999</v>
      </c>
      <c r="D152" s="172">
        <f t="shared" ref="D152:E152" si="62">D153+D154+D155+D156</f>
        <v>196784467.55000001</v>
      </c>
      <c r="E152" s="172">
        <f t="shared" si="62"/>
        <v>175052290.40000001</v>
      </c>
    </row>
    <row r="153" spans="1:5" x14ac:dyDescent="0.25">
      <c r="B153" s="79" t="s">
        <v>1015</v>
      </c>
      <c r="C153" s="157">
        <f>C90</f>
        <v>66002700</v>
      </c>
      <c r="D153" s="157">
        <f t="shared" ref="D153:E153" si="63">D90</f>
        <v>64749000</v>
      </c>
      <c r="E153" s="157">
        <f t="shared" si="63"/>
        <v>41694000</v>
      </c>
    </row>
    <row r="154" spans="1:5" x14ac:dyDescent="0.25">
      <c r="B154" s="79" t="s">
        <v>1014</v>
      </c>
      <c r="C154" s="157">
        <f>C95</f>
        <v>38298045.090000004</v>
      </c>
      <c r="D154" s="157">
        <f t="shared" ref="D154:E154" si="64">D95</f>
        <v>18044117.199999999</v>
      </c>
      <c r="E154" s="157">
        <f t="shared" si="64"/>
        <v>19466099.199999999</v>
      </c>
    </row>
    <row r="155" spans="1:5" x14ac:dyDescent="0.25">
      <c r="B155" s="79" t="s">
        <v>1016</v>
      </c>
      <c r="C155" s="157">
        <f>C117</f>
        <v>114748006.19999999</v>
      </c>
      <c r="D155" s="157">
        <f t="shared" ref="D155:E155" si="65">D117</f>
        <v>113991350.34999999</v>
      </c>
      <c r="E155" s="157">
        <f t="shared" si="65"/>
        <v>113892191.2</v>
      </c>
    </row>
    <row r="156" spans="1:5" x14ac:dyDescent="0.25">
      <c r="B156" s="79" t="s">
        <v>1017</v>
      </c>
      <c r="C156" s="156">
        <v>0</v>
      </c>
    </row>
    <row r="157" spans="1:5" s="78" customFormat="1" ht="14.25" x14ac:dyDescent="0.25">
      <c r="A157" s="171"/>
      <c r="B157" s="78" t="s">
        <v>1018</v>
      </c>
      <c r="C157" s="172">
        <f>C158+C159</f>
        <v>6557167</v>
      </c>
      <c r="D157" s="172">
        <f t="shared" ref="D157:E157" si="66">D158+D159</f>
        <v>6563833</v>
      </c>
      <c r="E157" s="172">
        <f t="shared" si="66"/>
        <v>6589553</v>
      </c>
    </row>
    <row r="158" spans="1:5" x14ac:dyDescent="0.25">
      <c r="B158" s="79" t="s">
        <v>1019</v>
      </c>
      <c r="C158" s="157">
        <f>C142</f>
        <v>5890900</v>
      </c>
      <c r="D158" s="157">
        <f t="shared" ref="D158:E158" si="67">D142</f>
        <v>5890900</v>
      </c>
      <c r="E158" s="157">
        <f t="shared" si="67"/>
        <v>5890900</v>
      </c>
    </row>
    <row r="159" spans="1:5" x14ac:dyDescent="0.25">
      <c r="B159" s="79" t="s">
        <v>806</v>
      </c>
      <c r="C159" s="157">
        <f>C143</f>
        <v>666267</v>
      </c>
      <c r="D159" s="157">
        <f t="shared" ref="D159:E159" si="68">D143</f>
        <v>672933</v>
      </c>
      <c r="E159" s="157">
        <f t="shared" si="68"/>
        <v>698653</v>
      </c>
    </row>
  </sheetData>
  <mergeCells count="2">
    <mergeCell ref="C2:E2"/>
    <mergeCell ref="A3:E3"/>
  </mergeCells>
  <pageMargins left="0.59055118110236227" right="0.59055118110236227" top="0.35433070866141736" bottom="0.39370078740157483"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13"/>
  <sheetViews>
    <sheetView workbookViewId="0">
      <selection activeCell="G89" sqref="G89"/>
    </sheetView>
  </sheetViews>
  <sheetFormatPr defaultRowHeight="15" x14ac:dyDescent="0.25"/>
  <cols>
    <col min="1" max="1" width="4.140625" style="53" customWidth="1"/>
    <col min="2" max="2" width="41.85546875" style="53" customWidth="1"/>
    <col min="3" max="5" width="13.7109375" style="53" customWidth="1"/>
    <col min="6" max="256" width="9.140625" style="53"/>
    <col min="257" max="257" width="4.140625" style="53" customWidth="1"/>
    <col min="258" max="258" width="58.85546875" style="53" customWidth="1"/>
    <col min="259" max="259" width="32.85546875" style="53" customWidth="1"/>
    <col min="260" max="512" width="9.140625" style="53"/>
    <col min="513" max="513" width="4.140625" style="53" customWidth="1"/>
    <col min="514" max="514" width="58.85546875" style="53" customWidth="1"/>
    <col min="515" max="515" width="32.85546875" style="53" customWidth="1"/>
    <col min="516" max="768" width="9.140625" style="53"/>
    <col min="769" max="769" width="4.140625" style="53" customWidth="1"/>
    <col min="770" max="770" width="58.85546875" style="53" customWidth="1"/>
    <col min="771" max="771" width="32.85546875" style="53" customWidth="1"/>
    <col min="772" max="1024" width="9.140625" style="53"/>
    <col min="1025" max="1025" width="4.140625" style="53" customWidth="1"/>
    <col min="1026" max="1026" width="58.85546875" style="53" customWidth="1"/>
    <col min="1027" max="1027" width="32.85546875" style="53" customWidth="1"/>
    <col min="1028" max="1280" width="9.140625" style="53"/>
    <col min="1281" max="1281" width="4.140625" style="53" customWidth="1"/>
    <col min="1282" max="1282" width="58.85546875" style="53" customWidth="1"/>
    <col min="1283" max="1283" width="32.85546875" style="53" customWidth="1"/>
    <col min="1284" max="1536" width="9.140625" style="53"/>
    <col min="1537" max="1537" width="4.140625" style="53" customWidth="1"/>
    <col min="1538" max="1538" width="58.85546875" style="53" customWidth="1"/>
    <col min="1539" max="1539" width="32.85546875" style="53" customWidth="1"/>
    <col min="1540" max="1792" width="9.140625" style="53"/>
    <col min="1793" max="1793" width="4.140625" style="53" customWidth="1"/>
    <col min="1794" max="1794" width="58.85546875" style="53" customWidth="1"/>
    <col min="1795" max="1795" width="32.85546875" style="53" customWidth="1"/>
    <col min="1796" max="2048" width="9.140625" style="53"/>
    <col min="2049" max="2049" width="4.140625" style="53" customWidth="1"/>
    <col min="2050" max="2050" width="58.85546875" style="53" customWidth="1"/>
    <col min="2051" max="2051" width="32.85546875" style="53" customWidth="1"/>
    <col min="2052" max="2304" width="9.140625" style="53"/>
    <col min="2305" max="2305" width="4.140625" style="53" customWidth="1"/>
    <col min="2306" max="2306" width="58.85546875" style="53" customWidth="1"/>
    <col min="2307" max="2307" width="32.85546875" style="53" customWidth="1"/>
    <col min="2308" max="2560" width="9.140625" style="53"/>
    <col min="2561" max="2561" width="4.140625" style="53" customWidth="1"/>
    <col min="2562" max="2562" width="58.85546875" style="53" customWidth="1"/>
    <col min="2563" max="2563" width="32.85546875" style="53" customWidth="1"/>
    <col min="2564" max="2816" width="9.140625" style="53"/>
    <col min="2817" max="2817" width="4.140625" style="53" customWidth="1"/>
    <col min="2818" max="2818" width="58.85546875" style="53" customWidth="1"/>
    <col min="2819" max="2819" width="32.85546875" style="53" customWidth="1"/>
    <col min="2820" max="3072" width="9.140625" style="53"/>
    <col min="3073" max="3073" width="4.140625" style="53" customWidth="1"/>
    <col min="3074" max="3074" width="58.85546875" style="53" customWidth="1"/>
    <col min="3075" max="3075" width="32.85546875" style="53" customWidth="1"/>
    <col min="3076" max="3328" width="9.140625" style="53"/>
    <col min="3329" max="3329" width="4.140625" style="53" customWidth="1"/>
    <col min="3330" max="3330" width="58.85546875" style="53" customWidth="1"/>
    <col min="3331" max="3331" width="32.85546875" style="53" customWidth="1"/>
    <col min="3332" max="3584" width="9.140625" style="53"/>
    <col min="3585" max="3585" width="4.140625" style="53" customWidth="1"/>
    <col min="3586" max="3586" width="58.85546875" style="53" customWidth="1"/>
    <col min="3587" max="3587" width="32.85546875" style="53" customWidth="1"/>
    <col min="3588" max="3840" width="9.140625" style="53"/>
    <col min="3841" max="3841" width="4.140625" style="53" customWidth="1"/>
    <col min="3842" max="3842" width="58.85546875" style="53" customWidth="1"/>
    <col min="3843" max="3843" width="32.85546875" style="53" customWidth="1"/>
    <col min="3844" max="4096" width="9.140625" style="53"/>
    <col min="4097" max="4097" width="4.140625" style="53" customWidth="1"/>
    <col min="4098" max="4098" width="58.85546875" style="53" customWidth="1"/>
    <col min="4099" max="4099" width="32.85546875" style="53" customWidth="1"/>
    <col min="4100" max="4352" width="9.140625" style="53"/>
    <col min="4353" max="4353" width="4.140625" style="53" customWidth="1"/>
    <col min="4354" max="4354" width="58.85546875" style="53" customWidth="1"/>
    <col min="4355" max="4355" width="32.85546875" style="53" customWidth="1"/>
    <col min="4356" max="4608" width="9.140625" style="53"/>
    <col min="4609" max="4609" width="4.140625" style="53" customWidth="1"/>
    <col min="4610" max="4610" width="58.85546875" style="53" customWidth="1"/>
    <col min="4611" max="4611" width="32.85546875" style="53" customWidth="1"/>
    <col min="4612" max="4864" width="9.140625" style="53"/>
    <col min="4865" max="4865" width="4.140625" style="53" customWidth="1"/>
    <col min="4866" max="4866" width="58.85546875" style="53" customWidth="1"/>
    <col min="4867" max="4867" width="32.85546875" style="53" customWidth="1"/>
    <col min="4868" max="5120" width="9.140625" style="53"/>
    <col min="5121" max="5121" width="4.140625" style="53" customWidth="1"/>
    <col min="5122" max="5122" width="58.85546875" style="53" customWidth="1"/>
    <col min="5123" max="5123" width="32.85546875" style="53" customWidth="1"/>
    <col min="5124" max="5376" width="9.140625" style="53"/>
    <col min="5377" max="5377" width="4.140625" style="53" customWidth="1"/>
    <col min="5378" max="5378" width="58.85546875" style="53" customWidth="1"/>
    <col min="5379" max="5379" width="32.85546875" style="53" customWidth="1"/>
    <col min="5380" max="5632" width="9.140625" style="53"/>
    <col min="5633" max="5633" width="4.140625" style="53" customWidth="1"/>
    <col min="5634" max="5634" width="58.85546875" style="53" customWidth="1"/>
    <col min="5635" max="5635" width="32.85546875" style="53" customWidth="1"/>
    <col min="5636" max="5888" width="9.140625" style="53"/>
    <col min="5889" max="5889" width="4.140625" style="53" customWidth="1"/>
    <col min="5890" max="5890" width="58.85546875" style="53" customWidth="1"/>
    <col min="5891" max="5891" width="32.85546875" style="53" customWidth="1"/>
    <col min="5892" max="6144" width="9.140625" style="53"/>
    <col min="6145" max="6145" width="4.140625" style="53" customWidth="1"/>
    <col min="6146" max="6146" width="58.85546875" style="53" customWidth="1"/>
    <col min="6147" max="6147" width="32.85546875" style="53" customWidth="1"/>
    <col min="6148" max="6400" width="9.140625" style="53"/>
    <col min="6401" max="6401" width="4.140625" style="53" customWidth="1"/>
    <col min="6402" max="6402" width="58.85546875" style="53" customWidth="1"/>
    <col min="6403" max="6403" width="32.85546875" style="53" customWidth="1"/>
    <col min="6404" max="6656" width="9.140625" style="53"/>
    <col min="6657" max="6657" width="4.140625" style="53" customWidth="1"/>
    <col min="6658" max="6658" width="58.85546875" style="53" customWidth="1"/>
    <col min="6659" max="6659" width="32.85546875" style="53" customWidth="1"/>
    <col min="6660" max="6912" width="9.140625" style="53"/>
    <col min="6913" max="6913" width="4.140625" style="53" customWidth="1"/>
    <col min="6914" max="6914" width="58.85546875" style="53" customWidth="1"/>
    <col min="6915" max="6915" width="32.85546875" style="53" customWidth="1"/>
    <col min="6916" max="7168" width="9.140625" style="53"/>
    <col min="7169" max="7169" width="4.140625" style="53" customWidth="1"/>
    <col min="7170" max="7170" width="58.85546875" style="53" customWidth="1"/>
    <col min="7171" max="7171" width="32.85546875" style="53" customWidth="1"/>
    <col min="7172" max="7424" width="9.140625" style="53"/>
    <col min="7425" max="7425" width="4.140625" style="53" customWidth="1"/>
    <col min="7426" max="7426" width="58.85546875" style="53" customWidth="1"/>
    <col min="7427" max="7427" width="32.85546875" style="53" customWidth="1"/>
    <col min="7428" max="7680" width="9.140625" style="53"/>
    <col min="7681" max="7681" width="4.140625" style="53" customWidth="1"/>
    <col min="7682" max="7682" width="58.85546875" style="53" customWidth="1"/>
    <col min="7683" max="7683" width="32.85546875" style="53" customWidth="1"/>
    <col min="7684" max="7936" width="9.140625" style="53"/>
    <col min="7937" max="7937" width="4.140625" style="53" customWidth="1"/>
    <col min="7938" max="7938" width="58.85546875" style="53" customWidth="1"/>
    <col min="7939" max="7939" width="32.85546875" style="53" customWidth="1"/>
    <col min="7940" max="8192" width="9.140625" style="53"/>
    <col min="8193" max="8193" width="4.140625" style="53" customWidth="1"/>
    <col min="8194" max="8194" width="58.85546875" style="53" customWidth="1"/>
    <col min="8195" max="8195" width="32.85546875" style="53" customWidth="1"/>
    <col min="8196" max="8448" width="9.140625" style="53"/>
    <col min="8449" max="8449" width="4.140625" style="53" customWidth="1"/>
    <col min="8450" max="8450" width="58.85546875" style="53" customWidth="1"/>
    <col min="8451" max="8451" width="32.85546875" style="53" customWidth="1"/>
    <col min="8452" max="8704" width="9.140625" style="53"/>
    <col min="8705" max="8705" width="4.140625" style="53" customWidth="1"/>
    <col min="8706" max="8706" width="58.85546875" style="53" customWidth="1"/>
    <col min="8707" max="8707" width="32.85546875" style="53" customWidth="1"/>
    <col min="8708" max="8960" width="9.140625" style="53"/>
    <col min="8961" max="8961" width="4.140625" style="53" customWidth="1"/>
    <col min="8962" max="8962" width="58.85546875" style="53" customWidth="1"/>
    <col min="8963" max="8963" width="32.85546875" style="53" customWidth="1"/>
    <col min="8964" max="9216" width="9.140625" style="53"/>
    <col min="9217" max="9217" width="4.140625" style="53" customWidth="1"/>
    <col min="9218" max="9218" width="58.85546875" style="53" customWidth="1"/>
    <col min="9219" max="9219" width="32.85546875" style="53" customWidth="1"/>
    <col min="9220" max="9472" width="9.140625" style="53"/>
    <col min="9473" max="9473" width="4.140625" style="53" customWidth="1"/>
    <col min="9474" max="9474" width="58.85546875" style="53" customWidth="1"/>
    <col min="9475" max="9475" width="32.85546875" style="53" customWidth="1"/>
    <col min="9476" max="9728" width="9.140625" style="53"/>
    <col min="9729" max="9729" width="4.140625" style="53" customWidth="1"/>
    <col min="9730" max="9730" width="58.85546875" style="53" customWidth="1"/>
    <col min="9731" max="9731" width="32.85546875" style="53" customWidth="1"/>
    <col min="9732" max="9984" width="9.140625" style="53"/>
    <col min="9985" max="9985" width="4.140625" style="53" customWidth="1"/>
    <col min="9986" max="9986" width="58.85546875" style="53" customWidth="1"/>
    <col min="9987" max="9987" width="32.85546875" style="53" customWidth="1"/>
    <col min="9988" max="10240" width="9.140625" style="53"/>
    <col min="10241" max="10241" width="4.140625" style="53" customWidth="1"/>
    <col min="10242" max="10242" width="58.85546875" style="53" customWidth="1"/>
    <col min="10243" max="10243" width="32.85546875" style="53" customWidth="1"/>
    <col min="10244" max="10496" width="9.140625" style="53"/>
    <col min="10497" max="10497" width="4.140625" style="53" customWidth="1"/>
    <col min="10498" max="10498" width="58.85546875" style="53" customWidth="1"/>
    <col min="10499" max="10499" width="32.85546875" style="53" customWidth="1"/>
    <col min="10500" max="10752" width="9.140625" style="53"/>
    <col min="10753" max="10753" width="4.140625" style="53" customWidth="1"/>
    <col min="10754" max="10754" width="58.85546875" style="53" customWidth="1"/>
    <col min="10755" max="10755" width="32.85546875" style="53" customWidth="1"/>
    <col min="10756" max="11008" width="9.140625" style="53"/>
    <col min="11009" max="11009" width="4.140625" style="53" customWidth="1"/>
    <col min="11010" max="11010" width="58.85546875" style="53" customWidth="1"/>
    <col min="11011" max="11011" width="32.85546875" style="53" customWidth="1"/>
    <col min="11012" max="11264" width="9.140625" style="53"/>
    <col min="11265" max="11265" width="4.140625" style="53" customWidth="1"/>
    <col min="11266" max="11266" width="58.85546875" style="53" customWidth="1"/>
    <col min="11267" max="11267" width="32.85546875" style="53" customWidth="1"/>
    <col min="11268" max="11520" width="9.140625" style="53"/>
    <col min="11521" max="11521" width="4.140625" style="53" customWidth="1"/>
    <col min="11522" max="11522" width="58.85546875" style="53" customWidth="1"/>
    <col min="11523" max="11523" width="32.85546875" style="53" customWidth="1"/>
    <col min="11524" max="11776" width="9.140625" style="53"/>
    <col min="11777" max="11777" width="4.140625" style="53" customWidth="1"/>
    <col min="11778" max="11778" width="58.85546875" style="53" customWidth="1"/>
    <col min="11779" max="11779" width="32.85546875" style="53" customWidth="1"/>
    <col min="11780" max="12032" width="9.140625" style="53"/>
    <col min="12033" max="12033" width="4.140625" style="53" customWidth="1"/>
    <col min="12034" max="12034" width="58.85546875" style="53" customWidth="1"/>
    <col min="12035" max="12035" width="32.85546875" style="53" customWidth="1"/>
    <col min="12036" max="12288" width="9.140625" style="53"/>
    <col min="12289" max="12289" width="4.140625" style="53" customWidth="1"/>
    <col min="12290" max="12290" width="58.85546875" style="53" customWidth="1"/>
    <col min="12291" max="12291" width="32.85546875" style="53" customWidth="1"/>
    <col min="12292" max="12544" width="9.140625" style="53"/>
    <col min="12545" max="12545" width="4.140625" style="53" customWidth="1"/>
    <col min="12546" max="12546" width="58.85546875" style="53" customWidth="1"/>
    <col min="12547" max="12547" width="32.85546875" style="53" customWidth="1"/>
    <col min="12548" max="12800" width="9.140625" style="53"/>
    <col min="12801" max="12801" width="4.140625" style="53" customWidth="1"/>
    <col min="12802" max="12802" width="58.85546875" style="53" customWidth="1"/>
    <col min="12803" max="12803" width="32.85546875" style="53" customWidth="1"/>
    <col min="12804" max="13056" width="9.140625" style="53"/>
    <col min="13057" max="13057" width="4.140625" style="53" customWidth="1"/>
    <col min="13058" max="13058" width="58.85546875" style="53" customWidth="1"/>
    <col min="13059" max="13059" width="32.85546875" style="53" customWidth="1"/>
    <col min="13060" max="13312" width="9.140625" style="53"/>
    <col min="13313" max="13313" width="4.140625" style="53" customWidth="1"/>
    <col min="13314" max="13314" width="58.85546875" style="53" customWidth="1"/>
    <col min="13315" max="13315" width="32.85546875" style="53" customWidth="1"/>
    <col min="13316" max="13568" width="9.140625" style="53"/>
    <col min="13569" max="13569" width="4.140625" style="53" customWidth="1"/>
    <col min="13570" max="13570" width="58.85546875" style="53" customWidth="1"/>
    <col min="13571" max="13571" width="32.85546875" style="53" customWidth="1"/>
    <col min="13572" max="13824" width="9.140625" style="53"/>
    <col min="13825" max="13825" width="4.140625" style="53" customWidth="1"/>
    <col min="13826" max="13826" width="58.85546875" style="53" customWidth="1"/>
    <col min="13827" max="13827" width="32.85546875" style="53" customWidth="1"/>
    <col min="13828" max="14080" width="9.140625" style="53"/>
    <col min="14081" max="14081" width="4.140625" style="53" customWidth="1"/>
    <col min="14082" max="14082" width="58.85546875" style="53" customWidth="1"/>
    <col min="14083" max="14083" width="32.85546875" style="53" customWidth="1"/>
    <col min="14084" max="14336" width="9.140625" style="53"/>
    <col min="14337" max="14337" width="4.140625" style="53" customWidth="1"/>
    <col min="14338" max="14338" width="58.85546875" style="53" customWidth="1"/>
    <col min="14339" max="14339" width="32.85546875" style="53" customWidth="1"/>
    <col min="14340" max="14592" width="9.140625" style="53"/>
    <col min="14593" max="14593" width="4.140625" style="53" customWidth="1"/>
    <col min="14594" max="14594" width="58.85546875" style="53" customWidth="1"/>
    <col min="14595" max="14595" width="32.85546875" style="53" customWidth="1"/>
    <col min="14596" max="14848" width="9.140625" style="53"/>
    <col min="14849" max="14849" width="4.140625" style="53" customWidth="1"/>
    <col min="14850" max="14850" width="58.85546875" style="53" customWidth="1"/>
    <col min="14851" max="14851" width="32.85546875" style="53" customWidth="1"/>
    <col min="14852" max="15104" width="9.140625" style="53"/>
    <col min="15105" max="15105" width="4.140625" style="53" customWidth="1"/>
    <col min="15106" max="15106" width="58.85546875" style="53" customWidth="1"/>
    <col min="15107" max="15107" width="32.85546875" style="53" customWidth="1"/>
    <col min="15108" max="15360" width="9.140625" style="53"/>
    <col min="15361" max="15361" width="4.140625" style="53" customWidth="1"/>
    <col min="15362" max="15362" width="58.85546875" style="53" customWidth="1"/>
    <col min="15363" max="15363" width="32.85546875" style="53" customWidth="1"/>
    <col min="15364" max="15616" width="9.140625" style="53"/>
    <col min="15617" max="15617" width="4.140625" style="53" customWidth="1"/>
    <col min="15618" max="15618" width="58.85546875" style="53" customWidth="1"/>
    <col min="15619" max="15619" width="32.85546875" style="53" customWidth="1"/>
    <col min="15620" max="15872" width="9.140625" style="53"/>
    <col min="15873" max="15873" width="4.140625" style="53" customWidth="1"/>
    <col min="15874" max="15874" width="58.85546875" style="53" customWidth="1"/>
    <col min="15875" max="15875" width="32.85546875" style="53" customWidth="1"/>
    <col min="15876" max="16128" width="9.140625" style="53"/>
    <col min="16129" max="16129" width="4.140625" style="53" customWidth="1"/>
    <col min="16130" max="16130" width="58.85546875" style="53" customWidth="1"/>
    <col min="16131" max="16131" width="32.85546875" style="53" customWidth="1"/>
    <col min="16132" max="16384" width="9.140625" style="53"/>
  </cols>
  <sheetData>
    <row r="1" spans="1:7" ht="15" customHeight="1" x14ac:dyDescent="0.25">
      <c r="A1" s="51"/>
      <c r="B1" s="52"/>
      <c r="C1" s="290" t="s">
        <v>1021</v>
      </c>
      <c r="D1" s="290"/>
      <c r="E1" s="290"/>
    </row>
    <row r="2" spans="1:7" ht="85.5" customHeight="1" x14ac:dyDescent="0.25">
      <c r="A2" s="51"/>
      <c r="B2" s="52"/>
      <c r="C2" s="249" t="s">
        <v>1010</v>
      </c>
      <c r="D2" s="249"/>
      <c r="E2" s="249"/>
      <c r="F2" s="14"/>
      <c r="G2" s="14"/>
    </row>
    <row r="3" spans="1:7" x14ac:dyDescent="0.25">
      <c r="A3" s="51"/>
      <c r="B3" s="52"/>
      <c r="C3" s="291" t="s">
        <v>446</v>
      </c>
      <c r="D3" s="291"/>
      <c r="E3" s="291"/>
    </row>
    <row r="4" spans="1:7" s="55" customFormat="1" ht="72.75" customHeight="1" x14ac:dyDescent="0.25">
      <c r="A4" s="54"/>
      <c r="B4" s="289" t="s">
        <v>1022</v>
      </c>
      <c r="C4" s="289"/>
      <c r="D4" s="289"/>
      <c r="E4" s="289"/>
    </row>
    <row r="5" spans="1:7" x14ac:dyDescent="0.25">
      <c r="A5" s="51"/>
      <c r="B5" s="56"/>
      <c r="C5" s="56"/>
      <c r="D5" s="52"/>
      <c r="E5" s="57" t="s">
        <v>305</v>
      </c>
    </row>
    <row r="6" spans="1:7" s="40" customFormat="1" ht="42.75" customHeight="1" x14ac:dyDescent="0.25">
      <c r="A6" s="58" t="s">
        <v>437</v>
      </c>
      <c r="B6" s="58" t="s">
        <v>438</v>
      </c>
      <c r="C6" s="58" t="s">
        <v>433</v>
      </c>
      <c r="D6" s="58" t="s">
        <v>435</v>
      </c>
      <c r="E6" s="58" t="s">
        <v>971</v>
      </c>
    </row>
    <row r="7" spans="1:7" s="62" customFormat="1" ht="24.75" customHeight="1" x14ac:dyDescent="0.25">
      <c r="A7" s="59">
        <v>1</v>
      </c>
      <c r="B7" s="60" t="s">
        <v>439</v>
      </c>
      <c r="C7" s="61">
        <v>666267</v>
      </c>
      <c r="D7" s="61">
        <v>672933</v>
      </c>
      <c r="E7" s="61">
        <v>698653</v>
      </c>
    </row>
    <row r="8" spans="1:7" s="62" customFormat="1" ht="24.75" customHeight="1" x14ac:dyDescent="0.25">
      <c r="A8" s="59">
        <v>2</v>
      </c>
      <c r="B8" s="60" t="s">
        <v>440</v>
      </c>
      <c r="C8" s="61">
        <v>88836</v>
      </c>
      <c r="D8" s="61">
        <v>89725</v>
      </c>
      <c r="E8" s="61">
        <v>93154</v>
      </c>
    </row>
    <row r="9" spans="1:7" s="62" customFormat="1" ht="24.75" customHeight="1" x14ac:dyDescent="0.25">
      <c r="A9" s="59">
        <v>3</v>
      </c>
      <c r="B9" s="60" t="s">
        <v>441</v>
      </c>
      <c r="C9" s="61">
        <v>88836</v>
      </c>
      <c r="D9" s="61">
        <v>89725</v>
      </c>
      <c r="E9" s="61">
        <v>93154</v>
      </c>
    </row>
    <row r="10" spans="1:7" s="62" customFormat="1" ht="24.75" customHeight="1" x14ac:dyDescent="0.25">
      <c r="A10" s="59">
        <v>4</v>
      </c>
      <c r="B10" s="60" t="s">
        <v>442</v>
      </c>
      <c r="C10" s="61">
        <v>88836</v>
      </c>
      <c r="D10" s="61">
        <v>89724</v>
      </c>
      <c r="E10" s="61">
        <v>93154</v>
      </c>
    </row>
    <row r="11" spans="1:7" s="62" customFormat="1" ht="24.75" customHeight="1" x14ac:dyDescent="0.25">
      <c r="A11" s="59">
        <v>5</v>
      </c>
      <c r="B11" s="60" t="s">
        <v>443</v>
      </c>
      <c r="C11" s="61">
        <v>88836</v>
      </c>
      <c r="D11" s="61">
        <v>89724</v>
      </c>
      <c r="E11" s="61">
        <v>93154</v>
      </c>
    </row>
    <row r="12" spans="1:7" s="62" customFormat="1" ht="24.75" customHeight="1" x14ac:dyDescent="0.25">
      <c r="A12" s="59">
        <v>6</v>
      </c>
      <c r="B12" s="60" t="s">
        <v>444</v>
      </c>
      <c r="C12" s="61">
        <v>88836</v>
      </c>
      <c r="D12" s="61">
        <v>89724</v>
      </c>
      <c r="E12" s="61">
        <v>93154</v>
      </c>
    </row>
    <row r="13" spans="1:7" s="67" customFormat="1" ht="23.25" customHeight="1" x14ac:dyDescent="0.25">
      <c r="A13" s="64"/>
      <c r="B13" s="65" t="s">
        <v>445</v>
      </c>
      <c r="C13" s="66">
        <f>SUM(C7:C12)</f>
        <v>1110447</v>
      </c>
      <c r="D13" s="66">
        <f t="shared" ref="D13:E13" si="0">SUM(D7:D12)</f>
        <v>1121555</v>
      </c>
      <c r="E13" s="66">
        <f t="shared" si="0"/>
        <v>1164423</v>
      </c>
    </row>
  </sheetData>
  <mergeCells count="4">
    <mergeCell ref="C1:E1"/>
    <mergeCell ref="C2:E2"/>
    <mergeCell ref="C3:E3"/>
    <mergeCell ref="B4: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13"/>
  <sheetViews>
    <sheetView workbookViewId="0">
      <selection activeCell="G89" sqref="G89"/>
    </sheetView>
  </sheetViews>
  <sheetFormatPr defaultRowHeight="15" x14ac:dyDescent="0.25"/>
  <cols>
    <col min="1" max="1" width="4.140625" style="53" customWidth="1"/>
    <col min="2" max="2" width="41.85546875" style="53" customWidth="1"/>
    <col min="3" max="5" width="13.7109375" style="53" customWidth="1"/>
    <col min="6" max="256" width="9.140625" style="53"/>
    <col min="257" max="257" width="4.140625" style="53" customWidth="1"/>
    <col min="258" max="258" width="58.85546875" style="53" customWidth="1"/>
    <col min="259" max="259" width="32.85546875" style="53" customWidth="1"/>
    <col min="260" max="512" width="9.140625" style="53"/>
    <col min="513" max="513" width="4.140625" style="53" customWidth="1"/>
    <col min="514" max="514" width="58.85546875" style="53" customWidth="1"/>
    <col min="515" max="515" width="32.85546875" style="53" customWidth="1"/>
    <col min="516" max="768" width="9.140625" style="53"/>
    <col min="769" max="769" width="4.140625" style="53" customWidth="1"/>
    <col min="770" max="770" width="58.85546875" style="53" customWidth="1"/>
    <col min="771" max="771" width="32.85546875" style="53" customWidth="1"/>
    <col min="772" max="1024" width="9.140625" style="53"/>
    <col min="1025" max="1025" width="4.140625" style="53" customWidth="1"/>
    <col min="1026" max="1026" width="58.85546875" style="53" customWidth="1"/>
    <col min="1027" max="1027" width="32.85546875" style="53" customWidth="1"/>
    <col min="1028" max="1280" width="9.140625" style="53"/>
    <col min="1281" max="1281" width="4.140625" style="53" customWidth="1"/>
    <col min="1282" max="1282" width="58.85546875" style="53" customWidth="1"/>
    <col min="1283" max="1283" width="32.85546875" style="53" customWidth="1"/>
    <col min="1284" max="1536" width="9.140625" style="53"/>
    <col min="1537" max="1537" width="4.140625" style="53" customWidth="1"/>
    <col min="1538" max="1538" width="58.85546875" style="53" customWidth="1"/>
    <col min="1539" max="1539" width="32.85546875" style="53" customWidth="1"/>
    <col min="1540" max="1792" width="9.140625" style="53"/>
    <col min="1793" max="1793" width="4.140625" style="53" customWidth="1"/>
    <col min="1794" max="1794" width="58.85546875" style="53" customWidth="1"/>
    <col min="1795" max="1795" width="32.85546875" style="53" customWidth="1"/>
    <col min="1796" max="2048" width="9.140625" style="53"/>
    <col min="2049" max="2049" width="4.140625" style="53" customWidth="1"/>
    <col min="2050" max="2050" width="58.85546875" style="53" customWidth="1"/>
    <col min="2051" max="2051" width="32.85546875" style="53" customWidth="1"/>
    <col min="2052" max="2304" width="9.140625" style="53"/>
    <col min="2305" max="2305" width="4.140625" style="53" customWidth="1"/>
    <col min="2306" max="2306" width="58.85546875" style="53" customWidth="1"/>
    <col min="2307" max="2307" width="32.85546875" style="53" customWidth="1"/>
    <col min="2308" max="2560" width="9.140625" style="53"/>
    <col min="2561" max="2561" width="4.140625" style="53" customWidth="1"/>
    <col min="2562" max="2562" width="58.85546875" style="53" customWidth="1"/>
    <col min="2563" max="2563" width="32.85546875" style="53" customWidth="1"/>
    <col min="2564" max="2816" width="9.140625" style="53"/>
    <col min="2817" max="2817" width="4.140625" style="53" customWidth="1"/>
    <col min="2818" max="2818" width="58.85546875" style="53" customWidth="1"/>
    <col min="2819" max="2819" width="32.85546875" style="53" customWidth="1"/>
    <col min="2820" max="3072" width="9.140625" style="53"/>
    <col min="3073" max="3073" width="4.140625" style="53" customWidth="1"/>
    <col min="3074" max="3074" width="58.85546875" style="53" customWidth="1"/>
    <col min="3075" max="3075" width="32.85546875" style="53" customWidth="1"/>
    <col min="3076" max="3328" width="9.140625" style="53"/>
    <col min="3329" max="3329" width="4.140625" style="53" customWidth="1"/>
    <col min="3330" max="3330" width="58.85546875" style="53" customWidth="1"/>
    <col min="3331" max="3331" width="32.85546875" style="53" customWidth="1"/>
    <col min="3332" max="3584" width="9.140625" style="53"/>
    <col min="3585" max="3585" width="4.140625" style="53" customWidth="1"/>
    <col min="3586" max="3586" width="58.85546875" style="53" customWidth="1"/>
    <col min="3587" max="3587" width="32.85546875" style="53" customWidth="1"/>
    <col min="3588" max="3840" width="9.140625" style="53"/>
    <col min="3841" max="3841" width="4.140625" style="53" customWidth="1"/>
    <col min="3842" max="3842" width="58.85546875" style="53" customWidth="1"/>
    <col min="3843" max="3843" width="32.85546875" style="53" customWidth="1"/>
    <col min="3844" max="4096" width="9.140625" style="53"/>
    <col min="4097" max="4097" width="4.140625" style="53" customWidth="1"/>
    <col min="4098" max="4098" width="58.85546875" style="53" customWidth="1"/>
    <col min="4099" max="4099" width="32.85546875" style="53" customWidth="1"/>
    <col min="4100" max="4352" width="9.140625" style="53"/>
    <col min="4353" max="4353" width="4.140625" style="53" customWidth="1"/>
    <col min="4354" max="4354" width="58.85546875" style="53" customWidth="1"/>
    <col min="4355" max="4355" width="32.85546875" style="53" customWidth="1"/>
    <col min="4356" max="4608" width="9.140625" style="53"/>
    <col min="4609" max="4609" width="4.140625" style="53" customWidth="1"/>
    <col min="4610" max="4610" width="58.85546875" style="53" customWidth="1"/>
    <col min="4611" max="4611" width="32.85546875" style="53" customWidth="1"/>
    <col min="4612" max="4864" width="9.140625" style="53"/>
    <col min="4865" max="4865" width="4.140625" style="53" customWidth="1"/>
    <col min="4866" max="4866" width="58.85546875" style="53" customWidth="1"/>
    <col min="4867" max="4867" width="32.85546875" style="53" customWidth="1"/>
    <col min="4868" max="5120" width="9.140625" style="53"/>
    <col min="5121" max="5121" width="4.140625" style="53" customWidth="1"/>
    <col min="5122" max="5122" width="58.85546875" style="53" customWidth="1"/>
    <col min="5123" max="5123" width="32.85546875" style="53" customWidth="1"/>
    <col min="5124" max="5376" width="9.140625" style="53"/>
    <col min="5377" max="5377" width="4.140625" style="53" customWidth="1"/>
    <col min="5378" max="5378" width="58.85546875" style="53" customWidth="1"/>
    <col min="5379" max="5379" width="32.85546875" style="53" customWidth="1"/>
    <col min="5380" max="5632" width="9.140625" style="53"/>
    <col min="5633" max="5633" width="4.140625" style="53" customWidth="1"/>
    <col min="5634" max="5634" width="58.85546875" style="53" customWidth="1"/>
    <col min="5635" max="5635" width="32.85546875" style="53" customWidth="1"/>
    <col min="5636" max="5888" width="9.140625" style="53"/>
    <col min="5889" max="5889" width="4.140625" style="53" customWidth="1"/>
    <col min="5890" max="5890" width="58.85546875" style="53" customWidth="1"/>
    <col min="5891" max="5891" width="32.85546875" style="53" customWidth="1"/>
    <col min="5892" max="6144" width="9.140625" style="53"/>
    <col min="6145" max="6145" width="4.140625" style="53" customWidth="1"/>
    <col min="6146" max="6146" width="58.85546875" style="53" customWidth="1"/>
    <col min="6147" max="6147" width="32.85546875" style="53" customWidth="1"/>
    <col min="6148" max="6400" width="9.140625" style="53"/>
    <col min="6401" max="6401" width="4.140625" style="53" customWidth="1"/>
    <col min="6402" max="6402" width="58.85546875" style="53" customWidth="1"/>
    <col min="6403" max="6403" width="32.85546875" style="53" customWidth="1"/>
    <col min="6404" max="6656" width="9.140625" style="53"/>
    <col min="6657" max="6657" width="4.140625" style="53" customWidth="1"/>
    <col min="6658" max="6658" width="58.85546875" style="53" customWidth="1"/>
    <col min="6659" max="6659" width="32.85546875" style="53" customWidth="1"/>
    <col min="6660" max="6912" width="9.140625" style="53"/>
    <col min="6913" max="6913" width="4.140625" style="53" customWidth="1"/>
    <col min="6914" max="6914" width="58.85546875" style="53" customWidth="1"/>
    <col min="6915" max="6915" width="32.85546875" style="53" customWidth="1"/>
    <col min="6916" max="7168" width="9.140625" style="53"/>
    <col min="7169" max="7169" width="4.140625" style="53" customWidth="1"/>
    <col min="7170" max="7170" width="58.85546875" style="53" customWidth="1"/>
    <col min="7171" max="7171" width="32.85546875" style="53" customWidth="1"/>
    <col min="7172" max="7424" width="9.140625" style="53"/>
    <col min="7425" max="7425" width="4.140625" style="53" customWidth="1"/>
    <col min="7426" max="7426" width="58.85546875" style="53" customWidth="1"/>
    <col min="7427" max="7427" width="32.85546875" style="53" customWidth="1"/>
    <col min="7428" max="7680" width="9.140625" style="53"/>
    <col min="7681" max="7681" width="4.140625" style="53" customWidth="1"/>
    <col min="7682" max="7682" width="58.85546875" style="53" customWidth="1"/>
    <col min="7683" max="7683" width="32.85546875" style="53" customWidth="1"/>
    <col min="7684" max="7936" width="9.140625" style="53"/>
    <col min="7937" max="7937" width="4.140625" style="53" customWidth="1"/>
    <col min="7938" max="7938" width="58.85546875" style="53" customWidth="1"/>
    <col min="7939" max="7939" width="32.85546875" style="53" customWidth="1"/>
    <col min="7940" max="8192" width="9.140625" style="53"/>
    <col min="8193" max="8193" width="4.140625" style="53" customWidth="1"/>
    <col min="8194" max="8194" width="58.85546875" style="53" customWidth="1"/>
    <col min="8195" max="8195" width="32.85546875" style="53" customWidth="1"/>
    <col min="8196" max="8448" width="9.140625" style="53"/>
    <col min="8449" max="8449" width="4.140625" style="53" customWidth="1"/>
    <col min="8450" max="8450" width="58.85546875" style="53" customWidth="1"/>
    <col min="8451" max="8451" width="32.85546875" style="53" customWidth="1"/>
    <col min="8452" max="8704" width="9.140625" style="53"/>
    <col min="8705" max="8705" width="4.140625" style="53" customWidth="1"/>
    <col min="8706" max="8706" width="58.85546875" style="53" customWidth="1"/>
    <col min="8707" max="8707" width="32.85546875" style="53" customWidth="1"/>
    <col min="8708" max="8960" width="9.140625" style="53"/>
    <col min="8961" max="8961" width="4.140625" style="53" customWidth="1"/>
    <col min="8962" max="8962" width="58.85546875" style="53" customWidth="1"/>
    <col min="8963" max="8963" width="32.85546875" style="53" customWidth="1"/>
    <col min="8964" max="9216" width="9.140625" style="53"/>
    <col min="9217" max="9217" width="4.140625" style="53" customWidth="1"/>
    <col min="9218" max="9218" width="58.85546875" style="53" customWidth="1"/>
    <col min="9219" max="9219" width="32.85546875" style="53" customWidth="1"/>
    <col min="9220" max="9472" width="9.140625" style="53"/>
    <col min="9473" max="9473" width="4.140625" style="53" customWidth="1"/>
    <col min="9474" max="9474" width="58.85546875" style="53" customWidth="1"/>
    <col min="9475" max="9475" width="32.85546875" style="53" customWidth="1"/>
    <col min="9476" max="9728" width="9.140625" style="53"/>
    <col min="9729" max="9729" width="4.140625" style="53" customWidth="1"/>
    <col min="9730" max="9730" width="58.85546875" style="53" customWidth="1"/>
    <col min="9731" max="9731" width="32.85546875" style="53" customWidth="1"/>
    <col min="9732" max="9984" width="9.140625" style="53"/>
    <col min="9985" max="9985" width="4.140625" style="53" customWidth="1"/>
    <col min="9986" max="9986" width="58.85546875" style="53" customWidth="1"/>
    <col min="9987" max="9987" width="32.85546875" style="53" customWidth="1"/>
    <col min="9988" max="10240" width="9.140625" style="53"/>
    <col min="10241" max="10241" width="4.140625" style="53" customWidth="1"/>
    <col min="10242" max="10242" width="58.85546875" style="53" customWidth="1"/>
    <col min="10243" max="10243" width="32.85546875" style="53" customWidth="1"/>
    <col min="10244" max="10496" width="9.140625" style="53"/>
    <col min="10497" max="10497" width="4.140625" style="53" customWidth="1"/>
    <col min="10498" max="10498" width="58.85546875" style="53" customWidth="1"/>
    <col min="10499" max="10499" width="32.85546875" style="53" customWidth="1"/>
    <col min="10500" max="10752" width="9.140625" style="53"/>
    <col min="10753" max="10753" width="4.140625" style="53" customWidth="1"/>
    <col min="10754" max="10754" width="58.85546875" style="53" customWidth="1"/>
    <col min="10755" max="10755" width="32.85546875" style="53" customWidth="1"/>
    <col min="10756" max="11008" width="9.140625" style="53"/>
    <col min="11009" max="11009" width="4.140625" style="53" customWidth="1"/>
    <col min="11010" max="11010" width="58.85546875" style="53" customWidth="1"/>
    <col min="11011" max="11011" width="32.85546875" style="53" customWidth="1"/>
    <col min="11012" max="11264" width="9.140625" style="53"/>
    <col min="11265" max="11265" width="4.140625" style="53" customWidth="1"/>
    <col min="11266" max="11266" width="58.85546875" style="53" customWidth="1"/>
    <col min="11267" max="11267" width="32.85546875" style="53" customWidth="1"/>
    <col min="11268" max="11520" width="9.140625" style="53"/>
    <col min="11521" max="11521" width="4.140625" style="53" customWidth="1"/>
    <col min="11522" max="11522" width="58.85546875" style="53" customWidth="1"/>
    <col min="11523" max="11523" width="32.85546875" style="53" customWidth="1"/>
    <col min="11524" max="11776" width="9.140625" style="53"/>
    <col min="11777" max="11777" width="4.140625" style="53" customWidth="1"/>
    <col min="11778" max="11778" width="58.85546875" style="53" customWidth="1"/>
    <col min="11779" max="11779" width="32.85546875" style="53" customWidth="1"/>
    <col min="11780" max="12032" width="9.140625" style="53"/>
    <col min="12033" max="12033" width="4.140625" style="53" customWidth="1"/>
    <col min="12034" max="12034" width="58.85546875" style="53" customWidth="1"/>
    <col min="12035" max="12035" width="32.85546875" style="53" customWidth="1"/>
    <col min="12036" max="12288" width="9.140625" style="53"/>
    <col min="12289" max="12289" width="4.140625" style="53" customWidth="1"/>
    <col min="12290" max="12290" width="58.85546875" style="53" customWidth="1"/>
    <col min="12291" max="12291" width="32.85546875" style="53" customWidth="1"/>
    <col min="12292" max="12544" width="9.140625" style="53"/>
    <col min="12545" max="12545" width="4.140625" style="53" customWidth="1"/>
    <col min="12546" max="12546" width="58.85546875" style="53" customWidth="1"/>
    <col min="12547" max="12547" width="32.85546875" style="53" customWidth="1"/>
    <col min="12548" max="12800" width="9.140625" style="53"/>
    <col min="12801" max="12801" width="4.140625" style="53" customWidth="1"/>
    <col min="12802" max="12802" width="58.85546875" style="53" customWidth="1"/>
    <col min="12803" max="12803" width="32.85546875" style="53" customWidth="1"/>
    <col min="12804" max="13056" width="9.140625" style="53"/>
    <col min="13057" max="13057" width="4.140625" style="53" customWidth="1"/>
    <col min="13058" max="13058" width="58.85546875" style="53" customWidth="1"/>
    <col min="13059" max="13059" width="32.85546875" style="53" customWidth="1"/>
    <col min="13060" max="13312" width="9.140625" style="53"/>
    <col min="13313" max="13313" width="4.140625" style="53" customWidth="1"/>
    <col min="13314" max="13314" width="58.85546875" style="53" customWidth="1"/>
    <col min="13315" max="13315" width="32.85546875" style="53" customWidth="1"/>
    <col min="13316" max="13568" width="9.140625" style="53"/>
    <col min="13569" max="13569" width="4.140625" style="53" customWidth="1"/>
    <col min="13570" max="13570" width="58.85546875" style="53" customWidth="1"/>
    <col min="13571" max="13571" width="32.85546875" style="53" customWidth="1"/>
    <col min="13572" max="13824" width="9.140625" style="53"/>
    <col min="13825" max="13825" width="4.140625" style="53" customWidth="1"/>
    <col min="13826" max="13826" width="58.85546875" style="53" customWidth="1"/>
    <col min="13827" max="13827" width="32.85546875" style="53" customWidth="1"/>
    <col min="13828" max="14080" width="9.140625" style="53"/>
    <col min="14081" max="14081" width="4.140625" style="53" customWidth="1"/>
    <col min="14082" max="14082" width="58.85546875" style="53" customWidth="1"/>
    <col min="14083" max="14083" width="32.85546875" style="53" customWidth="1"/>
    <col min="14084" max="14336" width="9.140625" style="53"/>
    <col min="14337" max="14337" width="4.140625" style="53" customWidth="1"/>
    <col min="14338" max="14338" width="58.85546875" style="53" customWidth="1"/>
    <col min="14339" max="14339" width="32.85546875" style="53" customWidth="1"/>
    <col min="14340" max="14592" width="9.140625" style="53"/>
    <col min="14593" max="14593" width="4.140625" style="53" customWidth="1"/>
    <col min="14594" max="14594" width="58.85546875" style="53" customWidth="1"/>
    <col min="14595" max="14595" width="32.85546875" style="53" customWidth="1"/>
    <col min="14596" max="14848" width="9.140625" style="53"/>
    <col min="14849" max="14849" width="4.140625" style="53" customWidth="1"/>
    <col min="14850" max="14850" width="58.85546875" style="53" customWidth="1"/>
    <col min="14851" max="14851" width="32.85546875" style="53" customWidth="1"/>
    <col min="14852" max="15104" width="9.140625" style="53"/>
    <col min="15105" max="15105" width="4.140625" style="53" customWidth="1"/>
    <col min="15106" max="15106" width="58.85546875" style="53" customWidth="1"/>
    <col min="15107" max="15107" width="32.85546875" style="53" customWidth="1"/>
    <col min="15108" max="15360" width="9.140625" style="53"/>
    <col min="15361" max="15361" width="4.140625" style="53" customWidth="1"/>
    <col min="15362" max="15362" width="58.85546875" style="53" customWidth="1"/>
    <col min="15363" max="15363" width="32.85546875" style="53" customWidth="1"/>
    <col min="15364" max="15616" width="9.140625" style="53"/>
    <col min="15617" max="15617" width="4.140625" style="53" customWidth="1"/>
    <col min="15618" max="15618" width="58.85546875" style="53" customWidth="1"/>
    <col min="15619" max="15619" width="32.85546875" style="53" customWidth="1"/>
    <col min="15620" max="15872" width="9.140625" style="53"/>
    <col min="15873" max="15873" width="4.140625" style="53" customWidth="1"/>
    <col min="15874" max="15874" width="58.85546875" style="53" customWidth="1"/>
    <col min="15875" max="15875" width="32.85546875" style="53" customWidth="1"/>
    <col min="15876" max="16128" width="9.140625" style="53"/>
    <col min="16129" max="16129" width="4.140625" style="53" customWidth="1"/>
    <col min="16130" max="16130" width="58.85546875" style="53" customWidth="1"/>
    <col min="16131" max="16131" width="32.85546875" style="53" customWidth="1"/>
    <col min="16132" max="16384" width="9.140625" style="53"/>
  </cols>
  <sheetData>
    <row r="1" spans="1:7" ht="15" customHeight="1" x14ac:dyDescent="0.25">
      <c r="A1" s="51"/>
      <c r="B1" s="52"/>
      <c r="C1" s="290" t="s">
        <v>1021</v>
      </c>
      <c r="D1" s="290"/>
      <c r="E1" s="290"/>
    </row>
    <row r="2" spans="1:7" ht="85.5" customHeight="1" x14ac:dyDescent="0.25">
      <c r="A2" s="51"/>
      <c r="B2" s="52"/>
      <c r="C2" s="249" t="s">
        <v>1010</v>
      </c>
      <c r="D2" s="249"/>
      <c r="E2" s="249"/>
      <c r="F2" s="14"/>
      <c r="G2" s="14"/>
    </row>
    <row r="3" spans="1:7" x14ac:dyDescent="0.25">
      <c r="A3" s="51"/>
      <c r="B3" s="52"/>
      <c r="C3" s="291" t="s">
        <v>447</v>
      </c>
      <c r="D3" s="291"/>
      <c r="E3" s="291"/>
    </row>
    <row r="4" spans="1:7" s="55" customFormat="1" ht="105" customHeight="1" x14ac:dyDescent="0.25">
      <c r="A4" s="54"/>
      <c r="B4" s="289" t="s">
        <v>1023</v>
      </c>
      <c r="C4" s="289"/>
      <c r="D4" s="289"/>
      <c r="E4" s="289"/>
    </row>
    <row r="5" spans="1:7" x14ac:dyDescent="0.25">
      <c r="A5" s="51"/>
      <c r="B5" s="56"/>
      <c r="C5" s="56"/>
      <c r="D5" s="52"/>
      <c r="E5" s="57" t="s">
        <v>305</v>
      </c>
    </row>
    <row r="6" spans="1:7" s="40" customFormat="1" ht="30" x14ac:dyDescent="0.25">
      <c r="A6" s="58" t="s">
        <v>437</v>
      </c>
      <c r="B6" s="58" t="s">
        <v>438</v>
      </c>
      <c r="C6" s="58" t="s">
        <v>433</v>
      </c>
      <c r="D6" s="58" t="s">
        <v>435</v>
      </c>
      <c r="E6" s="58" t="s">
        <v>971</v>
      </c>
    </row>
    <row r="7" spans="1:7" s="62" customFormat="1" ht="19.5" customHeight="1" x14ac:dyDescent="0.25">
      <c r="A7" s="59">
        <v>1</v>
      </c>
      <c r="B7" s="60" t="s">
        <v>439</v>
      </c>
      <c r="C7" s="61">
        <v>200</v>
      </c>
      <c r="D7" s="61">
        <v>200</v>
      </c>
      <c r="E7" s="61">
        <v>200</v>
      </c>
    </row>
    <row r="8" spans="1:7" s="62" customFormat="1" ht="19.5" customHeight="1" x14ac:dyDescent="0.25">
      <c r="A8" s="59">
        <v>2</v>
      </c>
      <c r="B8" s="60" t="s">
        <v>440</v>
      </c>
      <c r="C8" s="68">
        <v>0</v>
      </c>
      <c r="D8" s="68">
        <v>0</v>
      </c>
      <c r="E8" s="68">
        <v>0</v>
      </c>
    </row>
    <row r="9" spans="1:7" s="62" customFormat="1" ht="19.5" customHeight="1" x14ac:dyDescent="0.25">
      <c r="A9" s="59">
        <v>3</v>
      </c>
      <c r="B9" s="60" t="s">
        <v>441</v>
      </c>
      <c r="C9" s="68">
        <v>0</v>
      </c>
      <c r="D9" s="68">
        <v>0</v>
      </c>
      <c r="E9" s="68">
        <v>0</v>
      </c>
    </row>
    <row r="10" spans="1:7" s="62" customFormat="1" ht="19.5" customHeight="1" x14ac:dyDescent="0.25">
      <c r="A10" s="59">
        <v>4</v>
      </c>
      <c r="B10" s="60" t="s">
        <v>442</v>
      </c>
      <c r="C10" s="68">
        <v>0</v>
      </c>
      <c r="D10" s="68">
        <v>0</v>
      </c>
      <c r="E10" s="68">
        <v>0</v>
      </c>
    </row>
    <row r="11" spans="1:7" s="62" customFormat="1" ht="19.5" customHeight="1" x14ac:dyDescent="0.25">
      <c r="A11" s="59">
        <v>5</v>
      </c>
      <c r="B11" s="60" t="s">
        <v>443</v>
      </c>
      <c r="C11" s="68">
        <v>0</v>
      </c>
      <c r="D11" s="68">
        <v>0</v>
      </c>
      <c r="E11" s="68">
        <v>0</v>
      </c>
    </row>
    <row r="12" spans="1:7" s="62" customFormat="1" ht="19.5" customHeight="1" x14ac:dyDescent="0.25">
      <c r="A12" s="59">
        <v>6</v>
      </c>
      <c r="B12" s="60" t="s">
        <v>444</v>
      </c>
      <c r="C12" s="68">
        <v>0</v>
      </c>
      <c r="D12" s="68">
        <v>0</v>
      </c>
      <c r="E12" s="68">
        <v>0</v>
      </c>
    </row>
    <row r="13" spans="1:7" s="67" customFormat="1" ht="21.75" customHeight="1" x14ac:dyDescent="0.25">
      <c r="A13" s="64"/>
      <c r="B13" s="65" t="s">
        <v>445</v>
      </c>
      <c r="C13" s="66">
        <f>SUM(C7:C7)</f>
        <v>200</v>
      </c>
      <c r="D13" s="66">
        <f>SUM(D7:D7)</f>
        <v>200</v>
      </c>
      <c r="E13" s="66">
        <f>SUM(E7:E7)</f>
        <v>200</v>
      </c>
    </row>
  </sheetData>
  <mergeCells count="4">
    <mergeCell ref="C1:E1"/>
    <mergeCell ref="C2:E2"/>
    <mergeCell ref="C3:E3"/>
    <mergeCell ref="B4: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E118"/>
  <sheetViews>
    <sheetView tabSelected="1" workbookViewId="0">
      <selection activeCell="C17" sqref="C17"/>
    </sheetView>
  </sheetViews>
  <sheetFormatPr defaultRowHeight="15" x14ac:dyDescent="0.25"/>
  <cols>
    <col min="1" max="1" width="4.5703125" customWidth="1"/>
    <col min="2" max="2" width="37.5703125" customWidth="1"/>
    <col min="3" max="5" width="15.7109375" customWidth="1"/>
  </cols>
  <sheetData>
    <row r="1" spans="1:5" x14ac:dyDescent="0.25">
      <c r="A1" s="51"/>
      <c r="B1" s="52"/>
      <c r="C1" s="290" t="s">
        <v>434</v>
      </c>
      <c r="D1" s="290"/>
      <c r="E1" s="290"/>
    </row>
    <row r="2" spans="1:5" ht="81.75" customHeight="1" x14ac:dyDescent="0.25">
      <c r="A2" s="51"/>
      <c r="B2" s="52"/>
      <c r="C2" s="249" t="s">
        <v>1010</v>
      </c>
      <c r="D2" s="249"/>
      <c r="E2" s="249"/>
    </row>
    <row r="3" spans="1:5" x14ac:dyDescent="0.25">
      <c r="A3" s="51"/>
      <c r="B3" s="52"/>
      <c r="C3" s="291" t="s">
        <v>436</v>
      </c>
      <c r="D3" s="291"/>
      <c r="E3" s="291"/>
    </row>
    <row r="4" spans="1:5" ht="66.75" customHeight="1" x14ac:dyDescent="0.25">
      <c r="A4" s="54"/>
      <c r="B4" s="289" t="s">
        <v>1024</v>
      </c>
      <c r="C4" s="289"/>
      <c r="D4" s="289"/>
      <c r="E4" s="289"/>
    </row>
    <row r="5" spans="1:5" x14ac:dyDescent="0.25">
      <c r="A5" s="51"/>
      <c r="B5" s="56"/>
      <c r="C5" s="56"/>
      <c r="D5" s="52"/>
      <c r="E5" s="57" t="s">
        <v>305</v>
      </c>
    </row>
    <row r="6" spans="1:5" ht="30" x14ac:dyDescent="0.25">
      <c r="A6" s="58" t="s">
        <v>437</v>
      </c>
      <c r="B6" s="58" t="s">
        <v>438</v>
      </c>
      <c r="C6" s="58" t="s">
        <v>433</v>
      </c>
      <c r="D6" s="58" t="s">
        <v>435</v>
      </c>
      <c r="E6" s="58" t="s">
        <v>971</v>
      </c>
    </row>
    <row r="7" spans="1:5" ht="27" customHeight="1" x14ac:dyDescent="0.25">
      <c r="A7" s="59">
        <v>1</v>
      </c>
      <c r="B7" s="60" t="s">
        <v>439</v>
      </c>
      <c r="C7" s="69">
        <v>0</v>
      </c>
      <c r="D7" s="69">
        <v>0</v>
      </c>
      <c r="E7" s="69">
        <v>0</v>
      </c>
    </row>
    <row r="8" spans="1:5" ht="27" customHeight="1" x14ac:dyDescent="0.25">
      <c r="A8" s="59">
        <v>2</v>
      </c>
      <c r="B8" s="60" t="s">
        <v>440</v>
      </c>
      <c r="C8" s="69">
        <v>116600</v>
      </c>
      <c r="D8" s="69">
        <v>113200</v>
      </c>
      <c r="E8" s="69">
        <v>104400</v>
      </c>
    </row>
    <row r="9" spans="1:5" ht="27" customHeight="1" x14ac:dyDescent="0.25">
      <c r="A9" s="59">
        <v>3</v>
      </c>
      <c r="B9" s="60" t="s">
        <v>441</v>
      </c>
      <c r="C9" s="61">
        <v>330200</v>
      </c>
      <c r="D9" s="63">
        <v>342200</v>
      </c>
      <c r="E9" s="63">
        <v>347500</v>
      </c>
    </row>
    <row r="10" spans="1:5" ht="27" customHeight="1" x14ac:dyDescent="0.25">
      <c r="A10" s="59">
        <v>4</v>
      </c>
      <c r="B10" s="60" t="s">
        <v>442</v>
      </c>
      <c r="C10" s="61">
        <v>125100</v>
      </c>
      <c r="D10" s="63">
        <v>123900</v>
      </c>
      <c r="E10" s="63">
        <v>120500</v>
      </c>
    </row>
    <row r="11" spans="1:5" ht="27" customHeight="1" x14ac:dyDescent="0.25">
      <c r="A11" s="59">
        <v>5</v>
      </c>
      <c r="B11" s="60" t="s">
        <v>443</v>
      </c>
      <c r="C11" s="61">
        <f>499000+274500</f>
        <v>773500</v>
      </c>
      <c r="D11" s="63">
        <v>494100</v>
      </c>
      <c r="E11" s="63">
        <v>496800</v>
      </c>
    </row>
    <row r="12" spans="1:5" ht="27" customHeight="1" x14ac:dyDescent="0.25">
      <c r="A12" s="59">
        <v>6</v>
      </c>
      <c r="B12" s="60" t="s">
        <v>444</v>
      </c>
      <c r="C12" s="61">
        <v>429100</v>
      </c>
      <c r="D12" s="63">
        <v>426600</v>
      </c>
      <c r="E12" s="63">
        <v>430800</v>
      </c>
    </row>
    <row r="13" spans="1:5" ht="27" customHeight="1" x14ac:dyDescent="0.25">
      <c r="A13" s="64"/>
      <c r="B13" s="65" t="s">
        <v>445</v>
      </c>
      <c r="C13" s="66">
        <f>SUM(C8:C12)</f>
        <v>1774500</v>
      </c>
      <c r="D13" s="66">
        <f t="shared" ref="D13:E13" si="0">SUM(D7:D12)</f>
        <v>1500000</v>
      </c>
      <c r="E13" s="66">
        <f t="shared" si="0"/>
        <v>1500000</v>
      </c>
    </row>
    <row r="40" spans="1:5" ht="15" hidden="1" customHeight="1" x14ac:dyDescent="0.25">
      <c r="A40" s="51"/>
      <c r="B40" s="52"/>
      <c r="C40" s="290" t="s">
        <v>807</v>
      </c>
      <c r="D40" s="290"/>
      <c r="E40" s="290"/>
    </row>
    <row r="41" spans="1:5" ht="75" hidden="1" customHeight="1" x14ac:dyDescent="0.25">
      <c r="A41" s="51"/>
      <c r="B41" s="52"/>
      <c r="C41" s="249" t="s">
        <v>1010</v>
      </c>
      <c r="D41" s="249"/>
      <c r="E41" s="249"/>
    </row>
    <row r="42" spans="1:5" ht="19.5" hidden="1" customHeight="1" x14ac:dyDescent="0.25">
      <c r="A42" s="51"/>
      <c r="B42" s="52"/>
      <c r="C42" s="291" t="s">
        <v>446</v>
      </c>
      <c r="D42" s="291"/>
      <c r="E42" s="291"/>
    </row>
    <row r="43" spans="1:5" ht="177.75" hidden="1" customHeight="1" x14ac:dyDescent="0.25">
      <c r="A43" s="54"/>
      <c r="B43" s="289" t="s">
        <v>1025</v>
      </c>
      <c r="C43" s="289"/>
      <c r="D43" s="289"/>
      <c r="E43" s="289"/>
    </row>
    <row r="44" spans="1:5" hidden="1" x14ac:dyDescent="0.25">
      <c r="A44" s="51"/>
      <c r="B44" s="56"/>
      <c r="C44" s="56"/>
      <c r="D44" s="52"/>
      <c r="E44" s="57" t="s">
        <v>305</v>
      </c>
    </row>
    <row r="45" spans="1:5" ht="30" hidden="1" x14ac:dyDescent="0.25">
      <c r="A45" s="58" t="s">
        <v>437</v>
      </c>
      <c r="B45" s="58" t="s">
        <v>438</v>
      </c>
      <c r="C45" s="58" t="s">
        <v>433</v>
      </c>
      <c r="D45" s="58" t="s">
        <v>435</v>
      </c>
      <c r="E45" s="58" t="s">
        <v>971</v>
      </c>
    </row>
    <row r="46" spans="1:5" ht="26.25" hidden="1" customHeight="1" x14ac:dyDescent="0.25">
      <c r="A46" s="59">
        <v>1</v>
      </c>
      <c r="B46" s="60" t="s">
        <v>439</v>
      </c>
      <c r="C46" s="69">
        <v>0</v>
      </c>
      <c r="D46" s="69">
        <v>0</v>
      </c>
      <c r="E46" s="69">
        <v>0</v>
      </c>
    </row>
    <row r="47" spans="1:5" ht="26.25" hidden="1" customHeight="1" x14ac:dyDescent="0.25">
      <c r="A47" s="59">
        <v>2</v>
      </c>
      <c r="B47" s="60" t="s">
        <v>440</v>
      </c>
      <c r="C47" s="61">
        <v>963903</v>
      </c>
      <c r="D47" s="63">
        <v>1015614</v>
      </c>
      <c r="E47" s="63">
        <v>1023247</v>
      </c>
    </row>
    <row r="48" spans="1:5" ht="26.25" hidden="1" customHeight="1" x14ac:dyDescent="0.25">
      <c r="A48" s="59">
        <v>3</v>
      </c>
      <c r="B48" s="60" t="s">
        <v>441</v>
      </c>
      <c r="C48" s="61">
        <v>1874885</v>
      </c>
      <c r="D48" s="63">
        <v>1975469</v>
      </c>
      <c r="E48" s="63">
        <v>1990316</v>
      </c>
    </row>
    <row r="49" spans="1:5" ht="26.25" hidden="1" customHeight="1" x14ac:dyDescent="0.25">
      <c r="A49" s="59">
        <v>4</v>
      </c>
      <c r="B49" s="60" t="s">
        <v>442</v>
      </c>
      <c r="C49" s="61">
        <v>1595164</v>
      </c>
      <c r="D49" s="63">
        <v>1680742</v>
      </c>
      <c r="E49" s="63">
        <v>1693374</v>
      </c>
    </row>
    <row r="50" spans="1:5" ht="26.25" hidden="1" customHeight="1" x14ac:dyDescent="0.25">
      <c r="A50" s="59">
        <v>5</v>
      </c>
      <c r="B50" s="60" t="s">
        <v>443</v>
      </c>
      <c r="C50" s="61">
        <v>1205823</v>
      </c>
      <c r="D50" s="63">
        <v>1270514</v>
      </c>
      <c r="E50" s="63">
        <v>1280063</v>
      </c>
    </row>
    <row r="51" spans="1:5" ht="26.25" hidden="1" customHeight="1" x14ac:dyDescent="0.25">
      <c r="A51" s="59">
        <v>6</v>
      </c>
      <c r="B51" s="60" t="s">
        <v>444</v>
      </c>
      <c r="C51" s="61">
        <v>1810625</v>
      </c>
      <c r="D51" s="63">
        <v>1907761</v>
      </c>
      <c r="E51" s="63">
        <v>1922100</v>
      </c>
    </row>
    <row r="52" spans="1:5" ht="26.25" hidden="1" customHeight="1" x14ac:dyDescent="0.25">
      <c r="A52" s="64"/>
      <c r="B52" s="65" t="s">
        <v>445</v>
      </c>
      <c r="C52" s="66">
        <f>SUM(C47:C51)</f>
        <v>7450400</v>
      </c>
      <c r="D52" s="66">
        <f t="shared" ref="D52:E52" si="1">SUM(D46:D51)</f>
        <v>7850100</v>
      </c>
      <c r="E52" s="66">
        <f t="shared" si="1"/>
        <v>7909100</v>
      </c>
    </row>
    <row r="53" spans="1:5" hidden="1" x14ac:dyDescent="0.25"/>
    <row r="54" spans="1:5" hidden="1" x14ac:dyDescent="0.25"/>
    <row r="55" spans="1:5" hidden="1" x14ac:dyDescent="0.25"/>
    <row r="56" spans="1:5" hidden="1" x14ac:dyDescent="0.25"/>
    <row r="57" spans="1:5" hidden="1" x14ac:dyDescent="0.25"/>
    <row r="58" spans="1:5" hidden="1" x14ac:dyDescent="0.25"/>
    <row r="59" spans="1:5" hidden="1" x14ac:dyDescent="0.25"/>
    <row r="60" spans="1:5" hidden="1" x14ac:dyDescent="0.25"/>
    <row r="61" spans="1:5" hidden="1" x14ac:dyDescent="0.25"/>
    <row r="62" spans="1:5" hidden="1" x14ac:dyDescent="0.25"/>
    <row r="63" spans="1:5" hidden="1" x14ac:dyDescent="0.25"/>
    <row r="64" spans="1:5" hidden="1" x14ac:dyDescent="0.25"/>
    <row r="65" spans="1:5" hidden="1" x14ac:dyDescent="0.25"/>
    <row r="66" spans="1:5" hidden="1" x14ac:dyDescent="0.25"/>
    <row r="67" spans="1:5" hidden="1" x14ac:dyDescent="0.25"/>
    <row r="68" spans="1:5" hidden="1" x14ac:dyDescent="0.25"/>
    <row r="69" spans="1:5" hidden="1" x14ac:dyDescent="0.25"/>
    <row r="70" spans="1:5" hidden="1" x14ac:dyDescent="0.25"/>
    <row r="71" spans="1:5" hidden="1" x14ac:dyDescent="0.25"/>
    <row r="72" spans="1:5" ht="15" hidden="1" customHeight="1" x14ac:dyDescent="0.25">
      <c r="A72" s="51"/>
      <c r="B72" s="52"/>
      <c r="C72" s="290" t="s">
        <v>807</v>
      </c>
      <c r="D72" s="290"/>
      <c r="E72" s="290"/>
    </row>
    <row r="73" spans="1:5" ht="71.25" hidden="1" customHeight="1" x14ac:dyDescent="0.25">
      <c r="A73" s="51"/>
      <c r="B73" s="52"/>
      <c r="C73" s="249" t="s">
        <v>1010</v>
      </c>
      <c r="D73" s="249"/>
      <c r="E73" s="249"/>
    </row>
    <row r="74" spans="1:5" hidden="1" x14ac:dyDescent="0.25">
      <c r="A74" s="51"/>
      <c r="B74" s="52"/>
      <c r="C74" s="291" t="s">
        <v>447</v>
      </c>
      <c r="D74" s="291"/>
      <c r="E74" s="291"/>
    </row>
    <row r="75" spans="1:5" ht="148.5" hidden="1" customHeight="1" x14ac:dyDescent="0.25">
      <c r="A75" s="54"/>
      <c r="B75" s="289" t="s">
        <v>1026</v>
      </c>
      <c r="C75" s="289"/>
      <c r="D75" s="289"/>
      <c r="E75" s="289"/>
    </row>
    <row r="76" spans="1:5" hidden="1" x14ac:dyDescent="0.25">
      <c r="A76" s="51"/>
      <c r="B76" s="56"/>
      <c r="C76" s="56"/>
      <c r="D76" s="52"/>
      <c r="E76" s="57" t="s">
        <v>305</v>
      </c>
    </row>
    <row r="77" spans="1:5" ht="30" hidden="1" x14ac:dyDescent="0.25">
      <c r="A77" s="58" t="s">
        <v>437</v>
      </c>
      <c r="B77" s="58" t="s">
        <v>438</v>
      </c>
      <c r="C77" s="58" t="s">
        <v>433</v>
      </c>
      <c r="D77" s="58" t="s">
        <v>435</v>
      </c>
      <c r="E77" s="58" t="s">
        <v>971</v>
      </c>
    </row>
    <row r="78" spans="1:5" ht="27" hidden="1" customHeight="1" x14ac:dyDescent="0.25">
      <c r="A78" s="59">
        <v>1</v>
      </c>
      <c r="B78" s="60" t="s">
        <v>439</v>
      </c>
      <c r="C78" s="69">
        <v>0</v>
      </c>
      <c r="D78" s="69">
        <v>0</v>
      </c>
      <c r="E78" s="69">
        <v>0</v>
      </c>
    </row>
    <row r="79" spans="1:5" ht="27" hidden="1" customHeight="1" x14ac:dyDescent="0.25">
      <c r="A79" s="59">
        <v>2</v>
      </c>
      <c r="B79" s="60" t="s">
        <v>440</v>
      </c>
      <c r="C79" s="61">
        <v>300</v>
      </c>
      <c r="D79" s="61">
        <v>300</v>
      </c>
      <c r="E79" s="61">
        <v>300</v>
      </c>
    </row>
    <row r="80" spans="1:5" ht="27" hidden="1" customHeight="1" x14ac:dyDescent="0.25">
      <c r="A80" s="59">
        <v>3</v>
      </c>
      <c r="B80" s="60" t="s">
        <v>441</v>
      </c>
      <c r="C80" s="61">
        <v>48848</v>
      </c>
      <c r="D80" s="61">
        <v>48848</v>
      </c>
      <c r="E80" s="61">
        <v>48848</v>
      </c>
    </row>
    <row r="81" spans="1:5" ht="27" hidden="1" customHeight="1" x14ac:dyDescent="0.25">
      <c r="A81" s="59">
        <v>4</v>
      </c>
      <c r="B81" s="60" t="s">
        <v>442</v>
      </c>
      <c r="C81" s="61">
        <v>9085</v>
      </c>
      <c r="D81" s="61">
        <v>9085</v>
      </c>
      <c r="E81" s="61">
        <v>9085</v>
      </c>
    </row>
    <row r="82" spans="1:5" ht="27" hidden="1" customHeight="1" x14ac:dyDescent="0.25">
      <c r="A82" s="59">
        <v>5</v>
      </c>
      <c r="B82" s="60" t="s">
        <v>443</v>
      </c>
      <c r="C82" s="61">
        <v>300</v>
      </c>
      <c r="D82" s="61">
        <v>300</v>
      </c>
      <c r="E82" s="61">
        <v>300</v>
      </c>
    </row>
    <row r="83" spans="1:5" ht="27" hidden="1" customHeight="1" x14ac:dyDescent="0.25">
      <c r="A83" s="59">
        <v>6</v>
      </c>
      <c r="B83" s="60" t="s">
        <v>444</v>
      </c>
      <c r="C83" s="61">
        <v>300</v>
      </c>
      <c r="D83" s="61">
        <v>300</v>
      </c>
      <c r="E83" s="61">
        <v>300</v>
      </c>
    </row>
    <row r="84" spans="1:5" ht="27" hidden="1" customHeight="1" x14ac:dyDescent="0.25">
      <c r="A84" s="64"/>
      <c r="B84" s="65" t="s">
        <v>445</v>
      </c>
      <c r="C84" s="66">
        <f>SUM(C79:C83)</f>
        <v>58833</v>
      </c>
      <c r="D84" s="66">
        <f t="shared" ref="D84:E84" si="2">SUM(D78:D83)</f>
        <v>58833</v>
      </c>
      <c r="E84" s="66">
        <f t="shared" si="2"/>
        <v>58833</v>
      </c>
    </row>
    <row r="85" spans="1:5" hidden="1" x14ac:dyDescent="0.25"/>
    <row r="86" spans="1:5" hidden="1" x14ac:dyDescent="0.25"/>
    <row r="87" spans="1:5" hidden="1" x14ac:dyDescent="0.25"/>
    <row r="88" spans="1:5" hidden="1" x14ac:dyDescent="0.25"/>
    <row r="89" spans="1:5" hidden="1" x14ac:dyDescent="0.25"/>
    <row r="90" spans="1:5" hidden="1" x14ac:dyDescent="0.25"/>
    <row r="91" spans="1:5" hidden="1" x14ac:dyDescent="0.25"/>
    <row r="92" spans="1:5" hidden="1" x14ac:dyDescent="0.25"/>
    <row r="93" spans="1:5" hidden="1" x14ac:dyDescent="0.25"/>
    <row r="94" spans="1:5" hidden="1" x14ac:dyDescent="0.25"/>
    <row r="95" spans="1:5" hidden="1" x14ac:dyDescent="0.25"/>
    <row r="96" spans="1:5" hidden="1" x14ac:dyDescent="0.25"/>
    <row r="97" spans="1:5" hidden="1" x14ac:dyDescent="0.25"/>
    <row r="98" spans="1:5" hidden="1" x14ac:dyDescent="0.25"/>
    <row r="99" spans="1:5" hidden="1" x14ac:dyDescent="0.25"/>
    <row r="100" spans="1:5" hidden="1" x14ac:dyDescent="0.25"/>
    <row r="101" spans="1:5" hidden="1" x14ac:dyDescent="0.25"/>
    <row r="102" spans="1:5" hidden="1" x14ac:dyDescent="0.25"/>
    <row r="103" spans="1:5" hidden="1" x14ac:dyDescent="0.25"/>
    <row r="104" spans="1:5" hidden="1" x14ac:dyDescent="0.25"/>
    <row r="105" spans="1:5" hidden="1" x14ac:dyDescent="0.25"/>
    <row r="106" spans="1:5" ht="15" hidden="1" customHeight="1" x14ac:dyDescent="0.25">
      <c r="A106" s="51"/>
      <c r="B106" s="52"/>
      <c r="C106" s="290" t="s">
        <v>807</v>
      </c>
      <c r="D106" s="290"/>
      <c r="E106" s="290"/>
    </row>
    <row r="107" spans="1:5" ht="68.25" hidden="1" customHeight="1" x14ac:dyDescent="0.25">
      <c r="A107" s="51"/>
      <c r="B107" s="52"/>
      <c r="C107" s="249" t="s">
        <v>1010</v>
      </c>
      <c r="D107" s="249"/>
      <c r="E107" s="249"/>
    </row>
    <row r="108" spans="1:5" hidden="1" x14ac:dyDescent="0.25">
      <c r="A108" s="51"/>
      <c r="B108" s="52"/>
      <c r="C108" s="291" t="s">
        <v>449</v>
      </c>
      <c r="D108" s="291"/>
      <c r="E108" s="291"/>
    </row>
    <row r="109" spans="1:5" ht="108" hidden="1" customHeight="1" x14ac:dyDescent="0.25">
      <c r="A109" s="54"/>
      <c r="B109" s="289" t="s">
        <v>1027</v>
      </c>
      <c r="C109" s="289"/>
      <c r="D109" s="289"/>
      <c r="E109" s="289"/>
    </row>
    <row r="110" spans="1:5" hidden="1" x14ac:dyDescent="0.25">
      <c r="A110" s="51"/>
      <c r="B110" s="56"/>
      <c r="C110" s="56"/>
      <c r="D110" s="52"/>
      <c r="E110" s="57" t="s">
        <v>305</v>
      </c>
    </row>
    <row r="111" spans="1:5" ht="30" hidden="1" x14ac:dyDescent="0.25">
      <c r="A111" s="58" t="s">
        <v>437</v>
      </c>
      <c r="B111" s="58" t="s">
        <v>438</v>
      </c>
      <c r="C111" s="58" t="s">
        <v>433</v>
      </c>
      <c r="D111" s="58" t="s">
        <v>435</v>
      </c>
      <c r="E111" s="58" t="s">
        <v>971</v>
      </c>
    </row>
    <row r="112" spans="1:5" ht="26.25" hidden="1" customHeight="1" x14ac:dyDescent="0.25">
      <c r="A112" s="59">
        <v>1</v>
      </c>
      <c r="B112" s="60" t="s">
        <v>439</v>
      </c>
      <c r="C112" s="69">
        <v>0</v>
      </c>
      <c r="D112" s="69">
        <v>0</v>
      </c>
      <c r="E112" s="69">
        <v>0</v>
      </c>
    </row>
    <row r="113" spans="1:5" ht="26.25" hidden="1" customHeight="1" x14ac:dyDescent="0.25">
      <c r="A113" s="59">
        <v>2</v>
      </c>
      <c r="B113" s="60" t="s">
        <v>440</v>
      </c>
      <c r="C113" s="70">
        <v>300</v>
      </c>
      <c r="D113" s="70">
        <v>300</v>
      </c>
      <c r="E113" s="70">
        <v>300</v>
      </c>
    </row>
    <row r="114" spans="1:5" ht="26.25" hidden="1" customHeight="1" x14ac:dyDescent="0.25">
      <c r="A114" s="59">
        <v>3</v>
      </c>
      <c r="B114" s="60" t="s">
        <v>441</v>
      </c>
      <c r="C114" s="69">
        <v>0</v>
      </c>
      <c r="D114" s="69">
        <v>0</v>
      </c>
      <c r="E114" s="69">
        <v>0</v>
      </c>
    </row>
    <row r="115" spans="1:5" ht="26.25" hidden="1" customHeight="1" x14ac:dyDescent="0.25">
      <c r="A115" s="59">
        <v>4</v>
      </c>
      <c r="B115" s="60" t="s">
        <v>442</v>
      </c>
      <c r="C115" s="70">
        <v>300</v>
      </c>
      <c r="D115" s="70">
        <v>300</v>
      </c>
      <c r="E115" s="70">
        <v>300</v>
      </c>
    </row>
    <row r="116" spans="1:5" ht="26.25" hidden="1" customHeight="1" x14ac:dyDescent="0.25">
      <c r="A116" s="59">
        <v>5</v>
      </c>
      <c r="B116" s="60" t="s">
        <v>443</v>
      </c>
      <c r="C116" s="69">
        <v>0</v>
      </c>
      <c r="D116" s="69">
        <v>0</v>
      </c>
      <c r="E116" s="69">
        <v>0</v>
      </c>
    </row>
    <row r="117" spans="1:5" ht="26.25" hidden="1" customHeight="1" x14ac:dyDescent="0.25">
      <c r="A117" s="59">
        <v>6</v>
      </c>
      <c r="B117" s="60" t="s">
        <v>444</v>
      </c>
      <c r="C117" s="69">
        <v>0</v>
      </c>
      <c r="D117" s="69">
        <v>0</v>
      </c>
      <c r="E117" s="69">
        <v>0</v>
      </c>
    </row>
    <row r="118" spans="1:5" ht="26.25" hidden="1" customHeight="1" x14ac:dyDescent="0.25">
      <c r="A118" s="64"/>
      <c r="B118" s="65" t="s">
        <v>445</v>
      </c>
      <c r="C118" s="66">
        <f>SUM(C113:C117)</f>
        <v>600</v>
      </c>
      <c r="D118" s="66">
        <f t="shared" ref="D118:E118" si="3">SUM(D112:D117)</f>
        <v>600</v>
      </c>
      <c r="E118" s="66">
        <f t="shared" si="3"/>
        <v>600</v>
      </c>
    </row>
  </sheetData>
  <mergeCells count="16">
    <mergeCell ref="B109:E109"/>
    <mergeCell ref="C74:E74"/>
    <mergeCell ref="B75:E75"/>
    <mergeCell ref="C106:E106"/>
    <mergeCell ref="C107:E107"/>
    <mergeCell ref="C108:E108"/>
    <mergeCell ref="C41:E41"/>
    <mergeCell ref="C42:E42"/>
    <mergeCell ref="B43:E43"/>
    <mergeCell ref="C72:E72"/>
    <mergeCell ref="C73:E73"/>
    <mergeCell ref="C1:E1"/>
    <mergeCell ref="C2:E2"/>
    <mergeCell ref="C3:E3"/>
    <mergeCell ref="B4:E4"/>
    <mergeCell ref="C40:E40"/>
  </mergeCells>
  <pageMargins left="0.70866141732283472" right="0.51181102362204722" top="0.55118110236220474" bottom="0.74803149606299213" header="0.31496062992125984" footer="0.31496062992125984"/>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13"/>
  <sheetViews>
    <sheetView workbookViewId="0">
      <selection activeCell="G4" sqref="G4"/>
    </sheetView>
  </sheetViews>
  <sheetFormatPr defaultRowHeight="15" x14ac:dyDescent="0.25"/>
  <cols>
    <col min="1" max="1" width="4.140625" style="53" customWidth="1"/>
    <col min="2" max="2" width="45" style="53" customWidth="1"/>
    <col min="3" max="5" width="18.5703125" style="53" customWidth="1"/>
    <col min="6" max="256" width="9.140625" style="53"/>
    <col min="257" max="257" width="4.140625" style="53" customWidth="1"/>
    <col min="258" max="258" width="58.85546875" style="53" customWidth="1"/>
    <col min="259" max="259" width="32.85546875" style="53" customWidth="1"/>
    <col min="260" max="512" width="9.140625" style="53"/>
    <col min="513" max="513" width="4.140625" style="53" customWidth="1"/>
    <col min="514" max="514" width="58.85546875" style="53" customWidth="1"/>
    <col min="515" max="515" width="32.85546875" style="53" customWidth="1"/>
    <col min="516" max="768" width="9.140625" style="53"/>
    <col min="769" max="769" width="4.140625" style="53" customWidth="1"/>
    <col min="770" max="770" width="58.85546875" style="53" customWidth="1"/>
    <col min="771" max="771" width="32.85546875" style="53" customWidth="1"/>
    <col min="772" max="1024" width="9.140625" style="53"/>
    <col min="1025" max="1025" width="4.140625" style="53" customWidth="1"/>
    <col min="1026" max="1026" width="58.85546875" style="53" customWidth="1"/>
    <col min="1027" max="1027" width="32.85546875" style="53" customWidth="1"/>
    <col min="1028" max="1280" width="9.140625" style="53"/>
    <col min="1281" max="1281" width="4.140625" style="53" customWidth="1"/>
    <col min="1282" max="1282" width="58.85546875" style="53" customWidth="1"/>
    <col min="1283" max="1283" width="32.85546875" style="53" customWidth="1"/>
    <col min="1284" max="1536" width="9.140625" style="53"/>
    <col min="1537" max="1537" width="4.140625" style="53" customWidth="1"/>
    <col min="1538" max="1538" width="58.85546875" style="53" customWidth="1"/>
    <col min="1539" max="1539" width="32.85546875" style="53" customWidth="1"/>
    <col min="1540" max="1792" width="9.140625" style="53"/>
    <col min="1793" max="1793" width="4.140625" style="53" customWidth="1"/>
    <col min="1794" max="1794" width="58.85546875" style="53" customWidth="1"/>
    <col min="1795" max="1795" width="32.85546875" style="53" customWidth="1"/>
    <col min="1796" max="2048" width="9.140625" style="53"/>
    <col min="2049" max="2049" width="4.140625" style="53" customWidth="1"/>
    <col min="2050" max="2050" width="58.85546875" style="53" customWidth="1"/>
    <col min="2051" max="2051" width="32.85546875" style="53" customWidth="1"/>
    <col min="2052" max="2304" width="9.140625" style="53"/>
    <col min="2305" max="2305" width="4.140625" style="53" customWidth="1"/>
    <col min="2306" max="2306" width="58.85546875" style="53" customWidth="1"/>
    <col min="2307" max="2307" width="32.85546875" style="53" customWidth="1"/>
    <col min="2308" max="2560" width="9.140625" style="53"/>
    <col min="2561" max="2561" width="4.140625" style="53" customWidth="1"/>
    <col min="2562" max="2562" width="58.85546875" style="53" customWidth="1"/>
    <col min="2563" max="2563" width="32.85546875" style="53" customWidth="1"/>
    <col min="2564" max="2816" width="9.140625" style="53"/>
    <col min="2817" max="2817" width="4.140625" style="53" customWidth="1"/>
    <col min="2818" max="2818" width="58.85546875" style="53" customWidth="1"/>
    <col min="2819" max="2819" width="32.85546875" style="53" customWidth="1"/>
    <col min="2820" max="3072" width="9.140625" style="53"/>
    <col min="3073" max="3073" width="4.140625" style="53" customWidth="1"/>
    <col min="3074" max="3074" width="58.85546875" style="53" customWidth="1"/>
    <col min="3075" max="3075" width="32.85546875" style="53" customWidth="1"/>
    <col min="3076" max="3328" width="9.140625" style="53"/>
    <col min="3329" max="3329" width="4.140625" style="53" customWidth="1"/>
    <col min="3330" max="3330" width="58.85546875" style="53" customWidth="1"/>
    <col min="3331" max="3331" width="32.85546875" style="53" customWidth="1"/>
    <col min="3332" max="3584" width="9.140625" style="53"/>
    <col min="3585" max="3585" width="4.140625" style="53" customWidth="1"/>
    <col min="3586" max="3586" width="58.85546875" style="53" customWidth="1"/>
    <col min="3587" max="3587" width="32.85546875" style="53" customWidth="1"/>
    <col min="3588" max="3840" width="9.140625" style="53"/>
    <col min="3841" max="3841" width="4.140625" style="53" customWidth="1"/>
    <col min="3842" max="3842" width="58.85546875" style="53" customWidth="1"/>
    <col min="3843" max="3843" width="32.85546875" style="53" customWidth="1"/>
    <col min="3844" max="4096" width="9.140625" style="53"/>
    <col min="4097" max="4097" width="4.140625" style="53" customWidth="1"/>
    <col min="4098" max="4098" width="58.85546875" style="53" customWidth="1"/>
    <col min="4099" max="4099" width="32.85546875" style="53" customWidth="1"/>
    <col min="4100" max="4352" width="9.140625" style="53"/>
    <col min="4353" max="4353" width="4.140625" style="53" customWidth="1"/>
    <col min="4354" max="4354" width="58.85546875" style="53" customWidth="1"/>
    <col min="4355" max="4355" width="32.85546875" style="53" customWidth="1"/>
    <col min="4356" max="4608" width="9.140625" style="53"/>
    <col min="4609" max="4609" width="4.140625" style="53" customWidth="1"/>
    <col min="4610" max="4610" width="58.85546875" style="53" customWidth="1"/>
    <col min="4611" max="4611" width="32.85546875" style="53" customWidth="1"/>
    <col min="4612" max="4864" width="9.140625" style="53"/>
    <col min="4865" max="4865" width="4.140625" style="53" customWidth="1"/>
    <col min="4866" max="4866" width="58.85546875" style="53" customWidth="1"/>
    <col min="4867" max="4867" width="32.85546875" style="53" customWidth="1"/>
    <col min="4868" max="5120" width="9.140625" style="53"/>
    <col min="5121" max="5121" width="4.140625" style="53" customWidth="1"/>
    <col min="5122" max="5122" width="58.85546875" style="53" customWidth="1"/>
    <col min="5123" max="5123" width="32.85546875" style="53" customWidth="1"/>
    <col min="5124" max="5376" width="9.140625" style="53"/>
    <col min="5377" max="5377" width="4.140625" style="53" customWidth="1"/>
    <col min="5378" max="5378" width="58.85546875" style="53" customWidth="1"/>
    <col min="5379" max="5379" width="32.85546875" style="53" customWidth="1"/>
    <col min="5380" max="5632" width="9.140625" style="53"/>
    <col min="5633" max="5633" width="4.140625" style="53" customWidth="1"/>
    <col min="5634" max="5634" width="58.85546875" style="53" customWidth="1"/>
    <col min="5635" max="5635" width="32.85546875" style="53" customWidth="1"/>
    <col min="5636" max="5888" width="9.140625" style="53"/>
    <col min="5889" max="5889" width="4.140625" style="53" customWidth="1"/>
    <col min="5890" max="5890" width="58.85546875" style="53" customWidth="1"/>
    <col min="5891" max="5891" width="32.85546875" style="53" customWidth="1"/>
    <col min="5892" max="6144" width="9.140625" style="53"/>
    <col min="6145" max="6145" width="4.140625" style="53" customWidth="1"/>
    <col min="6146" max="6146" width="58.85546875" style="53" customWidth="1"/>
    <col min="6147" max="6147" width="32.85546875" style="53" customWidth="1"/>
    <col min="6148" max="6400" width="9.140625" style="53"/>
    <col min="6401" max="6401" width="4.140625" style="53" customWidth="1"/>
    <col min="6402" max="6402" width="58.85546875" style="53" customWidth="1"/>
    <col min="6403" max="6403" width="32.85546875" style="53" customWidth="1"/>
    <col min="6404" max="6656" width="9.140625" style="53"/>
    <col min="6657" max="6657" width="4.140625" style="53" customWidth="1"/>
    <col min="6658" max="6658" width="58.85546875" style="53" customWidth="1"/>
    <col min="6659" max="6659" width="32.85546875" style="53" customWidth="1"/>
    <col min="6660" max="6912" width="9.140625" style="53"/>
    <col min="6913" max="6913" width="4.140625" style="53" customWidth="1"/>
    <col min="6914" max="6914" width="58.85546875" style="53" customWidth="1"/>
    <col min="6915" max="6915" width="32.85546875" style="53" customWidth="1"/>
    <col min="6916" max="7168" width="9.140625" style="53"/>
    <col min="7169" max="7169" width="4.140625" style="53" customWidth="1"/>
    <col min="7170" max="7170" width="58.85546875" style="53" customWidth="1"/>
    <col min="7171" max="7171" width="32.85546875" style="53" customWidth="1"/>
    <col min="7172" max="7424" width="9.140625" style="53"/>
    <col min="7425" max="7425" width="4.140625" style="53" customWidth="1"/>
    <col min="7426" max="7426" width="58.85546875" style="53" customWidth="1"/>
    <col min="7427" max="7427" width="32.85546875" style="53" customWidth="1"/>
    <col min="7428" max="7680" width="9.140625" style="53"/>
    <col min="7681" max="7681" width="4.140625" style="53" customWidth="1"/>
    <col min="7682" max="7682" width="58.85546875" style="53" customWidth="1"/>
    <col min="7683" max="7683" width="32.85546875" style="53" customWidth="1"/>
    <col min="7684" max="7936" width="9.140625" style="53"/>
    <col min="7937" max="7937" width="4.140625" style="53" customWidth="1"/>
    <col min="7938" max="7938" width="58.85546875" style="53" customWidth="1"/>
    <col min="7939" max="7939" width="32.85546875" style="53" customWidth="1"/>
    <col min="7940" max="8192" width="9.140625" style="53"/>
    <col min="8193" max="8193" width="4.140625" style="53" customWidth="1"/>
    <col min="8194" max="8194" width="58.85546875" style="53" customWidth="1"/>
    <col min="8195" max="8195" width="32.85546875" style="53" customWidth="1"/>
    <col min="8196" max="8448" width="9.140625" style="53"/>
    <col min="8449" max="8449" width="4.140625" style="53" customWidth="1"/>
    <col min="8450" max="8450" width="58.85546875" style="53" customWidth="1"/>
    <col min="8451" max="8451" width="32.85546875" style="53" customWidth="1"/>
    <col min="8452" max="8704" width="9.140625" style="53"/>
    <col min="8705" max="8705" width="4.140625" style="53" customWidth="1"/>
    <col min="8706" max="8706" width="58.85546875" style="53" customWidth="1"/>
    <col min="8707" max="8707" width="32.85546875" style="53" customWidth="1"/>
    <col min="8708" max="8960" width="9.140625" style="53"/>
    <col min="8961" max="8961" width="4.140625" style="53" customWidth="1"/>
    <col min="8962" max="8962" width="58.85546875" style="53" customWidth="1"/>
    <col min="8963" max="8963" width="32.85546875" style="53" customWidth="1"/>
    <col min="8964" max="9216" width="9.140625" style="53"/>
    <col min="9217" max="9217" width="4.140625" style="53" customWidth="1"/>
    <col min="9218" max="9218" width="58.85546875" style="53" customWidth="1"/>
    <col min="9219" max="9219" width="32.85546875" style="53" customWidth="1"/>
    <col min="9220" max="9472" width="9.140625" style="53"/>
    <col min="9473" max="9473" width="4.140625" style="53" customWidth="1"/>
    <col min="9474" max="9474" width="58.85546875" style="53" customWidth="1"/>
    <col min="9475" max="9475" width="32.85546875" style="53" customWidth="1"/>
    <col min="9476" max="9728" width="9.140625" style="53"/>
    <col min="9729" max="9729" width="4.140625" style="53" customWidth="1"/>
    <col min="9730" max="9730" width="58.85546875" style="53" customWidth="1"/>
    <col min="9731" max="9731" width="32.85546875" style="53" customWidth="1"/>
    <col min="9732" max="9984" width="9.140625" style="53"/>
    <col min="9985" max="9985" width="4.140625" style="53" customWidth="1"/>
    <col min="9986" max="9986" width="58.85546875" style="53" customWidth="1"/>
    <col min="9987" max="9987" width="32.85546875" style="53" customWidth="1"/>
    <col min="9988" max="10240" width="9.140625" style="53"/>
    <col min="10241" max="10241" width="4.140625" style="53" customWidth="1"/>
    <col min="10242" max="10242" width="58.85546875" style="53" customWidth="1"/>
    <col min="10243" max="10243" width="32.85546875" style="53" customWidth="1"/>
    <col min="10244" max="10496" width="9.140625" style="53"/>
    <col min="10497" max="10497" width="4.140625" style="53" customWidth="1"/>
    <col min="10498" max="10498" width="58.85546875" style="53" customWidth="1"/>
    <col min="10499" max="10499" width="32.85546875" style="53" customWidth="1"/>
    <col min="10500" max="10752" width="9.140625" style="53"/>
    <col min="10753" max="10753" width="4.140625" style="53" customWidth="1"/>
    <col min="10754" max="10754" width="58.85546875" style="53" customWidth="1"/>
    <col min="10755" max="10755" width="32.85546875" style="53" customWidth="1"/>
    <col min="10756" max="11008" width="9.140625" style="53"/>
    <col min="11009" max="11009" width="4.140625" style="53" customWidth="1"/>
    <col min="11010" max="11010" width="58.85546875" style="53" customWidth="1"/>
    <col min="11011" max="11011" width="32.85546875" style="53" customWidth="1"/>
    <col min="11012" max="11264" width="9.140625" style="53"/>
    <col min="11265" max="11265" width="4.140625" style="53" customWidth="1"/>
    <col min="11266" max="11266" width="58.85546875" style="53" customWidth="1"/>
    <col min="11267" max="11267" width="32.85546875" style="53" customWidth="1"/>
    <col min="11268" max="11520" width="9.140625" style="53"/>
    <col min="11521" max="11521" width="4.140625" style="53" customWidth="1"/>
    <col min="11522" max="11522" width="58.85546875" style="53" customWidth="1"/>
    <col min="11523" max="11523" width="32.85546875" style="53" customWidth="1"/>
    <col min="11524" max="11776" width="9.140625" style="53"/>
    <col min="11777" max="11777" width="4.140625" style="53" customWidth="1"/>
    <col min="11778" max="11778" width="58.85546875" style="53" customWidth="1"/>
    <col min="11779" max="11779" width="32.85546875" style="53" customWidth="1"/>
    <col min="11780" max="12032" width="9.140625" style="53"/>
    <col min="12033" max="12033" width="4.140625" style="53" customWidth="1"/>
    <col min="12034" max="12034" width="58.85546875" style="53" customWidth="1"/>
    <col min="12035" max="12035" width="32.85546875" style="53" customWidth="1"/>
    <col min="12036" max="12288" width="9.140625" style="53"/>
    <col min="12289" max="12289" width="4.140625" style="53" customWidth="1"/>
    <col min="12290" max="12290" width="58.85546875" style="53" customWidth="1"/>
    <col min="12291" max="12291" width="32.85546875" style="53" customWidth="1"/>
    <col min="12292" max="12544" width="9.140625" style="53"/>
    <col min="12545" max="12545" width="4.140625" style="53" customWidth="1"/>
    <col min="12546" max="12546" width="58.85546875" style="53" customWidth="1"/>
    <col min="12547" max="12547" width="32.85546875" style="53" customWidth="1"/>
    <col min="12548" max="12800" width="9.140625" style="53"/>
    <col min="12801" max="12801" width="4.140625" style="53" customWidth="1"/>
    <col min="12802" max="12802" width="58.85546875" style="53" customWidth="1"/>
    <col min="12803" max="12803" width="32.85546875" style="53" customWidth="1"/>
    <col min="12804" max="13056" width="9.140625" style="53"/>
    <col min="13057" max="13057" width="4.140625" style="53" customWidth="1"/>
    <col min="13058" max="13058" width="58.85546875" style="53" customWidth="1"/>
    <col min="13059" max="13059" width="32.85546875" style="53" customWidth="1"/>
    <col min="13060" max="13312" width="9.140625" style="53"/>
    <col min="13313" max="13313" width="4.140625" style="53" customWidth="1"/>
    <col min="13314" max="13314" width="58.85546875" style="53" customWidth="1"/>
    <col min="13315" max="13315" width="32.85546875" style="53" customWidth="1"/>
    <col min="13316" max="13568" width="9.140625" style="53"/>
    <col min="13569" max="13569" width="4.140625" style="53" customWidth="1"/>
    <col min="13570" max="13570" width="58.85546875" style="53" customWidth="1"/>
    <col min="13571" max="13571" width="32.85546875" style="53" customWidth="1"/>
    <col min="13572" max="13824" width="9.140625" style="53"/>
    <col min="13825" max="13825" width="4.140625" style="53" customWidth="1"/>
    <col min="13826" max="13826" width="58.85546875" style="53" customWidth="1"/>
    <col min="13827" max="13827" width="32.85546875" style="53" customWidth="1"/>
    <col min="13828" max="14080" width="9.140625" style="53"/>
    <col min="14081" max="14081" width="4.140625" style="53" customWidth="1"/>
    <col min="14082" max="14082" width="58.85546875" style="53" customWidth="1"/>
    <col min="14083" max="14083" width="32.85546875" style="53" customWidth="1"/>
    <col min="14084" max="14336" width="9.140625" style="53"/>
    <col min="14337" max="14337" width="4.140625" style="53" customWidth="1"/>
    <col min="14338" max="14338" width="58.85546875" style="53" customWidth="1"/>
    <col min="14339" max="14339" width="32.85546875" style="53" customWidth="1"/>
    <col min="14340" max="14592" width="9.140625" style="53"/>
    <col min="14593" max="14593" width="4.140625" style="53" customWidth="1"/>
    <col min="14594" max="14594" width="58.85546875" style="53" customWidth="1"/>
    <col min="14595" max="14595" width="32.85546875" style="53" customWidth="1"/>
    <col min="14596" max="14848" width="9.140625" style="53"/>
    <col min="14849" max="14849" width="4.140625" style="53" customWidth="1"/>
    <col min="14850" max="14850" width="58.85546875" style="53" customWidth="1"/>
    <col min="14851" max="14851" width="32.85546875" style="53" customWidth="1"/>
    <col min="14852" max="15104" width="9.140625" style="53"/>
    <col min="15105" max="15105" width="4.140625" style="53" customWidth="1"/>
    <col min="15106" max="15106" width="58.85546875" style="53" customWidth="1"/>
    <col min="15107" max="15107" width="32.85546875" style="53" customWidth="1"/>
    <col min="15108" max="15360" width="9.140625" style="53"/>
    <col min="15361" max="15361" width="4.140625" style="53" customWidth="1"/>
    <col min="15362" max="15362" width="58.85546875" style="53" customWidth="1"/>
    <col min="15363" max="15363" width="32.85546875" style="53" customWidth="1"/>
    <col min="15364" max="15616" width="9.140625" style="53"/>
    <col min="15617" max="15617" width="4.140625" style="53" customWidth="1"/>
    <col min="15618" max="15618" width="58.85546875" style="53" customWidth="1"/>
    <col min="15619" max="15619" width="32.85546875" style="53" customWidth="1"/>
    <col min="15620" max="15872" width="9.140625" style="53"/>
    <col min="15873" max="15873" width="4.140625" style="53" customWidth="1"/>
    <col min="15874" max="15874" width="58.85546875" style="53" customWidth="1"/>
    <col min="15875" max="15875" width="32.85546875" style="53" customWidth="1"/>
    <col min="15876" max="16128" width="9.140625" style="53"/>
    <col min="16129" max="16129" width="4.140625" style="53" customWidth="1"/>
    <col min="16130" max="16130" width="58.85546875" style="53" customWidth="1"/>
    <col min="16131" max="16131" width="32.85546875" style="53" customWidth="1"/>
    <col min="16132" max="16384" width="9.140625" style="53"/>
  </cols>
  <sheetData>
    <row r="1" spans="1:7" ht="15" customHeight="1" x14ac:dyDescent="0.25">
      <c r="A1" s="51"/>
      <c r="B1" s="52"/>
      <c r="C1" s="290" t="s">
        <v>807</v>
      </c>
      <c r="D1" s="290"/>
      <c r="E1" s="290"/>
    </row>
    <row r="2" spans="1:7" ht="76.5" customHeight="1" x14ac:dyDescent="0.25">
      <c r="A2" s="51"/>
      <c r="B2" s="52"/>
      <c r="C2" s="249" t="s">
        <v>1010</v>
      </c>
      <c r="D2" s="249"/>
      <c r="E2" s="249"/>
      <c r="F2" s="14"/>
      <c r="G2" s="14"/>
    </row>
    <row r="3" spans="1:7" x14ac:dyDescent="0.25">
      <c r="A3" s="51"/>
      <c r="B3" s="52"/>
      <c r="C3" s="291" t="s">
        <v>446</v>
      </c>
      <c r="D3" s="291"/>
      <c r="E3" s="291"/>
    </row>
    <row r="4" spans="1:7" s="55" customFormat="1" ht="162" customHeight="1" x14ac:dyDescent="0.25">
      <c r="A4" s="54"/>
      <c r="B4" s="289" t="s">
        <v>1025</v>
      </c>
      <c r="C4" s="289"/>
      <c r="D4" s="289"/>
      <c r="E4" s="289"/>
    </row>
    <row r="5" spans="1:7" x14ac:dyDescent="0.25">
      <c r="A5" s="51"/>
      <c r="B5" s="56"/>
      <c r="C5" s="56"/>
      <c r="D5" s="52"/>
      <c r="E5" s="57" t="s">
        <v>305</v>
      </c>
    </row>
    <row r="6" spans="1:7" s="40" customFormat="1" ht="30" x14ac:dyDescent="0.25">
      <c r="A6" s="58" t="s">
        <v>437</v>
      </c>
      <c r="B6" s="58" t="s">
        <v>438</v>
      </c>
      <c r="C6" s="58" t="s">
        <v>433</v>
      </c>
      <c r="D6" s="58" t="s">
        <v>435</v>
      </c>
      <c r="E6" s="58" t="s">
        <v>971</v>
      </c>
    </row>
    <row r="7" spans="1:7" s="62" customFormat="1" ht="24.75" customHeight="1" x14ac:dyDescent="0.25">
      <c r="A7" s="59">
        <v>1</v>
      </c>
      <c r="B7" s="60" t="s">
        <v>439</v>
      </c>
      <c r="C7" s="69">
        <v>0</v>
      </c>
      <c r="D7" s="69">
        <v>0</v>
      </c>
      <c r="E7" s="69">
        <v>0</v>
      </c>
    </row>
    <row r="8" spans="1:7" s="62" customFormat="1" ht="24.75" customHeight="1" x14ac:dyDescent="0.25">
      <c r="A8" s="59">
        <v>2</v>
      </c>
      <c r="B8" s="60" t="s">
        <v>440</v>
      </c>
      <c r="C8" s="296">
        <v>1109319.26</v>
      </c>
      <c r="D8" s="294">
        <v>1015614</v>
      </c>
      <c r="E8" s="63">
        <v>1023247</v>
      </c>
    </row>
    <row r="9" spans="1:7" s="62" customFormat="1" ht="24.75" customHeight="1" x14ac:dyDescent="0.25">
      <c r="A9" s="59">
        <v>3</v>
      </c>
      <c r="B9" s="60" t="s">
        <v>441</v>
      </c>
      <c r="C9" s="296">
        <v>2157733.87</v>
      </c>
      <c r="D9" s="294">
        <v>1975469</v>
      </c>
      <c r="E9" s="63">
        <v>1990316</v>
      </c>
    </row>
    <row r="10" spans="1:7" s="62" customFormat="1" ht="24.75" customHeight="1" x14ac:dyDescent="0.25">
      <c r="A10" s="59">
        <v>4</v>
      </c>
      <c r="B10" s="60" t="s">
        <v>442</v>
      </c>
      <c r="C10" s="296">
        <v>1835813.64</v>
      </c>
      <c r="D10" s="294">
        <v>1680742</v>
      </c>
      <c r="E10" s="63">
        <v>1693374</v>
      </c>
    </row>
    <row r="11" spans="1:7" s="62" customFormat="1" ht="24.75" customHeight="1" x14ac:dyDescent="0.25">
      <c r="A11" s="59">
        <v>5</v>
      </c>
      <c r="B11" s="60" t="s">
        <v>443</v>
      </c>
      <c r="C11" s="296">
        <v>1387735.88</v>
      </c>
      <c r="D11" s="294">
        <v>1270514</v>
      </c>
      <c r="E11" s="63">
        <v>1280063</v>
      </c>
    </row>
    <row r="12" spans="1:7" s="62" customFormat="1" ht="24.75" customHeight="1" x14ac:dyDescent="0.25">
      <c r="A12" s="59">
        <v>6</v>
      </c>
      <c r="B12" s="60" t="s">
        <v>444</v>
      </c>
      <c r="C12" s="296">
        <v>2083779.45</v>
      </c>
      <c r="D12" s="294">
        <v>1907761</v>
      </c>
      <c r="E12" s="63">
        <v>1922100</v>
      </c>
    </row>
    <row r="13" spans="1:7" s="67" customFormat="1" ht="24.75" customHeight="1" x14ac:dyDescent="0.25">
      <c r="A13" s="64"/>
      <c r="B13" s="65" t="s">
        <v>445</v>
      </c>
      <c r="C13" s="297">
        <v>8574382.0999999996</v>
      </c>
      <c r="D13" s="295">
        <f t="shared" ref="D13:E13" si="0">SUM(D7:D12)</f>
        <v>7850100</v>
      </c>
      <c r="E13" s="66">
        <f t="shared" si="0"/>
        <v>7909100</v>
      </c>
    </row>
  </sheetData>
  <mergeCells count="4">
    <mergeCell ref="C1:E1"/>
    <mergeCell ref="C2:E2"/>
    <mergeCell ref="C3:E3"/>
    <mergeCell ref="B4:E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13"/>
  <sheetViews>
    <sheetView workbookViewId="0">
      <selection activeCell="B11" sqref="B11"/>
    </sheetView>
  </sheetViews>
  <sheetFormatPr defaultRowHeight="15" x14ac:dyDescent="0.25"/>
  <cols>
    <col min="1" max="1" width="4.140625" style="53" customWidth="1"/>
    <col min="2" max="2" width="41.85546875" style="53" customWidth="1"/>
    <col min="3" max="5" width="13.7109375" style="53" customWidth="1"/>
    <col min="6" max="256" width="9.140625" style="53"/>
    <col min="257" max="257" width="4.140625" style="53" customWidth="1"/>
    <col min="258" max="258" width="58.85546875" style="53" customWidth="1"/>
    <col min="259" max="259" width="32.85546875" style="53" customWidth="1"/>
    <col min="260" max="512" width="9.140625" style="53"/>
    <col min="513" max="513" width="4.140625" style="53" customWidth="1"/>
    <col min="514" max="514" width="58.85546875" style="53" customWidth="1"/>
    <col min="515" max="515" width="32.85546875" style="53" customWidth="1"/>
    <col min="516" max="768" width="9.140625" style="53"/>
    <col min="769" max="769" width="4.140625" style="53" customWidth="1"/>
    <col min="770" max="770" width="58.85546875" style="53" customWidth="1"/>
    <col min="771" max="771" width="32.85546875" style="53" customWidth="1"/>
    <col min="772" max="1024" width="9.140625" style="53"/>
    <col min="1025" max="1025" width="4.140625" style="53" customWidth="1"/>
    <col min="1026" max="1026" width="58.85546875" style="53" customWidth="1"/>
    <col min="1027" max="1027" width="32.85546875" style="53" customWidth="1"/>
    <col min="1028" max="1280" width="9.140625" style="53"/>
    <col min="1281" max="1281" width="4.140625" style="53" customWidth="1"/>
    <col min="1282" max="1282" width="58.85546875" style="53" customWidth="1"/>
    <col min="1283" max="1283" width="32.85546875" style="53" customWidth="1"/>
    <col min="1284" max="1536" width="9.140625" style="53"/>
    <col min="1537" max="1537" width="4.140625" style="53" customWidth="1"/>
    <col min="1538" max="1538" width="58.85546875" style="53" customWidth="1"/>
    <col min="1539" max="1539" width="32.85546875" style="53" customWidth="1"/>
    <col min="1540" max="1792" width="9.140625" style="53"/>
    <col min="1793" max="1793" width="4.140625" style="53" customWidth="1"/>
    <col min="1794" max="1794" width="58.85546875" style="53" customWidth="1"/>
    <col min="1795" max="1795" width="32.85546875" style="53" customWidth="1"/>
    <col min="1796" max="2048" width="9.140625" style="53"/>
    <col min="2049" max="2049" width="4.140625" style="53" customWidth="1"/>
    <col min="2050" max="2050" width="58.85546875" style="53" customWidth="1"/>
    <col min="2051" max="2051" width="32.85546875" style="53" customWidth="1"/>
    <col min="2052" max="2304" width="9.140625" style="53"/>
    <col min="2305" max="2305" width="4.140625" style="53" customWidth="1"/>
    <col min="2306" max="2306" width="58.85546875" style="53" customWidth="1"/>
    <col min="2307" max="2307" width="32.85546875" style="53" customWidth="1"/>
    <col min="2308" max="2560" width="9.140625" style="53"/>
    <col min="2561" max="2561" width="4.140625" style="53" customWidth="1"/>
    <col min="2562" max="2562" width="58.85546875" style="53" customWidth="1"/>
    <col min="2563" max="2563" width="32.85546875" style="53" customWidth="1"/>
    <col min="2564" max="2816" width="9.140625" style="53"/>
    <col min="2817" max="2817" width="4.140625" style="53" customWidth="1"/>
    <col min="2818" max="2818" width="58.85546875" style="53" customWidth="1"/>
    <col min="2819" max="2819" width="32.85546875" style="53" customWidth="1"/>
    <col min="2820" max="3072" width="9.140625" style="53"/>
    <col min="3073" max="3073" width="4.140625" style="53" customWidth="1"/>
    <col min="3074" max="3074" width="58.85546875" style="53" customWidth="1"/>
    <col min="3075" max="3075" width="32.85546875" style="53" customWidth="1"/>
    <col min="3076" max="3328" width="9.140625" style="53"/>
    <col min="3329" max="3329" width="4.140625" style="53" customWidth="1"/>
    <col min="3330" max="3330" width="58.85546875" style="53" customWidth="1"/>
    <col min="3331" max="3331" width="32.85546875" style="53" customWidth="1"/>
    <col min="3332" max="3584" width="9.140625" style="53"/>
    <col min="3585" max="3585" width="4.140625" style="53" customWidth="1"/>
    <col min="3586" max="3586" width="58.85546875" style="53" customWidth="1"/>
    <col min="3587" max="3587" width="32.85546875" style="53" customWidth="1"/>
    <col min="3588" max="3840" width="9.140625" style="53"/>
    <col min="3841" max="3841" width="4.140625" style="53" customWidth="1"/>
    <col min="3842" max="3842" width="58.85546875" style="53" customWidth="1"/>
    <col min="3843" max="3843" width="32.85546875" style="53" customWidth="1"/>
    <col min="3844" max="4096" width="9.140625" style="53"/>
    <col min="4097" max="4097" width="4.140625" style="53" customWidth="1"/>
    <col min="4098" max="4098" width="58.85546875" style="53" customWidth="1"/>
    <col min="4099" max="4099" width="32.85546875" style="53" customWidth="1"/>
    <col min="4100" max="4352" width="9.140625" style="53"/>
    <col min="4353" max="4353" width="4.140625" style="53" customWidth="1"/>
    <col min="4354" max="4354" width="58.85546875" style="53" customWidth="1"/>
    <col min="4355" max="4355" width="32.85546875" style="53" customWidth="1"/>
    <col min="4356" max="4608" width="9.140625" style="53"/>
    <col min="4609" max="4609" width="4.140625" style="53" customWidth="1"/>
    <col min="4610" max="4610" width="58.85546875" style="53" customWidth="1"/>
    <col min="4611" max="4611" width="32.85546875" style="53" customWidth="1"/>
    <col min="4612" max="4864" width="9.140625" style="53"/>
    <col min="4865" max="4865" width="4.140625" style="53" customWidth="1"/>
    <col min="4866" max="4866" width="58.85546875" style="53" customWidth="1"/>
    <col min="4867" max="4867" width="32.85546875" style="53" customWidth="1"/>
    <col min="4868" max="5120" width="9.140625" style="53"/>
    <col min="5121" max="5121" width="4.140625" style="53" customWidth="1"/>
    <col min="5122" max="5122" width="58.85546875" style="53" customWidth="1"/>
    <col min="5123" max="5123" width="32.85546875" style="53" customWidth="1"/>
    <col min="5124" max="5376" width="9.140625" style="53"/>
    <col min="5377" max="5377" width="4.140625" style="53" customWidth="1"/>
    <col min="5378" max="5378" width="58.85546875" style="53" customWidth="1"/>
    <col min="5379" max="5379" width="32.85546875" style="53" customWidth="1"/>
    <col min="5380" max="5632" width="9.140625" style="53"/>
    <col min="5633" max="5633" width="4.140625" style="53" customWidth="1"/>
    <col min="5634" max="5634" width="58.85546875" style="53" customWidth="1"/>
    <col min="5635" max="5635" width="32.85546875" style="53" customWidth="1"/>
    <col min="5636" max="5888" width="9.140625" style="53"/>
    <col min="5889" max="5889" width="4.140625" style="53" customWidth="1"/>
    <col min="5890" max="5890" width="58.85546875" style="53" customWidth="1"/>
    <col min="5891" max="5891" width="32.85546875" style="53" customWidth="1"/>
    <col min="5892" max="6144" width="9.140625" style="53"/>
    <col min="6145" max="6145" width="4.140625" style="53" customWidth="1"/>
    <col min="6146" max="6146" width="58.85546875" style="53" customWidth="1"/>
    <col min="6147" max="6147" width="32.85546875" style="53" customWidth="1"/>
    <col min="6148" max="6400" width="9.140625" style="53"/>
    <col min="6401" max="6401" width="4.140625" style="53" customWidth="1"/>
    <col min="6402" max="6402" width="58.85546875" style="53" customWidth="1"/>
    <col min="6403" max="6403" width="32.85546875" style="53" customWidth="1"/>
    <col min="6404" max="6656" width="9.140625" style="53"/>
    <col min="6657" max="6657" width="4.140625" style="53" customWidth="1"/>
    <col min="6658" max="6658" width="58.85546875" style="53" customWidth="1"/>
    <col min="6659" max="6659" width="32.85546875" style="53" customWidth="1"/>
    <col min="6660" max="6912" width="9.140625" style="53"/>
    <col min="6913" max="6913" width="4.140625" style="53" customWidth="1"/>
    <col min="6914" max="6914" width="58.85546875" style="53" customWidth="1"/>
    <col min="6915" max="6915" width="32.85546875" style="53" customWidth="1"/>
    <col min="6916" max="7168" width="9.140625" style="53"/>
    <col min="7169" max="7169" width="4.140625" style="53" customWidth="1"/>
    <col min="7170" max="7170" width="58.85546875" style="53" customWidth="1"/>
    <col min="7171" max="7171" width="32.85546875" style="53" customWidth="1"/>
    <col min="7172" max="7424" width="9.140625" style="53"/>
    <col min="7425" max="7425" width="4.140625" style="53" customWidth="1"/>
    <col min="7426" max="7426" width="58.85546875" style="53" customWidth="1"/>
    <col min="7427" max="7427" width="32.85546875" style="53" customWidth="1"/>
    <col min="7428" max="7680" width="9.140625" style="53"/>
    <col min="7681" max="7681" width="4.140625" style="53" customWidth="1"/>
    <col min="7682" max="7682" width="58.85546875" style="53" customWidth="1"/>
    <col min="7683" max="7683" width="32.85546875" style="53" customWidth="1"/>
    <col min="7684" max="7936" width="9.140625" style="53"/>
    <col min="7937" max="7937" width="4.140625" style="53" customWidth="1"/>
    <col min="7938" max="7938" width="58.85546875" style="53" customWidth="1"/>
    <col min="7939" max="7939" width="32.85546875" style="53" customWidth="1"/>
    <col min="7940" max="8192" width="9.140625" style="53"/>
    <col min="8193" max="8193" width="4.140625" style="53" customWidth="1"/>
    <col min="8194" max="8194" width="58.85546875" style="53" customWidth="1"/>
    <col min="8195" max="8195" width="32.85546875" style="53" customWidth="1"/>
    <col min="8196" max="8448" width="9.140625" style="53"/>
    <col min="8449" max="8449" width="4.140625" style="53" customWidth="1"/>
    <col min="8450" max="8450" width="58.85546875" style="53" customWidth="1"/>
    <col min="8451" max="8451" width="32.85546875" style="53" customWidth="1"/>
    <col min="8452" max="8704" width="9.140625" style="53"/>
    <col min="8705" max="8705" width="4.140625" style="53" customWidth="1"/>
    <col min="8706" max="8706" width="58.85546875" style="53" customWidth="1"/>
    <col min="8707" max="8707" width="32.85546875" style="53" customWidth="1"/>
    <col min="8708" max="8960" width="9.140625" style="53"/>
    <col min="8961" max="8961" width="4.140625" style="53" customWidth="1"/>
    <col min="8962" max="8962" width="58.85546875" style="53" customWidth="1"/>
    <col min="8963" max="8963" width="32.85546875" style="53" customWidth="1"/>
    <col min="8964" max="9216" width="9.140625" style="53"/>
    <col min="9217" max="9217" width="4.140625" style="53" customWidth="1"/>
    <col min="9218" max="9218" width="58.85546875" style="53" customWidth="1"/>
    <col min="9219" max="9219" width="32.85546875" style="53" customWidth="1"/>
    <col min="9220" max="9472" width="9.140625" style="53"/>
    <col min="9473" max="9473" width="4.140625" style="53" customWidth="1"/>
    <col min="9474" max="9474" width="58.85546875" style="53" customWidth="1"/>
    <col min="9475" max="9475" width="32.85546875" style="53" customWidth="1"/>
    <col min="9476" max="9728" width="9.140625" style="53"/>
    <col min="9729" max="9729" width="4.140625" style="53" customWidth="1"/>
    <col min="9730" max="9730" width="58.85546875" style="53" customWidth="1"/>
    <col min="9731" max="9731" width="32.85546875" style="53" customWidth="1"/>
    <col min="9732" max="9984" width="9.140625" style="53"/>
    <col min="9985" max="9985" width="4.140625" style="53" customWidth="1"/>
    <col min="9986" max="9986" width="58.85546875" style="53" customWidth="1"/>
    <col min="9987" max="9987" width="32.85546875" style="53" customWidth="1"/>
    <col min="9988" max="10240" width="9.140625" style="53"/>
    <col min="10241" max="10241" width="4.140625" style="53" customWidth="1"/>
    <col min="10242" max="10242" width="58.85546875" style="53" customWidth="1"/>
    <col min="10243" max="10243" width="32.85546875" style="53" customWidth="1"/>
    <col min="10244" max="10496" width="9.140625" style="53"/>
    <col min="10497" max="10497" width="4.140625" style="53" customWidth="1"/>
    <col min="10498" max="10498" width="58.85546875" style="53" customWidth="1"/>
    <col min="10499" max="10499" width="32.85546875" style="53" customWidth="1"/>
    <col min="10500" max="10752" width="9.140625" style="53"/>
    <col min="10753" max="10753" width="4.140625" style="53" customWidth="1"/>
    <col min="10754" max="10754" width="58.85546875" style="53" customWidth="1"/>
    <col min="10755" max="10755" width="32.85546875" style="53" customWidth="1"/>
    <col min="10756" max="11008" width="9.140625" style="53"/>
    <col min="11009" max="11009" width="4.140625" style="53" customWidth="1"/>
    <col min="11010" max="11010" width="58.85546875" style="53" customWidth="1"/>
    <col min="11011" max="11011" width="32.85546875" style="53" customWidth="1"/>
    <col min="11012" max="11264" width="9.140625" style="53"/>
    <col min="11265" max="11265" width="4.140625" style="53" customWidth="1"/>
    <col min="11266" max="11266" width="58.85546875" style="53" customWidth="1"/>
    <col min="11267" max="11267" width="32.85546875" style="53" customWidth="1"/>
    <col min="11268" max="11520" width="9.140625" style="53"/>
    <col min="11521" max="11521" width="4.140625" style="53" customWidth="1"/>
    <col min="11522" max="11522" width="58.85546875" style="53" customWidth="1"/>
    <col min="11523" max="11523" width="32.85546875" style="53" customWidth="1"/>
    <col min="11524" max="11776" width="9.140625" style="53"/>
    <col min="11777" max="11777" width="4.140625" style="53" customWidth="1"/>
    <col min="11778" max="11778" width="58.85546875" style="53" customWidth="1"/>
    <col min="11779" max="11779" width="32.85546875" style="53" customWidth="1"/>
    <col min="11780" max="12032" width="9.140625" style="53"/>
    <col min="12033" max="12033" width="4.140625" style="53" customWidth="1"/>
    <col min="12034" max="12034" width="58.85546875" style="53" customWidth="1"/>
    <col min="12035" max="12035" width="32.85546875" style="53" customWidth="1"/>
    <col min="12036" max="12288" width="9.140625" style="53"/>
    <col min="12289" max="12289" width="4.140625" style="53" customWidth="1"/>
    <col min="12290" max="12290" width="58.85546875" style="53" customWidth="1"/>
    <col min="12291" max="12291" width="32.85546875" style="53" customWidth="1"/>
    <col min="12292" max="12544" width="9.140625" style="53"/>
    <col min="12545" max="12545" width="4.140625" style="53" customWidth="1"/>
    <col min="12546" max="12546" width="58.85546875" style="53" customWidth="1"/>
    <col min="12547" max="12547" width="32.85546875" style="53" customWidth="1"/>
    <col min="12548" max="12800" width="9.140625" style="53"/>
    <col min="12801" max="12801" width="4.140625" style="53" customWidth="1"/>
    <col min="12802" max="12802" width="58.85546875" style="53" customWidth="1"/>
    <col min="12803" max="12803" width="32.85546875" style="53" customWidth="1"/>
    <col min="12804" max="13056" width="9.140625" style="53"/>
    <col min="13057" max="13057" width="4.140625" style="53" customWidth="1"/>
    <col min="13058" max="13058" width="58.85546875" style="53" customWidth="1"/>
    <col min="13059" max="13059" width="32.85546875" style="53" customWidth="1"/>
    <col min="13060" max="13312" width="9.140625" style="53"/>
    <col min="13313" max="13313" width="4.140625" style="53" customWidth="1"/>
    <col min="13314" max="13314" width="58.85546875" style="53" customWidth="1"/>
    <col min="13315" max="13315" width="32.85546875" style="53" customWidth="1"/>
    <col min="13316" max="13568" width="9.140625" style="53"/>
    <col min="13569" max="13569" width="4.140625" style="53" customWidth="1"/>
    <col min="13570" max="13570" width="58.85546875" style="53" customWidth="1"/>
    <col min="13571" max="13571" width="32.85546875" style="53" customWidth="1"/>
    <col min="13572" max="13824" width="9.140625" style="53"/>
    <col min="13825" max="13825" width="4.140625" style="53" customWidth="1"/>
    <col min="13826" max="13826" width="58.85546875" style="53" customWidth="1"/>
    <col min="13827" max="13827" width="32.85546875" style="53" customWidth="1"/>
    <col min="13828" max="14080" width="9.140625" style="53"/>
    <col min="14081" max="14081" width="4.140625" style="53" customWidth="1"/>
    <col min="14082" max="14082" width="58.85546875" style="53" customWidth="1"/>
    <col min="14083" max="14083" width="32.85546875" style="53" customWidth="1"/>
    <col min="14084" max="14336" width="9.140625" style="53"/>
    <col min="14337" max="14337" width="4.140625" style="53" customWidth="1"/>
    <col min="14338" max="14338" width="58.85546875" style="53" customWidth="1"/>
    <col min="14339" max="14339" width="32.85546875" style="53" customWidth="1"/>
    <col min="14340" max="14592" width="9.140625" style="53"/>
    <col min="14593" max="14593" width="4.140625" style="53" customWidth="1"/>
    <col min="14594" max="14594" width="58.85546875" style="53" customWidth="1"/>
    <col min="14595" max="14595" width="32.85546875" style="53" customWidth="1"/>
    <col min="14596" max="14848" width="9.140625" style="53"/>
    <col min="14849" max="14849" width="4.140625" style="53" customWidth="1"/>
    <col min="14850" max="14850" width="58.85546875" style="53" customWidth="1"/>
    <col min="14851" max="14851" width="32.85546875" style="53" customWidth="1"/>
    <col min="14852" max="15104" width="9.140625" style="53"/>
    <col min="15105" max="15105" width="4.140625" style="53" customWidth="1"/>
    <col min="15106" max="15106" width="58.85546875" style="53" customWidth="1"/>
    <col min="15107" max="15107" width="32.85546875" style="53" customWidth="1"/>
    <col min="15108" max="15360" width="9.140625" style="53"/>
    <col min="15361" max="15361" width="4.140625" style="53" customWidth="1"/>
    <col min="15362" max="15362" width="58.85546875" style="53" customWidth="1"/>
    <col min="15363" max="15363" width="32.85546875" style="53" customWidth="1"/>
    <col min="15364" max="15616" width="9.140625" style="53"/>
    <col min="15617" max="15617" width="4.140625" style="53" customWidth="1"/>
    <col min="15618" max="15618" width="58.85546875" style="53" customWidth="1"/>
    <col min="15619" max="15619" width="32.85546875" style="53" customWidth="1"/>
    <col min="15620" max="15872" width="9.140625" style="53"/>
    <col min="15873" max="15873" width="4.140625" style="53" customWidth="1"/>
    <col min="15874" max="15874" width="58.85546875" style="53" customWidth="1"/>
    <col min="15875" max="15875" width="32.85546875" style="53" customWidth="1"/>
    <col min="15876" max="16128" width="9.140625" style="53"/>
    <col min="16129" max="16129" width="4.140625" style="53" customWidth="1"/>
    <col min="16130" max="16130" width="58.85546875" style="53" customWidth="1"/>
    <col min="16131" max="16131" width="32.85546875" style="53" customWidth="1"/>
    <col min="16132" max="16384" width="9.140625" style="53"/>
  </cols>
  <sheetData>
    <row r="1" spans="1:7" ht="15" customHeight="1" x14ac:dyDescent="0.25">
      <c r="A1" s="51"/>
      <c r="B1" s="52"/>
      <c r="C1" s="290" t="s">
        <v>807</v>
      </c>
      <c r="D1" s="290"/>
      <c r="E1" s="290"/>
    </row>
    <row r="2" spans="1:7" ht="75.75" customHeight="1" x14ac:dyDescent="0.25">
      <c r="A2" s="51"/>
      <c r="B2" s="52"/>
      <c r="C2" s="249" t="s">
        <v>1010</v>
      </c>
      <c r="D2" s="249"/>
      <c r="E2" s="249"/>
      <c r="F2" s="14"/>
      <c r="G2" s="14"/>
    </row>
    <row r="3" spans="1:7" x14ac:dyDescent="0.25">
      <c r="A3" s="51"/>
      <c r="B3" s="52"/>
      <c r="C3" s="291" t="s">
        <v>447</v>
      </c>
      <c r="D3" s="291"/>
      <c r="E3" s="291"/>
    </row>
    <row r="4" spans="1:7" s="55" customFormat="1" ht="156" customHeight="1" x14ac:dyDescent="0.25">
      <c r="A4" s="54"/>
      <c r="B4" s="289" t="s">
        <v>1026</v>
      </c>
      <c r="C4" s="289"/>
      <c r="D4" s="289"/>
      <c r="E4" s="289"/>
    </row>
    <row r="5" spans="1:7" x14ac:dyDescent="0.25">
      <c r="A5" s="51"/>
      <c r="B5" s="56"/>
      <c r="C5" s="56"/>
      <c r="D5" s="52"/>
      <c r="E5" s="57" t="s">
        <v>305</v>
      </c>
    </row>
    <row r="6" spans="1:7" s="40" customFormat="1" ht="30" x14ac:dyDescent="0.25">
      <c r="A6" s="58" t="s">
        <v>437</v>
      </c>
      <c r="B6" s="58" t="s">
        <v>438</v>
      </c>
      <c r="C6" s="58" t="s">
        <v>433</v>
      </c>
      <c r="D6" s="58" t="s">
        <v>435</v>
      </c>
      <c r="E6" s="58" t="s">
        <v>971</v>
      </c>
    </row>
    <row r="7" spans="1:7" s="62" customFormat="1" ht="22.5" customHeight="1" x14ac:dyDescent="0.25">
      <c r="A7" s="59">
        <v>1</v>
      </c>
      <c r="B7" s="60" t="s">
        <v>439</v>
      </c>
      <c r="C7" s="69">
        <v>0</v>
      </c>
      <c r="D7" s="69">
        <v>0</v>
      </c>
      <c r="E7" s="69">
        <v>0</v>
      </c>
    </row>
    <row r="8" spans="1:7" s="62" customFormat="1" ht="22.5" customHeight="1" x14ac:dyDescent="0.25">
      <c r="A8" s="59">
        <v>2</v>
      </c>
      <c r="B8" s="60" t="s">
        <v>440</v>
      </c>
      <c r="C8" s="61">
        <v>300</v>
      </c>
      <c r="D8" s="61">
        <v>300</v>
      </c>
      <c r="E8" s="61">
        <v>300</v>
      </c>
    </row>
    <row r="9" spans="1:7" s="62" customFormat="1" ht="22.5" customHeight="1" x14ac:dyDescent="0.25">
      <c r="A9" s="59">
        <v>3</v>
      </c>
      <c r="B9" s="60" t="s">
        <v>441</v>
      </c>
      <c r="C9" s="61">
        <v>48848</v>
      </c>
      <c r="D9" s="61">
        <v>48848</v>
      </c>
      <c r="E9" s="61">
        <v>48848</v>
      </c>
    </row>
    <row r="10" spans="1:7" s="62" customFormat="1" ht="22.5" customHeight="1" x14ac:dyDescent="0.25">
      <c r="A10" s="59">
        <v>4</v>
      </c>
      <c r="B10" s="60" t="s">
        <v>442</v>
      </c>
      <c r="C10" s="61">
        <v>9085</v>
      </c>
      <c r="D10" s="61">
        <v>9085</v>
      </c>
      <c r="E10" s="61">
        <v>9085</v>
      </c>
    </row>
    <row r="11" spans="1:7" s="62" customFormat="1" ht="22.5" customHeight="1" x14ac:dyDescent="0.25">
      <c r="A11" s="59">
        <v>5</v>
      </c>
      <c r="B11" s="60" t="s">
        <v>443</v>
      </c>
      <c r="C11" s="61">
        <v>300</v>
      </c>
      <c r="D11" s="61">
        <v>300</v>
      </c>
      <c r="E11" s="61">
        <v>300</v>
      </c>
    </row>
    <row r="12" spans="1:7" s="62" customFormat="1" ht="22.5" customHeight="1" x14ac:dyDescent="0.25">
      <c r="A12" s="59">
        <v>6</v>
      </c>
      <c r="B12" s="60" t="s">
        <v>444</v>
      </c>
      <c r="C12" s="61">
        <v>300</v>
      </c>
      <c r="D12" s="61">
        <v>300</v>
      </c>
      <c r="E12" s="61">
        <v>300</v>
      </c>
    </row>
    <row r="13" spans="1:7" s="67" customFormat="1" ht="22.5" customHeight="1" x14ac:dyDescent="0.25">
      <c r="A13" s="64"/>
      <c r="B13" s="65" t="s">
        <v>445</v>
      </c>
      <c r="C13" s="66">
        <f>SUM(C8:C12)</f>
        <v>58833</v>
      </c>
      <c r="D13" s="66">
        <f t="shared" ref="D13:E13" si="0">SUM(D7:D12)</f>
        <v>58833</v>
      </c>
      <c r="E13" s="66">
        <f t="shared" si="0"/>
        <v>58833</v>
      </c>
    </row>
  </sheetData>
  <mergeCells count="4">
    <mergeCell ref="C1:E1"/>
    <mergeCell ref="C2:E2"/>
    <mergeCell ref="C3:E3"/>
    <mergeCell ref="B4:E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E13"/>
  <sheetViews>
    <sheetView workbookViewId="0">
      <selection activeCell="B14" sqref="B13:B14"/>
    </sheetView>
  </sheetViews>
  <sheetFormatPr defaultRowHeight="15" x14ac:dyDescent="0.25"/>
  <cols>
    <col min="1" max="1" width="5.42578125" customWidth="1"/>
    <col min="2" max="2" width="43.7109375" customWidth="1"/>
    <col min="3" max="5" width="15" customWidth="1"/>
  </cols>
  <sheetData>
    <row r="1" spans="1:5" x14ac:dyDescent="0.25">
      <c r="A1" s="51"/>
      <c r="B1" s="52"/>
      <c r="C1" s="290" t="s">
        <v>807</v>
      </c>
      <c r="D1" s="290"/>
      <c r="E1" s="290"/>
    </row>
    <row r="2" spans="1:5" ht="78.75" customHeight="1" x14ac:dyDescent="0.25">
      <c r="A2" s="51"/>
      <c r="B2" s="52"/>
      <c r="C2" s="249" t="s">
        <v>1010</v>
      </c>
      <c r="D2" s="249"/>
      <c r="E2" s="249"/>
    </row>
    <row r="3" spans="1:5" x14ac:dyDescent="0.25">
      <c r="A3" s="51"/>
      <c r="B3" s="52"/>
      <c r="C3" s="291" t="s">
        <v>449</v>
      </c>
      <c r="D3" s="291"/>
      <c r="E3" s="291"/>
    </row>
    <row r="4" spans="1:5" ht="101.25" customHeight="1" x14ac:dyDescent="0.25">
      <c r="A4" s="54"/>
      <c r="B4" s="289" t="s">
        <v>1027</v>
      </c>
      <c r="C4" s="289"/>
      <c r="D4" s="289"/>
      <c r="E4" s="289"/>
    </row>
    <row r="5" spans="1:5" x14ac:dyDescent="0.25">
      <c r="A5" s="51"/>
      <c r="B5" s="56"/>
      <c r="C5" s="56"/>
      <c r="D5" s="52"/>
      <c r="E5" s="57" t="s">
        <v>305</v>
      </c>
    </row>
    <row r="6" spans="1:5" ht="30" x14ac:dyDescent="0.25">
      <c r="A6" s="58" t="s">
        <v>437</v>
      </c>
      <c r="B6" s="58" t="s">
        <v>438</v>
      </c>
      <c r="C6" s="58" t="s">
        <v>433</v>
      </c>
      <c r="D6" s="58" t="s">
        <v>435</v>
      </c>
      <c r="E6" s="58" t="s">
        <v>971</v>
      </c>
    </row>
    <row r="7" spans="1:5" ht="24.75" customHeight="1" x14ac:dyDescent="0.25">
      <c r="A7" s="59">
        <v>1</v>
      </c>
      <c r="B7" s="60" t="s">
        <v>439</v>
      </c>
      <c r="C7" s="69">
        <v>0</v>
      </c>
      <c r="D7" s="69">
        <v>0</v>
      </c>
      <c r="E7" s="69">
        <v>0</v>
      </c>
    </row>
    <row r="8" spans="1:5" ht="24.75" customHeight="1" x14ac:dyDescent="0.25">
      <c r="A8" s="59">
        <v>2</v>
      </c>
      <c r="B8" s="60" t="s">
        <v>440</v>
      </c>
      <c r="C8" s="70">
        <v>300</v>
      </c>
      <c r="D8" s="70">
        <v>300</v>
      </c>
      <c r="E8" s="70">
        <v>300</v>
      </c>
    </row>
    <row r="9" spans="1:5" ht="24.75" customHeight="1" x14ac:dyDescent="0.25">
      <c r="A9" s="59">
        <v>3</v>
      </c>
      <c r="B9" s="60" t="s">
        <v>441</v>
      </c>
      <c r="C9" s="69">
        <v>0</v>
      </c>
      <c r="D9" s="69">
        <v>0</v>
      </c>
      <c r="E9" s="69">
        <v>0</v>
      </c>
    </row>
    <row r="10" spans="1:5" ht="24.75" customHeight="1" x14ac:dyDescent="0.25">
      <c r="A10" s="59">
        <v>4</v>
      </c>
      <c r="B10" s="60" t="s">
        <v>442</v>
      </c>
      <c r="C10" s="70">
        <v>300</v>
      </c>
      <c r="D10" s="70">
        <v>300</v>
      </c>
      <c r="E10" s="70">
        <v>300</v>
      </c>
    </row>
    <row r="11" spans="1:5" ht="24.75" customHeight="1" x14ac:dyDescent="0.25">
      <c r="A11" s="59">
        <v>5</v>
      </c>
      <c r="B11" s="60" t="s">
        <v>443</v>
      </c>
      <c r="C11" s="69">
        <v>0</v>
      </c>
      <c r="D11" s="69">
        <v>0</v>
      </c>
      <c r="E11" s="69">
        <v>0</v>
      </c>
    </row>
    <row r="12" spans="1:5" ht="24.75" customHeight="1" x14ac:dyDescent="0.25">
      <c r="A12" s="59">
        <v>6</v>
      </c>
      <c r="B12" s="60" t="s">
        <v>444</v>
      </c>
      <c r="C12" s="69">
        <v>0</v>
      </c>
      <c r="D12" s="69">
        <v>0</v>
      </c>
      <c r="E12" s="69">
        <v>0</v>
      </c>
    </row>
    <row r="13" spans="1:5" ht="24.75" customHeight="1" x14ac:dyDescent="0.25">
      <c r="A13" s="64"/>
      <c r="B13" s="65" t="s">
        <v>445</v>
      </c>
      <c r="C13" s="66">
        <f>SUM(C8:C12)</f>
        <v>600</v>
      </c>
      <c r="D13" s="66">
        <f t="shared" ref="D13:E13" si="0">SUM(D7:D12)</f>
        <v>600</v>
      </c>
      <c r="E13" s="66">
        <f t="shared" si="0"/>
        <v>600</v>
      </c>
    </row>
  </sheetData>
  <mergeCells count="4">
    <mergeCell ref="C1:E1"/>
    <mergeCell ref="C2:E2"/>
    <mergeCell ref="C3:E3"/>
    <mergeCell ref="B4:E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3"/>
  <sheetViews>
    <sheetView workbookViewId="0">
      <pane xSplit="3" ySplit="5" topLeftCell="D10" activePane="bottomRight" state="frozen"/>
      <selection activeCell="B11" sqref="B11"/>
      <selection pane="topRight" activeCell="B11" sqref="B11"/>
      <selection pane="bottomLeft" activeCell="B11" sqref="B11"/>
      <selection pane="bottomRight" activeCell="B11" sqref="B11"/>
    </sheetView>
  </sheetViews>
  <sheetFormatPr defaultRowHeight="15" x14ac:dyDescent="0.25"/>
  <cols>
    <col min="1" max="1" width="4.42578125" style="28" customWidth="1"/>
    <col min="2" max="2" width="23" style="28" customWidth="1"/>
    <col min="3" max="3" width="17.140625" style="1" customWidth="1"/>
    <col min="4" max="4" width="22.7109375" style="1" customWidth="1"/>
    <col min="5" max="6" width="14.7109375" style="1" customWidth="1"/>
    <col min="7" max="7" width="15.42578125" style="1" customWidth="1"/>
    <col min="8" max="255" width="9.140625" style="1"/>
    <col min="256" max="256" width="4.42578125" style="1" customWidth="1"/>
    <col min="257" max="257" width="23" style="1" customWidth="1"/>
    <col min="258" max="258" width="17.140625" style="1" customWidth="1"/>
    <col min="259" max="259" width="34.85546875" style="1" customWidth="1"/>
    <col min="260" max="262" width="13.140625" style="1" customWidth="1"/>
    <col min="263" max="511" width="9.140625" style="1"/>
    <col min="512" max="512" width="4.42578125" style="1" customWidth="1"/>
    <col min="513" max="513" width="23" style="1" customWidth="1"/>
    <col min="514" max="514" width="17.140625" style="1" customWidth="1"/>
    <col min="515" max="515" width="34.85546875" style="1" customWidth="1"/>
    <col min="516" max="518" width="13.140625" style="1" customWidth="1"/>
    <col min="519" max="767" width="9.140625" style="1"/>
    <col min="768" max="768" width="4.42578125" style="1" customWidth="1"/>
    <col min="769" max="769" width="23" style="1" customWidth="1"/>
    <col min="770" max="770" width="17.140625" style="1" customWidth="1"/>
    <col min="771" max="771" width="34.85546875" style="1" customWidth="1"/>
    <col min="772" max="774" width="13.140625" style="1" customWidth="1"/>
    <col min="775" max="1023" width="9.140625" style="1"/>
    <col min="1024" max="1024" width="4.42578125" style="1" customWidth="1"/>
    <col min="1025" max="1025" width="23" style="1" customWidth="1"/>
    <col min="1026" max="1026" width="17.140625" style="1" customWidth="1"/>
    <col min="1027" max="1027" width="34.85546875" style="1" customWidth="1"/>
    <col min="1028" max="1030" width="13.140625" style="1" customWidth="1"/>
    <col min="1031" max="1279" width="9.140625" style="1"/>
    <col min="1280" max="1280" width="4.42578125" style="1" customWidth="1"/>
    <col min="1281" max="1281" width="23" style="1" customWidth="1"/>
    <col min="1282" max="1282" width="17.140625" style="1" customWidth="1"/>
    <col min="1283" max="1283" width="34.85546875" style="1" customWidth="1"/>
    <col min="1284" max="1286" width="13.140625" style="1" customWidth="1"/>
    <col min="1287" max="1535" width="9.140625" style="1"/>
    <col min="1536" max="1536" width="4.42578125" style="1" customWidth="1"/>
    <col min="1537" max="1537" width="23" style="1" customWidth="1"/>
    <col min="1538" max="1538" width="17.140625" style="1" customWidth="1"/>
    <col min="1539" max="1539" width="34.85546875" style="1" customWidth="1"/>
    <col min="1540" max="1542" width="13.140625" style="1" customWidth="1"/>
    <col min="1543" max="1791" width="9.140625" style="1"/>
    <col min="1792" max="1792" width="4.42578125" style="1" customWidth="1"/>
    <col min="1793" max="1793" width="23" style="1" customWidth="1"/>
    <col min="1794" max="1794" width="17.140625" style="1" customWidth="1"/>
    <col min="1795" max="1795" width="34.85546875" style="1" customWidth="1"/>
    <col min="1796" max="1798" width="13.140625" style="1" customWidth="1"/>
    <col min="1799" max="2047" width="9.140625" style="1"/>
    <col min="2048" max="2048" width="4.42578125" style="1" customWidth="1"/>
    <col min="2049" max="2049" width="23" style="1" customWidth="1"/>
    <col min="2050" max="2050" width="17.140625" style="1" customWidth="1"/>
    <col min="2051" max="2051" width="34.85546875" style="1" customWidth="1"/>
    <col min="2052" max="2054" width="13.140625" style="1" customWidth="1"/>
    <col min="2055" max="2303" width="9.140625" style="1"/>
    <col min="2304" max="2304" width="4.42578125" style="1" customWidth="1"/>
    <col min="2305" max="2305" width="23" style="1" customWidth="1"/>
    <col min="2306" max="2306" width="17.140625" style="1" customWidth="1"/>
    <col min="2307" max="2307" width="34.85546875" style="1" customWidth="1"/>
    <col min="2308" max="2310" width="13.140625" style="1" customWidth="1"/>
    <col min="2311" max="2559" width="9.140625" style="1"/>
    <col min="2560" max="2560" width="4.42578125" style="1" customWidth="1"/>
    <col min="2561" max="2561" width="23" style="1" customWidth="1"/>
    <col min="2562" max="2562" width="17.140625" style="1" customWidth="1"/>
    <col min="2563" max="2563" width="34.85546875" style="1" customWidth="1"/>
    <col min="2564" max="2566" width="13.140625" style="1" customWidth="1"/>
    <col min="2567" max="2815" width="9.140625" style="1"/>
    <col min="2816" max="2816" width="4.42578125" style="1" customWidth="1"/>
    <col min="2817" max="2817" width="23" style="1" customWidth="1"/>
    <col min="2818" max="2818" width="17.140625" style="1" customWidth="1"/>
    <col min="2819" max="2819" width="34.85546875" style="1" customWidth="1"/>
    <col min="2820" max="2822" width="13.140625" style="1" customWidth="1"/>
    <col min="2823" max="3071" width="9.140625" style="1"/>
    <col min="3072" max="3072" width="4.42578125" style="1" customWidth="1"/>
    <col min="3073" max="3073" width="23" style="1" customWidth="1"/>
    <col min="3074" max="3074" width="17.140625" style="1" customWidth="1"/>
    <col min="3075" max="3075" width="34.85546875" style="1" customWidth="1"/>
    <col min="3076" max="3078" width="13.140625" style="1" customWidth="1"/>
    <col min="3079" max="3327" width="9.140625" style="1"/>
    <col min="3328" max="3328" width="4.42578125" style="1" customWidth="1"/>
    <col min="3329" max="3329" width="23" style="1" customWidth="1"/>
    <col min="3330" max="3330" width="17.140625" style="1" customWidth="1"/>
    <col min="3331" max="3331" width="34.85546875" style="1" customWidth="1"/>
    <col min="3332" max="3334" width="13.140625" style="1" customWidth="1"/>
    <col min="3335" max="3583" width="9.140625" style="1"/>
    <col min="3584" max="3584" width="4.42578125" style="1" customWidth="1"/>
    <col min="3585" max="3585" width="23" style="1" customWidth="1"/>
    <col min="3586" max="3586" width="17.140625" style="1" customWidth="1"/>
    <col min="3587" max="3587" width="34.85546875" style="1" customWidth="1"/>
    <col min="3588" max="3590" width="13.140625" style="1" customWidth="1"/>
    <col min="3591" max="3839" width="9.140625" style="1"/>
    <col min="3840" max="3840" width="4.42578125" style="1" customWidth="1"/>
    <col min="3841" max="3841" width="23" style="1" customWidth="1"/>
    <col min="3842" max="3842" width="17.140625" style="1" customWidth="1"/>
    <col min="3843" max="3843" width="34.85546875" style="1" customWidth="1"/>
    <col min="3844" max="3846" width="13.140625" style="1" customWidth="1"/>
    <col min="3847" max="4095" width="9.140625" style="1"/>
    <col min="4096" max="4096" width="4.42578125" style="1" customWidth="1"/>
    <col min="4097" max="4097" width="23" style="1" customWidth="1"/>
    <col min="4098" max="4098" width="17.140625" style="1" customWidth="1"/>
    <col min="4099" max="4099" width="34.85546875" style="1" customWidth="1"/>
    <col min="4100" max="4102" width="13.140625" style="1" customWidth="1"/>
    <col min="4103" max="4351" width="9.140625" style="1"/>
    <col min="4352" max="4352" width="4.42578125" style="1" customWidth="1"/>
    <col min="4353" max="4353" width="23" style="1" customWidth="1"/>
    <col min="4354" max="4354" width="17.140625" style="1" customWidth="1"/>
    <col min="4355" max="4355" width="34.85546875" style="1" customWidth="1"/>
    <col min="4356" max="4358" width="13.140625" style="1" customWidth="1"/>
    <col min="4359" max="4607" width="9.140625" style="1"/>
    <col min="4608" max="4608" width="4.42578125" style="1" customWidth="1"/>
    <col min="4609" max="4609" width="23" style="1" customWidth="1"/>
    <col min="4610" max="4610" width="17.140625" style="1" customWidth="1"/>
    <col min="4611" max="4611" width="34.85546875" style="1" customWidth="1"/>
    <col min="4612" max="4614" width="13.140625" style="1" customWidth="1"/>
    <col min="4615" max="4863" width="9.140625" style="1"/>
    <col min="4864" max="4864" width="4.42578125" style="1" customWidth="1"/>
    <col min="4865" max="4865" width="23" style="1" customWidth="1"/>
    <col min="4866" max="4866" width="17.140625" style="1" customWidth="1"/>
    <col min="4867" max="4867" width="34.85546875" style="1" customWidth="1"/>
    <col min="4868" max="4870" width="13.140625" style="1" customWidth="1"/>
    <col min="4871" max="5119" width="9.140625" style="1"/>
    <col min="5120" max="5120" width="4.42578125" style="1" customWidth="1"/>
    <col min="5121" max="5121" width="23" style="1" customWidth="1"/>
    <col min="5122" max="5122" width="17.140625" style="1" customWidth="1"/>
    <col min="5123" max="5123" width="34.85546875" style="1" customWidth="1"/>
    <col min="5124" max="5126" width="13.140625" style="1" customWidth="1"/>
    <col min="5127" max="5375" width="9.140625" style="1"/>
    <col min="5376" max="5376" width="4.42578125" style="1" customWidth="1"/>
    <col min="5377" max="5377" width="23" style="1" customWidth="1"/>
    <col min="5378" max="5378" width="17.140625" style="1" customWidth="1"/>
    <col min="5379" max="5379" width="34.85546875" style="1" customWidth="1"/>
    <col min="5380" max="5382" width="13.140625" style="1" customWidth="1"/>
    <col min="5383" max="5631" width="9.140625" style="1"/>
    <col min="5632" max="5632" width="4.42578125" style="1" customWidth="1"/>
    <col min="5633" max="5633" width="23" style="1" customWidth="1"/>
    <col min="5634" max="5634" width="17.140625" style="1" customWidth="1"/>
    <col min="5635" max="5635" width="34.85546875" style="1" customWidth="1"/>
    <col min="5636" max="5638" width="13.140625" style="1" customWidth="1"/>
    <col min="5639" max="5887" width="9.140625" style="1"/>
    <col min="5888" max="5888" width="4.42578125" style="1" customWidth="1"/>
    <col min="5889" max="5889" width="23" style="1" customWidth="1"/>
    <col min="5890" max="5890" width="17.140625" style="1" customWidth="1"/>
    <col min="5891" max="5891" width="34.85546875" style="1" customWidth="1"/>
    <col min="5892" max="5894" width="13.140625" style="1" customWidth="1"/>
    <col min="5895" max="6143" width="9.140625" style="1"/>
    <col min="6144" max="6144" width="4.42578125" style="1" customWidth="1"/>
    <col min="6145" max="6145" width="23" style="1" customWidth="1"/>
    <col min="6146" max="6146" width="17.140625" style="1" customWidth="1"/>
    <col min="6147" max="6147" width="34.85546875" style="1" customWidth="1"/>
    <col min="6148" max="6150" width="13.140625" style="1" customWidth="1"/>
    <col min="6151" max="6399" width="9.140625" style="1"/>
    <col min="6400" max="6400" width="4.42578125" style="1" customWidth="1"/>
    <col min="6401" max="6401" width="23" style="1" customWidth="1"/>
    <col min="6402" max="6402" width="17.140625" style="1" customWidth="1"/>
    <col min="6403" max="6403" width="34.85546875" style="1" customWidth="1"/>
    <col min="6404" max="6406" width="13.140625" style="1" customWidth="1"/>
    <col min="6407" max="6655" width="9.140625" style="1"/>
    <col min="6656" max="6656" width="4.42578125" style="1" customWidth="1"/>
    <col min="6657" max="6657" width="23" style="1" customWidth="1"/>
    <col min="6658" max="6658" width="17.140625" style="1" customWidth="1"/>
    <col min="6659" max="6659" width="34.85546875" style="1" customWidth="1"/>
    <col min="6660" max="6662" width="13.140625" style="1" customWidth="1"/>
    <col min="6663" max="6911" width="9.140625" style="1"/>
    <col min="6912" max="6912" width="4.42578125" style="1" customWidth="1"/>
    <col min="6913" max="6913" width="23" style="1" customWidth="1"/>
    <col min="6914" max="6914" width="17.140625" style="1" customWidth="1"/>
    <col min="6915" max="6915" width="34.85546875" style="1" customWidth="1"/>
    <col min="6916" max="6918" width="13.140625" style="1" customWidth="1"/>
    <col min="6919" max="7167" width="9.140625" style="1"/>
    <col min="7168" max="7168" width="4.42578125" style="1" customWidth="1"/>
    <col min="7169" max="7169" width="23" style="1" customWidth="1"/>
    <col min="7170" max="7170" width="17.140625" style="1" customWidth="1"/>
    <col min="7171" max="7171" width="34.85546875" style="1" customWidth="1"/>
    <col min="7172" max="7174" width="13.140625" style="1" customWidth="1"/>
    <col min="7175" max="7423" width="9.140625" style="1"/>
    <col min="7424" max="7424" width="4.42578125" style="1" customWidth="1"/>
    <col min="7425" max="7425" width="23" style="1" customWidth="1"/>
    <col min="7426" max="7426" width="17.140625" style="1" customWidth="1"/>
    <col min="7427" max="7427" width="34.85546875" style="1" customWidth="1"/>
    <col min="7428" max="7430" width="13.140625" style="1" customWidth="1"/>
    <col min="7431" max="7679" width="9.140625" style="1"/>
    <col min="7680" max="7680" width="4.42578125" style="1" customWidth="1"/>
    <col min="7681" max="7681" width="23" style="1" customWidth="1"/>
    <col min="7682" max="7682" width="17.140625" style="1" customWidth="1"/>
    <col min="7683" max="7683" width="34.85546875" style="1" customWidth="1"/>
    <col min="7684" max="7686" width="13.140625" style="1" customWidth="1"/>
    <col min="7687" max="7935" width="9.140625" style="1"/>
    <col min="7936" max="7936" width="4.42578125" style="1" customWidth="1"/>
    <col min="7937" max="7937" width="23" style="1" customWidth="1"/>
    <col min="7938" max="7938" width="17.140625" style="1" customWidth="1"/>
    <col min="7939" max="7939" width="34.85546875" style="1" customWidth="1"/>
    <col min="7940" max="7942" width="13.140625" style="1" customWidth="1"/>
    <col min="7943" max="8191" width="9.140625" style="1"/>
    <col min="8192" max="8192" width="4.42578125" style="1" customWidth="1"/>
    <col min="8193" max="8193" width="23" style="1" customWidth="1"/>
    <col min="8194" max="8194" width="17.140625" style="1" customWidth="1"/>
    <col min="8195" max="8195" width="34.85546875" style="1" customWidth="1"/>
    <col min="8196" max="8198" width="13.140625" style="1" customWidth="1"/>
    <col min="8199" max="8447" width="9.140625" style="1"/>
    <col min="8448" max="8448" width="4.42578125" style="1" customWidth="1"/>
    <col min="8449" max="8449" width="23" style="1" customWidth="1"/>
    <col min="8450" max="8450" width="17.140625" style="1" customWidth="1"/>
    <col min="8451" max="8451" width="34.85546875" style="1" customWidth="1"/>
    <col min="8452" max="8454" width="13.140625" style="1" customWidth="1"/>
    <col min="8455" max="8703" width="9.140625" style="1"/>
    <col min="8704" max="8704" width="4.42578125" style="1" customWidth="1"/>
    <col min="8705" max="8705" width="23" style="1" customWidth="1"/>
    <col min="8706" max="8706" width="17.140625" style="1" customWidth="1"/>
    <col min="8707" max="8707" width="34.85546875" style="1" customWidth="1"/>
    <col min="8708" max="8710" width="13.140625" style="1" customWidth="1"/>
    <col min="8711" max="8959" width="9.140625" style="1"/>
    <col min="8960" max="8960" width="4.42578125" style="1" customWidth="1"/>
    <col min="8961" max="8961" width="23" style="1" customWidth="1"/>
    <col min="8962" max="8962" width="17.140625" style="1" customWidth="1"/>
    <col min="8963" max="8963" width="34.85546875" style="1" customWidth="1"/>
    <col min="8964" max="8966" width="13.140625" style="1" customWidth="1"/>
    <col min="8967" max="9215" width="9.140625" style="1"/>
    <col min="9216" max="9216" width="4.42578125" style="1" customWidth="1"/>
    <col min="9217" max="9217" width="23" style="1" customWidth="1"/>
    <col min="9218" max="9218" width="17.140625" style="1" customWidth="1"/>
    <col min="9219" max="9219" width="34.85546875" style="1" customWidth="1"/>
    <col min="9220" max="9222" width="13.140625" style="1" customWidth="1"/>
    <col min="9223" max="9471" width="9.140625" style="1"/>
    <col min="9472" max="9472" width="4.42578125" style="1" customWidth="1"/>
    <col min="9473" max="9473" width="23" style="1" customWidth="1"/>
    <col min="9474" max="9474" width="17.140625" style="1" customWidth="1"/>
    <col min="9475" max="9475" width="34.85546875" style="1" customWidth="1"/>
    <col min="9476" max="9478" width="13.140625" style="1" customWidth="1"/>
    <col min="9479" max="9727" width="9.140625" style="1"/>
    <col min="9728" max="9728" width="4.42578125" style="1" customWidth="1"/>
    <col min="9729" max="9729" width="23" style="1" customWidth="1"/>
    <col min="9730" max="9730" width="17.140625" style="1" customWidth="1"/>
    <col min="9731" max="9731" width="34.85546875" style="1" customWidth="1"/>
    <col min="9732" max="9734" width="13.140625" style="1" customWidth="1"/>
    <col min="9735" max="9983" width="9.140625" style="1"/>
    <col min="9984" max="9984" width="4.42578125" style="1" customWidth="1"/>
    <col min="9985" max="9985" width="23" style="1" customWidth="1"/>
    <col min="9986" max="9986" width="17.140625" style="1" customWidth="1"/>
    <col min="9987" max="9987" width="34.85546875" style="1" customWidth="1"/>
    <col min="9988" max="9990" width="13.140625" style="1" customWidth="1"/>
    <col min="9991" max="10239" width="9.140625" style="1"/>
    <col min="10240" max="10240" width="4.42578125" style="1" customWidth="1"/>
    <col min="10241" max="10241" width="23" style="1" customWidth="1"/>
    <col min="10242" max="10242" width="17.140625" style="1" customWidth="1"/>
    <col min="10243" max="10243" width="34.85546875" style="1" customWidth="1"/>
    <col min="10244" max="10246" width="13.140625" style="1" customWidth="1"/>
    <col min="10247" max="10495" width="9.140625" style="1"/>
    <col min="10496" max="10496" width="4.42578125" style="1" customWidth="1"/>
    <col min="10497" max="10497" width="23" style="1" customWidth="1"/>
    <col min="10498" max="10498" width="17.140625" style="1" customWidth="1"/>
    <col min="10499" max="10499" width="34.85546875" style="1" customWidth="1"/>
    <col min="10500" max="10502" width="13.140625" style="1" customWidth="1"/>
    <col min="10503" max="10751" width="9.140625" style="1"/>
    <col min="10752" max="10752" width="4.42578125" style="1" customWidth="1"/>
    <col min="10753" max="10753" width="23" style="1" customWidth="1"/>
    <col min="10754" max="10754" width="17.140625" style="1" customWidth="1"/>
    <col min="10755" max="10755" width="34.85546875" style="1" customWidth="1"/>
    <col min="10756" max="10758" width="13.140625" style="1" customWidth="1"/>
    <col min="10759" max="11007" width="9.140625" style="1"/>
    <col min="11008" max="11008" width="4.42578125" style="1" customWidth="1"/>
    <col min="11009" max="11009" width="23" style="1" customWidth="1"/>
    <col min="11010" max="11010" width="17.140625" style="1" customWidth="1"/>
    <col min="11011" max="11011" width="34.85546875" style="1" customWidth="1"/>
    <col min="11012" max="11014" width="13.140625" style="1" customWidth="1"/>
    <col min="11015" max="11263" width="9.140625" style="1"/>
    <col min="11264" max="11264" width="4.42578125" style="1" customWidth="1"/>
    <col min="11265" max="11265" width="23" style="1" customWidth="1"/>
    <col min="11266" max="11266" width="17.140625" style="1" customWidth="1"/>
    <col min="11267" max="11267" width="34.85546875" style="1" customWidth="1"/>
    <col min="11268" max="11270" width="13.140625" style="1" customWidth="1"/>
    <col min="11271" max="11519" width="9.140625" style="1"/>
    <col min="11520" max="11520" width="4.42578125" style="1" customWidth="1"/>
    <col min="11521" max="11521" width="23" style="1" customWidth="1"/>
    <col min="11522" max="11522" width="17.140625" style="1" customWidth="1"/>
    <col min="11523" max="11523" width="34.85546875" style="1" customWidth="1"/>
    <col min="11524" max="11526" width="13.140625" style="1" customWidth="1"/>
    <col min="11527" max="11775" width="9.140625" style="1"/>
    <col min="11776" max="11776" width="4.42578125" style="1" customWidth="1"/>
    <col min="11777" max="11777" width="23" style="1" customWidth="1"/>
    <col min="11778" max="11778" width="17.140625" style="1" customWidth="1"/>
    <col min="11779" max="11779" width="34.85546875" style="1" customWidth="1"/>
    <col min="11780" max="11782" width="13.140625" style="1" customWidth="1"/>
    <col min="11783" max="12031" width="9.140625" style="1"/>
    <col min="12032" max="12032" width="4.42578125" style="1" customWidth="1"/>
    <col min="12033" max="12033" width="23" style="1" customWidth="1"/>
    <col min="12034" max="12034" width="17.140625" style="1" customWidth="1"/>
    <col min="12035" max="12035" width="34.85546875" style="1" customWidth="1"/>
    <col min="12036" max="12038" width="13.140625" style="1" customWidth="1"/>
    <col min="12039" max="12287" width="9.140625" style="1"/>
    <col min="12288" max="12288" width="4.42578125" style="1" customWidth="1"/>
    <col min="12289" max="12289" width="23" style="1" customWidth="1"/>
    <col min="12290" max="12290" width="17.140625" style="1" customWidth="1"/>
    <col min="12291" max="12291" width="34.85546875" style="1" customWidth="1"/>
    <col min="12292" max="12294" width="13.140625" style="1" customWidth="1"/>
    <col min="12295" max="12543" width="9.140625" style="1"/>
    <col min="12544" max="12544" width="4.42578125" style="1" customWidth="1"/>
    <col min="12545" max="12545" width="23" style="1" customWidth="1"/>
    <col min="12546" max="12546" width="17.140625" style="1" customWidth="1"/>
    <col min="12547" max="12547" width="34.85546875" style="1" customWidth="1"/>
    <col min="12548" max="12550" width="13.140625" style="1" customWidth="1"/>
    <col min="12551" max="12799" width="9.140625" style="1"/>
    <col min="12800" max="12800" width="4.42578125" style="1" customWidth="1"/>
    <col min="12801" max="12801" width="23" style="1" customWidth="1"/>
    <col min="12802" max="12802" width="17.140625" style="1" customWidth="1"/>
    <col min="12803" max="12803" width="34.85546875" style="1" customWidth="1"/>
    <col min="12804" max="12806" width="13.140625" style="1" customWidth="1"/>
    <col min="12807" max="13055" width="9.140625" style="1"/>
    <col min="13056" max="13056" width="4.42578125" style="1" customWidth="1"/>
    <col min="13057" max="13057" width="23" style="1" customWidth="1"/>
    <col min="13058" max="13058" width="17.140625" style="1" customWidth="1"/>
    <col min="13059" max="13059" width="34.85546875" style="1" customWidth="1"/>
    <col min="13060" max="13062" width="13.140625" style="1" customWidth="1"/>
    <col min="13063" max="13311" width="9.140625" style="1"/>
    <col min="13312" max="13312" width="4.42578125" style="1" customWidth="1"/>
    <col min="13313" max="13313" width="23" style="1" customWidth="1"/>
    <col min="13314" max="13314" width="17.140625" style="1" customWidth="1"/>
    <col min="13315" max="13315" width="34.85546875" style="1" customWidth="1"/>
    <col min="13316" max="13318" width="13.140625" style="1" customWidth="1"/>
    <col min="13319" max="13567" width="9.140625" style="1"/>
    <col min="13568" max="13568" width="4.42578125" style="1" customWidth="1"/>
    <col min="13569" max="13569" width="23" style="1" customWidth="1"/>
    <col min="13570" max="13570" width="17.140625" style="1" customWidth="1"/>
    <col min="13571" max="13571" width="34.85546875" style="1" customWidth="1"/>
    <col min="13572" max="13574" width="13.140625" style="1" customWidth="1"/>
    <col min="13575" max="13823" width="9.140625" style="1"/>
    <col min="13824" max="13824" width="4.42578125" style="1" customWidth="1"/>
    <col min="13825" max="13825" width="23" style="1" customWidth="1"/>
    <col min="13826" max="13826" width="17.140625" style="1" customWidth="1"/>
    <col min="13827" max="13827" width="34.85546875" style="1" customWidth="1"/>
    <col min="13828" max="13830" width="13.140625" style="1" customWidth="1"/>
    <col min="13831" max="14079" width="9.140625" style="1"/>
    <col min="14080" max="14080" width="4.42578125" style="1" customWidth="1"/>
    <col min="14081" max="14081" width="23" style="1" customWidth="1"/>
    <col min="14082" max="14082" width="17.140625" style="1" customWidth="1"/>
    <col min="14083" max="14083" width="34.85546875" style="1" customWidth="1"/>
    <col min="14084" max="14086" width="13.140625" style="1" customWidth="1"/>
    <col min="14087" max="14335" width="9.140625" style="1"/>
    <col min="14336" max="14336" width="4.42578125" style="1" customWidth="1"/>
    <col min="14337" max="14337" width="23" style="1" customWidth="1"/>
    <col min="14338" max="14338" width="17.140625" style="1" customWidth="1"/>
    <col min="14339" max="14339" width="34.85546875" style="1" customWidth="1"/>
    <col min="14340" max="14342" width="13.140625" style="1" customWidth="1"/>
    <col min="14343" max="14591" width="9.140625" style="1"/>
    <col min="14592" max="14592" width="4.42578125" style="1" customWidth="1"/>
    <col min="14593" max="14593" width="23" style="1" customWidth="1"/>
    <col min="14594" max="14594" width="17.140625" style="1" customWidth="1"/>
    <col min="14595" max="14595" width="34.85546875" style="1" customWidth="1"/>
    <col min="14596" max="14598" width="13.140625" style="1" customWidth="1"/>
    <col min="14599" max="14847" width="9.140625" style="1"/>
    <col min="14848" max="14848" width="4.42578125" style="1" customWidth="1"/>
    <col min="14849" max="14849" width="23" style="1" customWidth="1"/>
    <col min="14850" max="14850" width="17.140625" style="1" customWidth="1"/>
    <col min="14851" max="14851" width="34.85546875" style="1" customWidth="1"/>
    <col min="14852" max="14854" width="13.140625" style="1" customWidth="1"/>
    <col min="14855" max="15103" width="9.140625" style="1"/>
    <col min="15104" max="15104" width="4.42578125" style="1" customWidth="1"/>
    <col min="15105" max="15105" width="23" style="1" customWidth="1"/>
    <col min="15106" max="15106" width="17.140625" style="1" customWidth="1"/>
    <col min="15107" max="15107" width="34.85546875" style="1" customWidth="1"/>
    <col min="15108" max="15110" width="13.140625" style="1" customWidth="1"/>
    <col min="15111" max="15359" width="9.140625" style="1"/>
    <col min="15360" max="15360" width="4.42578125" style="1" customWidth="1"/>
    <col min="15361" max="15361" width="23" style="1" customWidth="1"/>
    <col min="15362" max="15362" width="17.140625" style="1" customWidth="1"/>
    <col min="15363" max="15363" width="34.85546875" style="1" customWidth="1"/>
    <col min="15364" max="15366" width="13.140625" style="1" customWidth="1"/>
    <col min="15367" max="15615" width="9.140625" style="1"/>
    <col min="15616" max="15616" width="4.42578125" style="1" customWidth="1"/>
    <col min="15617" max="15617" width="23" style="1" customWidth="1"/>
    <col min="15618" max="15618" width="17.140625" style="1" customWidth="1"/>
    <col min="15619" max="15619" width="34.85546875" style="1" customWidth="1"/>
    <col min="15620" max="15622" width="13.140625" style="1" customWidth="1"/>
    <col min="15623" max="15871" width="9.140625" style="1"/>
    <col min="15872" max="15872" width="4.42578125" style="1" customWidth="1"/>
    <col min="15873" max="15873" width="23" style="1" customWidth="1"/>
    <col min="15874" max="15874" width="17.140625" style="1" customWidth="1"/>
    <col min="15875" max="15875" width="34.85546875" style="1" customWidth="1"/>
    <col min="15876" max="15878" width="13.140625" style="1" customWidth="1"/>
    <col min="15879" max="16127" width="9.140625" style="1"/>
    <col min="16128" max="16128" width="4.42578125" style="1" customWidth="1"/>
    <col min="16129" max="16129" width="23" style="1" customWidth="1"/>
    <col min="16130" max="16130" width="17.140625" style="1" customWidth="1"/>
    <col min="16131" max="16131" width="34.85546875" style="1" customWidth="1"/>
    <col min="16132" max="16134" width="13.140625" style="1" customWidth="1"/>
    <col min="16135" max="16384" width="9.140625" style="1"/>
  </cols>
  <sheetData>
    <row r="1" spans="1:11" s="9" customFormat="1" ht="15" customHeight="1" x14ac:dyDescent="0.25">
      <c r="A1" s="25"/>
      <c r="B1" s="25"/>
      <c r="C1" s="26"/>
      <c r="E1" s="290" t="s">
        <v>448</v>
      </c>
      <c r="F1" s="290"/>
      <c r="G1" s="290"/>
    </row>
    <row r="2" spans="1:11" s="8" customFormat="1" ht="77.25" customHeight="1" x14ac:dyDescent="0.25">
      <c r="A2" s="27"/>
      <c r="B2" s="28"/>
      <c r="E2" s="249" t="s">
        <v>428</v>
      </c>
      <c r="F2" s="249"/>
      <c r="G2" s="249"/>
      <c r="H2" s="14"/>
      <c r="I2" s="14"/>
      <c r="J2" s="14"/>
      <c r="K2" s="14"/>
    </row>
    <row r="3" spans="1:11" s="9" customFormat="1" ht="15" customHeight="1" x14ac:dyDescent="0.25">
      <c r="A3" s="260" t="s">
        <v>390</v>
      </c>
      <c r="B3" s="260"/>
      <c r="C3" s="260"/>
      <c r="D3" s="260"/>
      <c r="E3" s="260"/>
      <c r="F3" s="260"/>
      <c r="G3" s="260"/>
    </row>
    <row r="4" spans="1:11" s="9" customFormat="1" ht="36" customHeight="1" x14ac:dyDescent="0.25">
      <c r="A4" s="260" t="s">
        <v>1028</v>
      </c>
      <c r="B4" s="260"/>
      <c r="C4" s="260"/>
      <c r="D4" s="260"/>
      <c r="E4" s="260"/>
      <c r="F4" s="260"/>
      <c r="G4" s="260"/>
    </row>
    <row r="5" spans="1:11" s="9" customFormat="1" ht="15.75" customHeight="1" x14ac:dyDescent="0.25">
      <c r="A5" s="25"/>
      <c r="B5" s="25"/>
      <c r="G5" s="71" t="s">
        <v>404</v>
      </c>
    </row>
    <row r="6" spans="1:11" s="8" customFormat="1" ht="28.5" customHeight="1" x14ac:dyDescent="0.25">
      <c r="A6" s="29"/>
      <c r="B6" s="36" t="s">
        <v>309</v>
      </c>
      <c r="C6" s="257" t="s">
        <v>310</v>
      </c>
      <c r="D6" s="257"/>
      <c r="E6" s="58" t="s">
        <v>432</v>
      </c>
      <c r="F6" s="58" t="s">
        <v>433</v>
      </c>
      <c r="G6" s="58" t="s">
        <v>435</v>
      </c>
      <c r="H6" s="9"/>
      <c r="I6" s="9"/>
      <c r="J6" s="9"/>
      <c r="K6" s="9"/>
    </row>
    <row r="7" spans="1:11" s="9" customFormat="1" ht="31.5" customHeight="1" x14ac:dyDescent="0.25">
      <c r="A7" s="29">
        <v>853</v>
      </c>
      <c r="B7" s="36" t="s">
        <v>391</v>
      </c>
      <c r="C7" s="293" t="s">
        <v>392</v>
      </c>
      <c r="D7" s="293"/>
      <c r="E7" s="49">
        <v>0</v>
      </c>
      <c r="F7" s="49">
        <v>0</v>
      </c>
      <c r="G7" s="49">
        <v>0</v>
      </c>
    </row>
    <row r="8" spans="1:11" ht="33.75" customHeight="1" x14ac:dyDescent="0.25">
      <c r="A8" s="36">
        <v>853</v>
      </c>
      <c r="B8" s="36" t="s">
        <v>393</v>
      </c>
      <c r="C8" s="292" t="s">
        <v>311</v>
      </c>
      <c r="D8" s="292"/>
      <c r="E8" s="6">
        <v>0</v>
      </c>
      <c r="F8" s="6">
        <v>0</v>
      </c>
      <c r="G8" s="6">
        <v>0</v>
      </c>
    </row>
    <row r="9" spans="1:11" s="9" customFormat="1" ht="24.75" customHeight="1" x14ac:dyDescent="0.25">
      <c r="A9" s="29">
        <v>853</v>
      </c>
      <c r="B9" s="36" t="s">
        <v>394</v>
      </c>
      <c r="C9" s="292" t="s">
        <v>312</v>
      </c>
      <c r="D9" s="292"/>
      <c r="E9" s="6">
        <f>E10</f>
        <v>0</v>
      </c>
      <c r="F9" s="6">
        <f t="shared" ref="F9:G11" si="0">F10</f>
        <v>0</v>
      </c>
      <c r="G9" s="6">
        <f t="shared" si="0"/>
        <v>0</v>
      </c>
    </row>
    <row r="10" spans="1:11" s="9" customFormat="1" ht="36.75" customHeight="1" x14ac:dyDescent="0.25">
      <c r="A10" s="29">
        <v>853</v>
      </c>
      <c r="B10" s="36" t="s">
        <v>395</v>
      </c>
      <c r="C10" s="292" t="s">
        <v>313</v>
      </c>
      <c r="D10" s="292"/>
      <c r="E10" s="6">
        <f>E11</f>
        <v>0</v>
      </c>
      <c r="F10" s="6">
        <f t="shared" si="0"/>
        <v>0</v>
      </c>
      <c r="G10" s="6">
        <f t="shared" si="0"/>
        <v>0</v>
      </c>
    </row>
    <row r="11" spans="1:11" s="9" customFormat="1" ht="36.75" customHeight="1" x14ac:dyDescent="0.25">
      <c r="A11" s="29">
        <v>853</v>
      </c>
      <c r="B11" s="36" t="s">
        <v>396</v>
      </c>
      <c r="C11" s="292" t="s">
        <v>314</v>
      </c>
      <c r="D11" s="292"/>
      <c r="E11" s="6">
        <f>E12</f>
        <v>0</v>
      </c>
      <c r="F11" s="6">
        <f t="shared" si="0"/>
        <v>0</v>
      </c>
      <c r="G11" s="6">
        <f t="shared" si="0"/>
        <v>0</v>
      </c>
    </row>
    <row r="12" spans="1:11" s="9" customFormat="1" ht="35.25" customHeight="1" x14ac:dyDescent="0.25">
      <c r="A12" s="29">
        <v>853</v>
      </c>
      <c r="B12" s="36" t="s">
        <v>397</v>
      </c>
      <c r="C12" s="292" t="s">
        <v>315</v>
      </c>
      <c r="D12" s="292"/>
      <c r="E12" s="6"/>
      <c r="F12" s="6"/>
      <c r="G12" s="6"/>
    </row>
    <row r="13" spans="1:11" s="9" customFormat="1" ht="27" customHeight="1" x14ac:dyDescent="0.25">
      <c r="A13" s="29">
        <v>853</v>
      </c>
      <c r="B13" s="36" t="s">
        <v>398</v>
      </c>
      <c r="C13" s="292" t="s">
        <v>316</v>
      </c>
      <c r="D13" s="292"/>
      <c r="E13" s="6">
        <f>E14</f>
        <v>0</v>
      </c>
      <c r="F13" s="6">
        <f t="shared" ref="F13:G15" si="1">F14</f>
        <v>0</v>
      </c>
      <c r="G13" s="6">
        <f t="shared" si="1"/>
        <v>0</v>
      </c>
    </row>
    <row r="14" spans="1:11" s="9" customFormat="1" ht="36.75" customHeight="1" x14ac:dyDescent="0.25">
      <c r="A14" s="29">
        <v>853</v>
      </c>
      <c r="B14" s="36" t="s">
        <v>399</v>
      </c>
      <c r="C14" s="292" t="s">
        <v>317</v>
      </c>
      <c r="D14" s="292"/>
      <c r="E14" s="6">
        <f>E15</f>
        <v>0</v>
      </c>
      <c r="F14" s="6">
        <f t="shared" si="1"/>
        <v>0</v>
      </c>
      <c r="G14" s="6">
        <f t="shared" si="1"/>
        <v>0</v>
      </c>
    </row>
    <row r="15" spans="1:11" s="9" customFormat="1" ht="35.25" customHeight="1" x14ac:dyDescent="0.25">
      <c r="A15" s="29">
        <v>853</v>
      </c>
      <c r="B15" s="36" t="s">
        <v>400</v>
      </c>
      <c r="C15" s="292" t="s">
        <v>318</v>
      </c>
      <c r="D15" s="292"/>
      <c r="E15" s="6">
        <f>E16</f>
        <v>0</v>
      </c>
      <c r="F15" s="6">
        <f t="shared" si="1"/>
        <v>0</v>
      </c>
      <c r="G15" s="6">
        <f t="shared" si="1"/>
        <v>0</v>
      </c>
    </row>
    <row r="16" spans="1:11" s="9" customFormat="1" ht="48.75" customHeight="1" x14ac:dyDescent="0.25">
      <c r="A16" s="29">
        <v>853</v>
      </c>
      <c r="B16" s="36" t="s">
        <v>401</v>
      </c>
      <c r="C16" s="292" t="s">
        <v>319</v>
      </c>
      <c r="D16" s="292"/>
      <c r="E16" s="6"/>
      <c r="F16" s="6"/>
      <c r="G16" s="6"/>
    </row>
    <row r="17" spans="1:7" s="9" customFormat="1" ht="34.5" customHeight="1" x14ac:dyDescent="0.25">
      <c r="A17" s="30"/>
      <c r="B17" s="36"/>
      <c r="C17" s="292" t="s">
        <v>320</v>
      </c>
      <c r="D17" s="292"/>
      <c r="E17" s="6">
        <f>E9+E13</f>
        <v>0</v>
      </c>
      <c r="F17" s="6">
        <f t="shared" ref="F17:G17" si="2">F9+F13</f>
        <v>0</v>
      </c>
      <c r="G17" s="6">
        <f t="shared" si="2"/>
        <v>0</v>
      </c>
    </row>
    <row r="19" spans="1:7" x14ac:dyDescent="0.25">
      <c r="E19" s="13"/>
      <c r="F19" s="31"/>
    </row>
    <row r="20" spans="1:7" x14ac:dyDescent="0.25">
      <c r="C20" s="32"/>
      <c r="D20" s="32" t="s">
        <v>402</v>
      </c>
      <c r="E20" s="33">
        <f>[1]Дох.!C131</f>
        <v>192134889.22999999</v>
      </c>
      <c r="F20" s="33">
        <f>[1]Дох.!D131</f>
        <v>193147789.22999999</v>
      </c>
      <c r="G20" s="33">
        <f>[1]Дох.!E131</f>
        <v>52107712.379999995</v>
      </c>
    </row>
    <row r="21" spans="1:7" x14ac:dyDescent="0.25">
      <c r="C21" s="32"/>
      <c r="D21" s="32" t="s">
        <v>403</v>
      </c>
      <c r="E21" s="33">
        <f>[1]Функц.!P441</f>
        <v>201209350.22999999</v>
      </c>
      <c r="F21" s="33">
        <f>[1]Функц.!Q441</f>
        <v>202222250.22999999</v>
      </c>
      <c r="G21" s="33">
        <f>[1]Функц.!R441</f>
        <v>50516008.289999999</v>
      </c>
    </row>
    <row r="22" spans="1:7" x14ac:dyDescent="0.25">
      <c r="C22" s="32"/>
      <c r="D22" s="32"/>
      <c r="E22" s="33">
        <f>E20-E21</f>
        <v>-9074461</v>
      </c>
      <c r="F22" s="33">
        <f>F20-F21</f>
        <v>-9074461</v>
      </c>
      <c r="G22" s="33">
        <f>G20-G21</f>
        <v>1591704.0899999961</v>
      </c>
    </row>
    <row r="23" spans="1:7" x14ac:dyDescent="0.25">
      <c r="C23" s="32"/>
      <c r="D23" s="32"/>
      <c r="E23" s="32"/>
      <c r="F23" s="32"/>
      <c r="G23" s="32"/>
    </row>
    <row r="24" spans="1:7" x14ac:dyDescent="0.25">
      <c r="C24" s="32"/>
      <c r="D24" s="32"/>
      <c r="E24" s="32"/>
      <c r="F24" s="32"/>
      <c r="G24" s="32"/>
    </row>
    <row r="25" spans="1:7" x14ac:dyDescent="0.25">
      <c r="C25" s="32"/>
      <c r="D25" s="32"/>
      <c r="E25" s="32"/>
      <c r="F25" s="32"/>
      <c r="G25" s="32"/>
    </row>
    <row r="26" spans="1:7" x14ac:dyDescent="0.25">
      <c r="C26" s="32"/>
      <c r="D26" s="32"/>
      <c r="E26" s="32"/>
      <c r="F26" s="32"/>
      <c r="G26" s="32"/>
    </row>
    <row r="27" spans="1:7" x14ac:dyDescent="0.25">
      <c r="C27" s="32"/>
      <c r="D27" s="32"/>
      <c r="E27" s="32"/>
      <c r="F27" s="32"/>
      <c r="G27" s="32"/>
    </row>
    <row r="28" spans="1:7" x14ac:dyDescent="0.25">
      <c r="C28" s="32"/>
      <c r="D28" s="34"/>
      <c r="E28" s="34"/>
      <c r="F28" s="32"/>
      <c r="G28" s="32"/>
    </row>
    <row r="29" spans="1:7" x14ac:dyDescent="0.25">
      <c r="C29" s="32"/>
      <c r="D29" s="34"/>
      <c r="E29" s="34"/>
      <c r="F29" s="32"/>
      <c r="G29" s="32"/>
    </row>
    <row r="30" spans="1:7" x14ac:dyDescent="0.25">
      <c r="C30" s="32"/>
      <c r="D30" s="32"/>
      <c r="E30" s="32"/>
      <c r="F30" s="32"/>
      <c r="G30" s="32"/>
    </row>
    <row r="31" spans="1:7" x14ac:dyDescent="0.25">
      <c r="C31" s="32"/>
      <c r="D31" s="32"/>
      <c r="E31" s="32"/>
      <c r="F31" s="32"/>
      <c r="G31" s="32"/>
    </row>
    <row r="33" spans="4:5" s="1" customFormat="1" x14ac:dyDescent="0.25">
      <c r="D33" s="35"/>
      <c r="E33" s="35"/>
    </row>
  </sheetData>
  <mergeCells count="16">
    <mergeCell ref="C16:D16"/>
    <mergeCell ref="C17:D17"/>
    <mergeCell ref="A4:G4"/>
    <mergeCell ref="C9:D9"/>
    <mergeCell ref="C10:D10"/>
    <mergeCell ref="C11:D11"/>
    <mergeCell ref="C12:D12"/>
    <mergeCell ref="C13:D13"/>
    <mergeCell ref="C6:D6"/>
    <mergeCell ref="C7:D7"/>
    <mergeCell ref="C8:D8"/>
    <mergeCell ref="E1:G1"/>
    <mergeCell ref="E2:G2"/>
    <mergeCell ref="A3:G3"/>
    <mergeCell ref="C14:D14"/>
    <mergeCell ref="C15:D15"/>
  </mergeCells>
  <pageMargins left="0.59055118110236227" right="0.39370078740157483" top="0.35433070866141736" bottom="0.15748031496062992"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E13"/>
  <sheetViews>
    <sheetView workbookViewId="0">
      <selection activeCell="B11" sqref="B11"/>
    </sheetView>
  </sheetViews>
  <sheetFormatPr defaultRowHeight="15" x14ac:dyDescent="0.25"/>
  <cols>
    <col min="1" max="1" width="4.5703125" customWidth="1"/>
    <col min="2" max="2" width="48" customWidth="1"/>
    <col min="3" max="5" width="12.5703125" customWidth="1"/>
  </cols>
  <sheetData>
    <row r="1" spans="1:5" ht="17.25" customHeight="1" x14ac:dyDescent="0.25">
      <c r="A1" s="51"/>
      <c r="B1" s="52"/>
      <c r="C1" s="290" t="s">
        <v>807</v>
      </c>
      <c r="D1" s="290"/>
      <c r="E1" s="290"/>
    </row>
    <row r="2" spans="1:5" ht="77.25" customHeight="1" x14ac:dyDescent="0.25">
      <c r="A2" s="51"/>
      <c r="B2" s="52"/>
      <c r="C2" s="249" t="s">
        <v>1010</v>
      </c>
      <c r="D2" s="249"/>
      <c r="E2" s="249"/>
    </row>
    <row r="3" spans="1:5" x14ac:dyDescent="0.25">
      <c r="A3" s="51"/>
      <c r="B3" s="52"/>
      <c r="C3" s="291" t="s">
        <v>1040</v>
      </c>
      <c r="D3" s="291"/>
      <c r="E3" s="291"/>
    </row>
    <row r="4" spans="1:5" ht="76.5" customHeight="1" x14ac:dyDescent="0.25">
      <c r="A4" s="54"/>
      <c r="B4" s="289" t="s">
        <v>1041</v>
      </c>
      <c r="C4" s="289"/>
      <c r="D4" s="289"/>
      <c r="E4" s="289"/>
    </row>
    <row r="5" spans="1:5" x14ac:dyDescent="0.25">
      <c r="A5" s="51"/>
      <c r="B5" s="56"/>
      <c r="C5" s="56"/>
      <c r="D5" s="52"/>
      <c r="E5" s="57" t="s">
        <v>305</v>
      </c>
    </row>
    <row r="6" spans="1:5" ht="90" x14ac:dyDescent="0.25">
      <c r="A6" s="58" t="s">
        <v>437</v>
      </c>
      <c r="B6" s="58" t="s">
        <v>438</v>
      </c>
      <c r="C6" s="58" t="s">
        <v>433</v>
      </c>
      <c r="D6" s="58" t="s">
        <v>435</v>
      </c>
      <c r="E6" s="58" t="s">
        <v>971</v>
      </c>
    </row>
    <row r="7" spans="1:5" ht="30.75" customHeight="1" x14ac:dyDescent="0.25">
      <c r="A7" s="59">
        <v>1</v>
      </c>
      <c r="B7" s="298" t="s">
        <v>1042</v>
      </c>
      <c r="C7" s="69">
        <v>0</v>
      </c>
      <c r="D7" s="69">
        <v>0</v>
      </c>
      <c r="E7" s="69">
        <v>0</v>
      </c>
    </row>
    <row r="8" spans="1:5" ht="30.75" customHeight="1" x14ac:dyDescent="0.25">
      <c r="A8" s="59">
        <v>2</v>
      </c>
      <c r="B8" s="298" t="s">
        <v>1043</v>
      </c>
      <c r="C8" s="61">
        <v>50000</v>
      </c>
      <c r="D8" s="69">
        <v>0</v>
      </c>
      <c r="E8" s="69">
        <v>0</v>
      </c>
    </row>
    <row r="9" spans="1:5" ht="30.75" customHeight="1" x14ac:dyDescent="0.25">
      <c r="A9" s="59">
        <v>3</v>
      </c>
      <c r="B9" s="298" t="s">
        <v>1044</v>
      </c>
      <c r="C9" s="61">
        <v>150000</v>
      </c>
      <c r="D9" s="69">
        <v>0</v>
      </c>
      <c r="E9" s="69">
        <v>0</v>
      </c>
    </row>
    <row r="10" spans="1:5" ht="30.75" customHeight="1" x14ac:dyDescent="0.25">
      <c r="A10" s="59">
        <v>4</v>
      </c>
      <c r="B10" s="298" t="s">
        <v>1045</v>
      </c>
      <c r="C10" s="61">
        <v>200000</v>
      </c>
      <c r="D10" s="69">
        <v>0</v>
      </c>
      <c r="E10" s="69">
        <v>0</v>
      </c>
    </row>
    <row r="11" spans="1:5" ht="30.75" customHeight="1" x14ac:dyDescent="0.25">
      <c r="A11" s="59">
        <v>5</v>
      </c>
      <c r="B11" s="298" t="s">
        <v>1046</v>
      </c>
      <c r="C11" s="61">
        <v>150000</v>
      </c>
      <c r="D11" s="69">
        <v>0</v>
      </c>
      <c r="E11" s="69">
        <v>0</v>
      </c>
    </row>
    <row r="12" spans="1:5" ht="30.75" customHeight="1" x14ac:dyDescent="0.25">
      <c r="A12" s="59">
        <v>6</v>
      </c>
      <c r="B12" s="298" t="s">
        <v>1047</v>
      </c>
      <c r="C12" s="61">
        <v>50000</v>
      </c>
      <c r="D12" s="69">
        <v>0</v>
      </c>
      <c r="E12" s="69">
        <v>0</v>
      </c>
    </row>
    <row r="13" spans="1:5" ht="30.75" customHeight="1" x14ac:dyDescent="0.25">
      <c r="A13" s="64"/>
      <c r="B13" s="65" t="s">
        <v>445</v>
      </c>
      <c r="C13" s="66">
        <f>SUM(C8:C12)</f>
        <v>600000</v>
      </c>
      <c r="D13" s="66">
        <f t="shared" ref="D13:E13" si="0">SUM(D7:D12)</f>
        <v>0</v>
      </c>
      <c r="E13" s="66">
        <f t="shared" si="0"/>
        <v>0</v>
      </c>
    </row>
  </sheetData>
  <mergeCells count="4">
    <mergeCell ref="C1:E1"/>
    <mergeCell ref="C2:E2"/>
    <mergeCell ref="C3:E3"/>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12" sqref="B12"/>
    </sheetView>
  </sheetViews>
  <sheetFormatPr defaultRowHeight="15" x14ac:dyDescent="0.25"/>
  <cols>
    <col min="1" max="1" width="55" style="88" customWidth="1"/>
    <col min="2" max="2" width="14.7109375" style="88" customWidth="1"/>
    <col min="3" max="4" width="13.5703125" style="88" customWidth="1"/>
    <col min="5" max="256" width="9.140625" style="88"/>
    <col min="257" max="257" width="37.85546875" style="88" customWidth="1"/>
    <col min="258" max="258" width="12.42578125" style="88" customWidth="1"/>
    <col min="259" max="259" width="12.140625" style="88" customWidth="1"/>
    <col min="260" max="260" width="12" style="88" customWidth="1"/>
    <col min="261" max="512" width="9.140625" style="88"/>
    <col min="513" max="513" width="37.85546875" style="88" customWidth="1"/>
    <col min="514" max="514" width="12.42578125" style="88" customWidth="1"/>
    <col min="515" max="515" width="12.140625" style="88" customWidth="1"/>
    <col min="516" max="516" width="12" style="88" customWidth="1"/>
    <col min="517" max="768" width="9.140625" style="88"/>
    <col min="769" max="769" width="37.85546875" style="88" customWidth="1"/>
    <col min="770" max="770" width="12.42578125" style="88" customWidth="1"/>
    <col min="771" max="771" width="12.140625" style="88" customWidth="1"/>
    <col min="772" max="772" width="12" style="88" customWidth="1"/>
    <col min="773" max="1024" width="9.140625" style="88"/>
    <col min="1025" max="1025" width="37.85546875" style="88" customWidth="1"/>
    <col min="1026" max="1026" width="12.42578125" style="88" customWidth="1"/>
    <col min="1027" max="1027" width="12.140625" style="88" customWidth="1"/>
    <col min="1028" max="1028" width="12" style="88" customWidth="1"/>
    <col min="1029" max="1280" width="9.140625" style="88"/>
    <col min="1281" max="1281" width="37.85546875" style="88" customWidth="1"/>
    <col min="1282" max="1282" width="12.42578125" style="88" customWidth="1"/>
    <col min="1283" max="1283" width="12.140625" style="88" customWidth="1"/>
    <col min="1284" max="1284" width="12" style="88" customWidth="1"/>
    <col min="1285" max="1536" width="9.140625" style="88"/>
    <col min="1537" max="1537" width="37.85546875" style="88" customWidth="1"/>
    <col min="1538" max="1538" width="12.42578125" style="88" customWidth="1"/>
    <col min="1539" max="1539" width="12.140625" style="88" customWidth="1"/>
    <col min="1540" max="1540" width="12" style="88" customWidth="1"/>
    <col min="1541" max="1792" width="9.140625" style="88"/>
    <col min="1793" max="1793" width="37.85546875" style="88" customWidth="1"/>
    <col min="1794" max="1794" width="12.42578125" style="88" customWidth="1"/>
    <col min="1795" max="1795" width="12.140625" style="88" customWidth="1"/>
    <col min="1796" max="1796" width="12" style="88" customWidth="1"/>
    <col min="1797" max="2048" width="9.140625" style="88"/>
    <col min="2049" max="2049" width="37.85546875" style="88" customWidth="1"/>
    <col min="2050" max="2050" width="12.42578125" style="88" customWidth="1"/>
    <col min="2051" max="2051" width="12.140625" style="88" customWidth="1"/>
    <col min="2052" max="2052" width="12" style="88" customWidth="1"/>
    <col min="2053" max="2304" width="9.140625" style="88"/>
    <col min="2305" max="2305" width="37.85546875" style="88" customWidth="1"/>
    <col min="2306" max="2306" width="12.42578125" style="88" customWidth="1"/>
    <col min="2307" max="2307" width="12.140625" style="88" customWidth="1"/>
    <col min="2308" max="2308" width="12" style="88" customWidth="1"/>
    <col min="2309" max="2560" width="9.140625" style="88"/>
    <col min="2561" max="2561" width="37.85546875" style="88" customWidth="1"/>
    <col min="2562" max="2562" width="12.42578125" style="88" customWidth="1"/>
    <col min="2563" max="2563" width="12.140625" style="88" customWidth="1"/>
    <col min="2564" max="2564" width="12" style="88" customWidth="1"/>
    <col min="2565" max="2816" width="9.140625" style="88"/>
    <col min="2817" max="2817" width="37.85546875" style="88" customWidth="1"/>
    <col min="2818" max="2818" width="12.42578125" style="88" customWidth="1"/>
    <col min="2819" max="2819" width="12.140625" style="88" customWidth="1"/>
    <col min="2820" max="2820" width="12" style="88" customWidth="1"/>
    <col min="2821" max="3072" width="9.140625" style="88"/>
    <col min="3073" max="3073" width="37.85546875" style="88" customWidth="1"/>
    <col min="3074" max="3074" width="12.42578125" style="88" customWidth="1"/>
    <col min="3075" max="3075" width="12.140625" style="88" customWidth="1"/>
    <col min="3076" max="3076" width="12" style="88" customWidth="1"/>
    <col min="3077" max="3328" width="9.140625" style="88"/>
    <col min="3329" max="3329" width="37.85546875" style="88" customWidth="1"/>
    <col min="3330" max="3330" width="12.42578125" style="88" customWidth="1"/>
    <col min="3331" max="3331" width="12.140625" style="88" customWidth="1"/>
    <col min="3332" max="3332" width="12" style="88" customWidth="1"/>
    <col min="3333" max="3584" width="9.140625" style="88"/>
    <col min="3585" max="3585" width="37.85546875" style="88" customWidth="1"/>
    <col min="3586" max="3586" width="12.42578125" style="88" customWidth="1"/>
    <col min="3587" max="3587" width="12.140625" style="88" customWidth="1"/>
    <col min="3588" max="3588" width="12" style="88" customWidth="1"/>
    <col min="3589" max="3840" width="9.140625" style="88"/>
    <col min="3841" max="3841" width="37.85546875" style="88" customWidth="1"/>
    <col min="3842" max="3842" width="12.42578125" style="88" customWidth="1"/>
    <col min="3843" max="3843" width="12.140625" style="88" customWidth="1"/>
    <col min="3844" max="3844" width="12" style="88" customWidth="1"/>
    <col min="3845" max="4096" width="9.140625" style="88"/>
    <col min="4097" max="4097" width="37.85546875" style="88" customWidth="1"/>
    <col min="4098" max="4098" width="12.42578125" style="88" customWidth="1"/>
    <col min="4099" max="4099" width="12.140625" style="88" customWidth="1"/>
    <col min="4100" max="4100" width="12" style="88" customWidth="1"/>
    <col min="4101" max="4352" width="9.140625" style="88"/>
    <col min="4353" max="4353" width="37.85546875" style="88" customWidth="1"/>
    <col min="4354" max="4354" width="12.42578125" style="88" customWidth="1"/>
    <col min="4355" max="4355" width="12.140625" style="88" customWidth="1"/>
    <col min="4356" max="4356" width="12" style="88" customWidth="1"/>
    <col min="4357" max="4608" width="9.140625" style="88"/>
    <col min="4609" max="4609" width="37.85546875" style="88" customWidth="1"/>
    <col min="4610" max="4610" width="12.42578125" style="88" customWidth="1"/>
    <col min="4611" max="4611" width="12.140625" style="88" customWidth="1"/>
    <col min="4612" max="4612" width="12" style="88" customWidth="1"/>
    <col min="4613" max="4864" width="9.140625" style="88"/>
    <col min="4865" max="4865" width="37.85546875" style="88" customWidth="1"/>
    <col min="4866" max="4866" width="12.42578125" style="88" customWidth="1"/>
    <col min="4867" max="4867" width="12.140625" style="88" customWidth="1"/>
    <col min="4868" max="4868" width="12" style="88" customWidth="1"/>
    <col min="4869" max="5120" width="9.140625" style="88"/>
    <col min="5121" max="5121" width="37.85546875" style="88" customWidth="1"/>
    <col min="5122" max="5122" width="12.42578125" style="88" customWidth="1"/>
    <col min="5123" max="5123" width="12.140625" style="88" customWidth="1"/>
    <col min="5124" max="5124" width="12" style="88" customWidth="1"/>
    <col min="5125" max="5376" width="9.140625" style="88"/>
    <col min="5377" max="5377" width="37.85546875" style="88" customWidth="1"/>
    <col min="5378" max="5378" width="12.42578125" style="88" customWidth="1"/>
    <col min="5379" max="5379" width="12.140625" style="88" customWidth="1"/>
    <col min="5380" max="5380" width="12" style="88" customWidth="1"/>
    <col min="5381" max="5632" width="9.140625" style="88"/>
    <col min="5633" max="5633" width="37.85546875" style="88" customWidth="1"/>
    <col min="5634" max="5634" width="12.42578125" style="88" customWidth="1"/>
    <col min="5635" max="5635" width="12.140625" style="88" customWidth="1"/>
    <col min="5636" max="5636" width="12" style="88" customWidth="1"/>
    <col min="5637" max="5888" width="9.140625" style="88"/>
    <col min="5889" max="5889" width="37.85546875" style="88" customWidth="1"/>
    <col min="5890" max="5890" width="12.42578125" style="88" customWidth="1"/>
    <col min="5891" max="5891" width="12.140625" style="88" customWidth="1"/>
    <col min="5892" max="5892" width="12" style="88" customWidth="1"/>
    <col min="5893" max="6144" width="9.140625" style="88"/>
    <col min="6145" max="6145" width="37.85546875" style="88" customWidth="1"/>
    <col min="6146" max="6146" width="12.42578125" style="88" customWidth="1"/>
    <col min="6147" max="6147" width="12.140625" style="88" customWidth="1"/>
    <col min="6148" max="6148" width="12" style="88" customWidth="1"/>
    <col min="6149" max="6400" width="9.140625" style="88"/>
    <col min="6401" max="6401" width="37.85546875" style="88" customWidth="1"/>
    <col min="6402" max="6402" width="12.42578125" style="88" customWidth="1"/>
    <col min="6403" max="6403" width="12.140625" style="88" customWidth="1"/>
    <col min="6404" max="6404" width="12" style="88" customWidth="1"/>
    <col min="6405" max="6656" width="9.140625" style="88"/>
    <col min="6657" max="6657" width="37.85546875" style="88" customWidth="1"/>
    <col min="6658" max="6658" width="12.42578125" style="88" customWidth="1"/>
    <col min="6659" max="6659" width="12.140625" style="88" customWidth="1"/>
    <col min="6660" max="6660" width="12" style="88" customWidth="1"/>
    <col min="6661" max="6912" width="9.140625" style="88"/>
    <col min="6913" max="6913" width="37.85546875" style="88" customWidth="1"/>
    <col min="6914" max="6914" width="12.42578125" style="88" customWidth="1"/>
    <col min="6915" max="6915" width="12.140625" style="88" customWidth="1"/>
    <col min="6916" max="6916" width="12" style="88" customWidth="1"/>
    <col min="6917" max="7168" width="9.140625" style="88"/>
    <col min="7169" max="7169" width="37.85546875" style="88" customWidth="1"/>
    <col min="7170" max="7170" width="12.42578125" style="88" customWidth="1"/>
    <col min="7171" max="7171" width="12.140625" style="88" customWidth="1"/>
    <col min="7172" max="7172" width="12" style="88" customWidth="1"/>
    <col min="7173" max="7424" width="9.140625" style="88"/>
    <col min="7425" max="7425" width="37.85546875" style="88" customWidth="1"/>
    <col min="7426" max="7426" width="12.42578125" style="88" customWidth="1"/>
    <col min="7427" max="7427" width="12.140625" style="88" customWidth="1"/>
    <col min="7428" max="7428" width="12" style="88" customWidth="1"/>
    <col min="7429" max="7680" width="9.140625" style="88"/>
    <col min="7681" max="7681" width="37.85546875" style="88" customWidth="1"/>
    <col min="7682" max="7682" width="12.42578125" style="88" customWidth="1"/>
    <col min="7683" max="7683" width="12.140625" style="88" customWidth="1"/>
    <col min="7684" max="7684" width="12" style="88" customWidth="1"/>
    <col min="7685" max="7936" width="9.140625" style="88"/>
    <col min="7937" max="7937" width="37.85546875" style="88" customWidth="1"/>
    <col min="7938" max="7938" width="12.42578125" style="88" customWidth="1"/>
    <col min="7939" max="7939" width="12.140625" style="88" customWidth="1"/>
    <col min="7940" max="7940" width="12" style="88" customWidth="1"/>
    <col min="7941" max="8192" width="9.140625" style="88"/>
    <col min="8193" max="8193" width="37.85546875" style="88" customWidth="1"/>
    <col min="8194" max="8194" width="12.42578125" style="88" customWidth="1"/>
    <col min="8195" max="8195" width="12.140625" style="88" customWidth="1"/>
    <col min="8196" max="8196" width="12" style="88" customWidth="1"/>
    <col min="8197" max="8448" width="9.140625" style="88"/>
    <col min="8449" max="8449" width="37.85546875" style="88" customWidth="1"/>
    <col min="8450" max="8450" width="12.42578125" style="88" customWidth="1"/>
    <col min="8451" max="8451" width="12.140625" style="88" customWidth="1"/>
    <col min="8452" max="8452" width="12" style="88" customWidth="1"/>
    <col min="8453" max="8704" width="9.140625" style="88"/>
    <col min="8705" max="8705" width="37.85546875" style="88" customWidth="1"/>
    <col min="8706" max="8706" width="12.42578125" style="88" customWidth="1"/>
    <col min="8707" max="8707" width="12.140625" style="88" customWidth="1"/>
    <col min="8708" max="8708" width="12" style="88" customWidth="1"/>
    <col min="8709" max="8960" width="9.140625" style="88"/>
    <col min="8961" max="8961" width="37.85546875" style="88" customWidth="1"/>
    <col min="8962" max="8962" width="12.42578125" style="88" customWidth="1"/>
    <col min="8963" max="8963" width="12.140625" style="88" customWidth="1"/>
    <col min="8964" max="8964" width="12" style="88" customWidth="1"/>
    <col min="8965" max="9216" width="9.140625" style="88"/>
    <col min="9217" max="9217" width="37.85546875" style="88" customWidth="1"/>
    <col min="9218" max="9218" width="12.42578125" style="88" customWidth="1"/>
    <col min="9219" max="9219" width="12.140625" style="88" customWidth="1"/>
    <col min="9220" max="9220" width="12" style="88" customWidth="1"/>
    <col min="9221" max="9472" width="9.140625" style="88"/>
    <col min="9473" max="9473" width="37.85546875" style="88" customWidth="1"/>
    <col min="9474" max="9474" width="12.42578125" style="88" customWidth="1"/>
    <col min="9475" max="9475" width="12.140625" style="88" customWidth="1"/>
    <col min="9476" max="9476" width="12" style="88" customWidth="1"/>
    <col min="9477" max="9728" width="9.140625" style="88"/>
    <col min="9729" max="9729" width="37.85546875" style="88" customWidth="1"/>
    <col min="9730" max="9730" width="12.42578125" style="88" customWidth="1"/>
    <col min="9731" max="9731" width="12.140625" style="88" customWidth="1"/>
    <col min="9732" max="9732" width="12" style="88" customWidth="1"/>
    <col min="9733" max="9984" width="9.140625" style="88"/>
    <col min="9985" max="9985" width="37.85546875" style="88" customWidth="1"/>
    <col min="9986" max="9986" width="12.42578125" style="88" customWidth="1"/>
    <col min="9987" max="9987" width="12.140625" style="88" customWidth="1"/>
    <col min="9988" max="9988" width="12" style="88" customWidth="1"/>
    <col min="9989" max="10240" width="9.140625" style="88"/>
    <col min="10241" max="10241" width="37.85546875" style="88" customWidth="1"/>
    <col min="10242" max="10242" width="12.42578125" style="88" customWidth="1"/>
    <col min="10243" max="10243" width="12.140625" style="88" customWidth="1"/>
    <col min="10244" max="10244" width="12" style="88" customWidth="1"/>
    <col min="10245" max="10496" width="9.140625" style="88"/>
    <col min="10497" max="10497" width="37.85546875" style="88" customWidth="1"/>
    <col min="10498" max="10498" width="12.42578125" style="88" customWidth="1"/>
    <col min="10499" max="10499" width="12.140625" style="88" customWidth="1"/>
    <col min="10500" max="10500" width="12" style="88" customWidth="1"/>
    <col min="10501" max="10752" width="9.140625" style="88"/>
    <col min="10753" max="10753" width="37.85546875" style="88" customWidth="1"/>
    <col min="10754" max="10754" width="12.42578125" style="88" customWidth="1"/>
    <col min="10755" max="10755" width="12.140625" style="88" customWidth="1"/>
    <col min="10756" max="10756" width="12" style="88" customWidth="1"/>
    <col min="10757" max="11008" width="9.140625" style="88"/>
    <col min="11009" max="11009" width="37.85546875" style="88" customWidth="1"/>
    <col min="11010" max="11010" width="12.42578125" style="88" customWidth="1"/>
    <col min="11011" max="11011" width="12.140625" style="88" customWidth="1"/>
    <col min="11012" max="11012" width="12" style="88" customWidth="1"/>
    <col min="11013" max="11264" width="9.140625" style="88"/>
    <col min="11265" max="11265" width="37.85546875" style="88" customWidth="1"/>
    <col min="11266" max="11266" width="12.42578125" style="88" customWidth="1"/>
    <col min="11267" max="11267" width="12.140625" style="88" customWidth="1"/>
    <col min="11268" max="11268" width="12" style="88" customWidth="1"/>
    <col min="11269" max="11520" width="9.140625" style="88"/>
    <col min="11521" max="11521" width="37.85546875" style="88" customWidth="1"/>
    <col min="11522" max="11522" width="12.42578125" style="88" customWidth="1"/>
    <col min="11523" max="11523" width="12.140625" style="88" customWidth="1"/>
    <col min="11524" max="11524" width="12" style="88" customWidth="1"/>
    <col min="11525" max="11776" width="9.140625" style="88"/>
    <col min="11777" max="11777" width="37.85546875" style="88" customWidth="1"/>
    <col min="11778" max="11778" width="12.42578125" style="88" customWidth="1"/>
    <col min="11779" max="11779" width="12.140625" style="88" customWidth="1"/>
    <col min="11780" max="11780" width="12" style="88" customWidth="1"/>
    <col min="11781" max="12032" width="9.140625" style="88"/>
    <col min="12033" max="12033" width="37.85546875" style="88" customWidth="1"/>
    <col min="12034" max="12034" width="12.42578125" style="88" customWidth="1"/>
    <col min="12035" max="12035" width="12.140625" style="88" customWidth="1"/>
    <col min="12036" max="12036" width="12" style="88" customWidth="1"/>
    <col min="12037" max="12288" width="9.140625" style="88"/>
    <col min="12289" max="12289" width="37.85546875" style="88" customWidth="1"/>
    <col min="12290" max="12290" width="12.42578125" style="88" customWidth="1"/>
    <col min="12291" max="12291" width="12.140625" style="88" customWidth="1"/>
    <col min="12292" max="12292" width="12" style="88" customWidth="1"/>
    <col min="12293" max="12544" width="9.140625" style="88"/>
    <col min="12545" max="12545" width="37.85546875" style="88" customWidth="1"/>
    <col min="12546" max="12546" width="12.42578125" style="88" customWidth="1"/>
    <col min="12547" max="12547" width="12.140625" style="88" customWidth="1"/>
    <col min="12548" max="12548" width="12" style="88" customWidth="1"/>
    <col min="12549" max="12800" width="9.140625" style="88"/>
    <col min="12801" max="12801" width="37.85546875" style="88" customWidth="1"/>
    <col min="12802" max="12802" width="12.42578125" style="88" customWidth="1"/>
    <col min="12803" max="12803" width="12.140625" style="88" customWidth="1"/>
    <col min="12804" max="12804" width="12" style="88" customWidth="1"/>
    <col min="12805" max="13056" width="9.140625" style="88"/>
    <col min="13057" max="13057" width="37.85546875" style="88" customWidth="1"/>
    <col min="13058" max="13058" width="12.42578125" style="88" customWidth="1"/>
    <col min="13059" max="13059" width="12.140625" style="88" customWidth="1"/>
    <col min="13060" max="13060" width="12" style="88" customWidth="1"/>
    <col min="13061" max="13312" width="9.140625" style="88"/>
    <col min="13313" max="13313" width="37.85546875" style="88" customWidth="1"/>
    <col min="13314" max="13314" width="12.42578125" style="88" customWidth="1"/>
    <col min="13315" max="13315" width="12.140625" style="88" customWidth="1"/>
    <col min="13316" max="13316" width="12" style="88" customWidth="1"/>
    <col min="13317" max="13568" width="9.140625" style="88"/>
    <col min="13569" max="13569" width="37.85546875" style="88" customWidth="1"/>
    <col min="13570" max="13570" width="12.42578125" style="88" customWidth="1"/>
    <col min="13571" max="13571" width="12.140625" style="88" customWidth="1"/>
    <col min="13572" max="13572" width="12" style="88" customWidth="1"/>
    <col min="13573" max="13824" width="9.140625" style="88"/>
    <col min="13825" max="13825" width="37.85546875" style="88" customWidth="1"/>
    <col min="13826" max="13826" width="12.42578125" style="88" customWidth="1"/>
    <col min="13827" max="13827" width="12.140625" style="88" customWidth="1"/>
    <col min="13828" max="13828" width="12" style="88" customWidth="1"/>
    <col min="13829" max="14080" width="9.140625" style="88"/>
    <col min="14081" max="14081" width="37.85546875" style="88" customWidth="1"/>
    <col min="14082" max="14082" width="12.42578125" style="88" customWidth="1"/>
    <col min="14083" max="14083" width="12.140625" style="88" customWidth="1"/>
    <col min="14084" max="14084" width="12" style="88" customWidth="1"/>
    <col min="14085" max="14336" width="9.140625" style="88"/>
    <col min="14337" max="14337" width="37.85546875" style="88" customWidth="1"/>
    <col min="14338" max="14338" width="12.42578125" style="88" customWidth="1"/>
    <col min="14339" max="14339" width="12.140625" style="88" customWidth="1"/>
    <col min="14340" max="14340" width="12" style="88" customWidth="1"/>
    <col min="14341" max="14592" width="9.140625" style="88"/>
    <col min="14593" max="14593" width="37.85546875" style="88" customWidth="1"/>
    <col min="14594" max="14594" width="12.42578125" style="88" customWidth="1"/>
    <col min="14595" max="14595" width="12.140625" style="88" customWidth="1"/>
    <col min="14596" max="14596" width="12" style="88" customWidth="1"/>
    <col min="14597" max="14848" width="9.140625" style="88"/>
    <col min="14849" max="14849" width="37.85546875" style="88" customWidth="1"/>
    <col min="14850" max="14850" width="12.42578125" style="88" customWidth="1"/>
    <col min="14851" max="14851" width="12.140625" style="88" customWidth="1"/>
    <col min="14852" max="14852" width="12" style="88" customWidth="1"/>
    <col min="14853" max="15104" width="9.140625" style="88"/>
    <col min="15105" max="15105" width="37.85546875" style="88" customWidth="1"/>
    <col min="15106" max="15106" width="12.42578125" style="88" customWidth="1"/>
    <col min="15107" max="15107" width="12.140625" style="88" customWidth="1"/>
    <col min="15108" max="15108" width="12" style="88" customWidth="1"/>
    <col min="15109" max="15360" width="9.140625" style="88"/>
    <col min="15361" max="15361" width="37.85546875" style="88" customWidth="1"/>
    <col min="15362" max="15362" width="12.42578125" style="88" customWidth="1"/>
    <col min="15363" max="15363" width="12.140625" style="88" customWidth="1"/>
    <col min="15364" max="15364" width="12" style="88" customWidth="1"/>
    <col min="15365" max="15616" width="9.140625" style="88"/>
    <col min="15617" max="15617" width="37.85546875" style="88" customWidth="1"/>
    <col min="15618" max="15618" width="12.42578125" style="88" customWidth="1"/>
    <col min="15619" max="15619" width="12.140625" style="88" customWidth="1"/>
    <col min="15620" max="15620" width="12" style="88" customWidth="1"/>
    <col min="15621" max="15872" width="9.140625" style="88"/>
    <col min="15873" max="15873" width="37.85546875" style="88" customWidth="1"/>
    <col min="15874" max="15874" width="12.42578125" style="88" customWidth="1"/>
    <col min="15875" max="15875" width="12.140625" style="88" customWidth="1"/>
    <col min="15876" max="15876" width="12" style="88" customWidth="1"/>
    <col min="15877" max="16128" width="9.140625" style="88"/>
    <col min="16129" max="16129" width="37.85546875" style="88" customWidth="1"/>
    <col min="16130" max="16130" width="12.42578125" style="88" customWidth="1"/>
    <col min="16131" max="16131" width="12.140625" style="88" customWidth="1"/>
    <col min="16132" max="16132" width="12" style="88" customWidth="1"/>
    <col min="16133" max="16384" width="9.140625" style="88"/>
  </cols>
  <sheetData>
    <row r="1" spans="1:4" ht="18" customHeight="1" x14ac:dyDescent="0.25">
      <c r="A1" s="87"/>
      <c r="B1" s="249" t="s">
        <v>639</v>
      </c>
      <c r="C1" s="249"/>
      <c r="D1" s="249"/>
    </row>
    <row r="2" spans="1:4" ht="80.25" customHeight="1" x14ac:dyDescent="0.25">
      <c r="A2" s="87"/>
      <c r="B2" s="250" t="s">
        <v>976</v>
      </c>
      <c r="C2" s="250"/>
      <c r="D2" s="250"/>
    </row>
    <row r="3" spans="1:4" ht="47.25" customHeight="1" x14ac:dyDescent="0.25">
      <c r="A3" s="251" t="s">
        <v>1002</v>
      </c>
      <c r="B3" s="251"/>
      <c r="C3" s="251"/>
      <c r="D3" s="251"/>
    </row>
    <row r="4" spans="1:4" x14ac:dyDescent="0.25">
      <c r="A4" s="140"/>
      <c r="B4" s="140"/>
      <c r="C4" s="140"/>
      <c r="D4" s="140"/>
    </row>
    <row r="5" spans="1:4" ht="45" x14ac:dyDescent="0.25">
      <c r="A5" s="104" t="s">
        <v>640</v>
      </c>
      <c r="B5" s="104" t="s">
        <v>641</v>
      </c>
      <c r="C5" s="104" t="s">
        <v>642</v>
      </c>
      <c r="D5" s="104" t="s">
        <v>643</v>
      </c>
    </row>
    <row r="6" spans="1:4" ht="42.75" x14ac:dyDescent="0.25">
      <c r="A6" s="89" t="s">
        <v>644</v>
      </c>
      <c r="B6" s="90"/>
      <c r="C6" s="90"/>
      <c r="D6" s="90"/>
    </row>
    <row r="7" spans="1:4" ht="60" x14ac:dyDescent="0.25">
      <c r="A7" s="91" t="s">
        <v>645</v>
      </c>
      <c r="B7" s="92">
        <v>1</v>
      </c>
      <c r="C7" s="93"/>
      <c r="D7" s="93"/>
    </row>
    <row r="8" spans="1:4" ht="30" x14ac:dyDescent="0.25">
      <c r="A8" s="91" t="s">
        <v>646</v>
      </c>
      <c r="B8" s="92">
        <v>1</v>
      </c>
      <c r="C8" s="93"/>
      <c r="D8" s="93"/>
    </row>
    <row r="9" spans="1:4" ht="28.5" x14ac:dyDescent="0.25">
      <c r="A9" s="94" t="s">
        <v>647</v>
      </c>
      <c r="B9" s="92"/>
      <c r="C9" s="93"/>
      <c r="D9" s="93"/>
    </row>
    <row r="10" spans="1:4" ht="30" x14ac:dyDescent="0.25">
      <c r="A10" s="95" t="s">
        <v>648</v>
      </c>
      <c r="B10" s="92">
        <v>1</v>
      </c>
      <c r="C10" s="93"/>
      <c r="D10" s="93"/>
    </row>
    <row r="11" spans="1:4" ht="30" x14ac:dyDescent="0.25">
      <c r="A11" s="95" t="s">
        <v>649</v>
      </c>
      <c r="B11" s="92">
        <v>1</v>
      </c>
      <c r="C11" s="93"/>
      <c r="D11" s="93"/>
    </row>
    <row r="12" spans="1:4" ht="45" x14ac:dyDescent="0.25">
      <c r="A12" s="95" t="s">
        <v>541</v>
      </c>
      <c r="B12" s="92">
        <v>1</v>
      </c>
      <c r="C12" s="93"/>
      <c r="D12" s="93"/>
    </row>
    <row r="13" spans="1:4" x14ac:dyDescent="0.25">
      <c r="A13" s="94" t="s">
        <v>650</v>
      </c>
      <c r="B13" s="92"/>
      <c r="C13" s="93"/>
      <c r="D13" s="93"/>
    </row>
    <row r="14" spans="1:4" ht="45" x14ac:dyDescent="0.25">
      <c r="A14" s="95" t="s">
        <v>651</v>
      </c>
      <c r="B14" s="92">
        <v>1</v>
      </c>
      <c r="C14" s="93"/>
      <c r="D14" s="93"/>
    </row>
    <row r="15" spans="1:4" x14ac:dyDescent="0.25">
      <c r="A15" s="96" t="s">
        <v>652</v>
      </c>
      <c r="B15" s="90"/>
      <c r="C15" s="90"/>
      <c r="D15" s="90"/>
    </row>
    <row r="16" spans="1:4" ht="60" x14ac:dyDescent="0.25">
      <c r="A16" s="91" t="s">
        <v>653</v>
      </c>
      <c r="B16" s="92">
        <v>1</v>
      </c>
      <c r="C16" s="93"/>
      <c r="D16" s="93"/>
    </row>
    <row r="17" spans="1:4" ht="135" x14ac:dyDescent="0.25">
      <c r="A17" s="91" t="s">
        <v>654</v>
      </c>
      <c r="B17" s="92">
        <v>1</v>
      </c>
      <c r="C17" s="93"/>
      <c r="D17" s="93"/>
    </row>
    <row r="18" spans="1:4" ht="90" x14ac:dyDescent="0.25">
      <c r="A18" s="91" t="s">
        <v>655</v>
      </c>
      <c r="B18" s="92">
        <v>1</v>
      </c>
      <c r="C18" s="93"/>
      <c r="D18" s="93"/>
    </row>
    <row r="19" spans="1:4" ht="90" x14ac:dyDescent="0.25">
      <c r="A19" s="91" t="s">
        <v>656</v>
      </c>
      <c r="B19" s="92">
        <v>1</v>
      </c>
      <c r="C19" s="93"/>
      <c r="D19" s="93"/>
    </row>
    <row r="20" spans="1:4" s="53" customFormat="1" ht="75" x14ac:dyDescent="0.25">
      <c r="A20" s="91" t="s">
        <v>657</v>
      </c>
      <c r="B20" s="92">
        <v>1</v>
      </c>
      <c r="C20" s="93"/>
      <c r="D20" s="93"/>
    </row>
    <row r="21" spans="1:4" s="53" customFormat="1" ht="75" x14ac:dyDescent="0.25">
      <c r="A21" s="91" t="s">
        <v>658</v>
      </c>
      <c r="B21" s="92">
        <v>0.5</v>
      </c>
      <c r="C21" s="93"/>
      <c r="D21" s="93"/>
    </row>
    <row r="22" spans="1:4" x14ac:dyDescent="0.25">
      <c r="A22" s="96" t="s">
        <v>659</v>
      </c>
      <c r="B22" s="97"/>
      <c r="C22" s="90"/>
      <c r="D22" s="90"/>
    </row>
    <row r="23" spans="1:4" ht="30" x14ac:dyDescent="0.25">
      <c r="A23" s="91" t="s">
        <v>660</v>
      </c>
      <c r="B23" s="92">
        <v>1</v>
      </c>
      <c r="C23" s="93"/>
      <c r="D23" s="93"/>
    </row>
    <row r="24" spans="1:4" ht="30" x14ac:dyDescent="0.25">
      <c r="A24" s="91" t="s">
        <v>661</v>
      </c>
      <c r="B24" s="92">
        <v>1</v>
      </c>
      <c r="C24" s="93"/>
      <c r="D24" s="93"/>
    </row>
  </sheetData>
  <mergeCells count="3">
    <mergeCell ref="B1:D1"/>
    <mergeCell ref="B2:D2"/>
    <mergeCell ref="A3:D3"/>
  </mergeCells>
  <pageMargins left="0.70866141732283472" right="0.51181102362204722" top="0.35433070866141736" bottom="0.35433070866141736"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B11" sqref="B11:C11"/>
    </sheetView>
  </sheetViews>
  <sheetFormatPr defaultRowHeight="15" x14ac:dyDescent="0.25"/>
  <cols>
    <col min="1" max="1" width="8.5703125" style="75" customWidth="1"/>
    <col min="2" max="2" width="9.140625" style="75"/>
    <col min="3" max="3" width="14" style="75" customWidth="1"/>
    <col min="4" max="4" width="67.42578125" style="127" customWidth="1"/>
    <col min="5" max="5" width="5.42578125" style="127" hidden="1" customWidth="1"/>
    <col min="6" max="7" width="0" style="127" hidden="1" customWidth="1"/>
    <col min="8" max="8" width="48.140625" style="127" hidden="1" customWidth="1"/>
    <col min="9" max="10" width="0" style="127" hidden="1" customWidth="1"/>
    <col min="11" max="254" width="9.140625" style="127"/>
    <col min="255" max="255" width="9" style="127" customWidth="1"/>
    <col min="256" max="256" width="9.140625" style="127"/>
    <col min="257" max="257" width="12.28515625" style="127" customWidth="1"/>
    <col min="258" max="258" width="55.5703125" style="127" customWidth="1"/>
    <col min="259" max="510" width="9.140625" style="127"/>
    <col min="511" max="511" width="9" style="127" customWidth="1"/>
    <col min="512" max="512" width="9.140625" style="127"/>
    <col min="513" max="513" width="12.28515625" style="127" customWidth="1"/>
    <col min="514" max="514" width="55.5703125" style="127" customWidth="1"/>
    <col min="515" max="766" width="9.140625" style="127"/>
    <col min="767" max="767" width="9" style="127" customWidth="1"/>
    <col min="768" max="768" width="9.140625" style="127"/>
    <col min="769" max="769" width="12.28515625" style="127" customWidth="1"/>
    <col min="770" max="770" width="55.5703125" style="127" customWidth="1"/>
    <col min="771" max="1022" width="9.140625" style="127"/>
    <col min="1023" max="1023" width="9" style="127" customWidth="1"/>
    <col min="1024" max="1024" width="9.140625" style="127"/>
    <col min="1025" max="1025" width="12.28515625" style="127" customWidth="1"/>
    <col min="1026" max="1026" width="55.5703125" style="127" customWidth="1"/>
    <col min="1027" max="1278" width="9.140625" style="127"/>
    <col min="1279" max="1279" width="9" style="127" customWidth="1"/>
    <col min="1280" max="1280" width="9.140625" style="127"/>
    <col min="1281" max="1281" width="12.28515625" style="127" customWidth="1"/>
    <col min="1282" max="1282" width="55.5703125" style="127" customWidth="1"/>
    <col min="1283" max="1534" width="9.140625" style="127"/>
    <col min="1535" max="1535" width="9" style="127" customWidth="1"/>
    <col min="1536" max="1536" width="9.140625" style="127"/>
    <col min="1537" max="1537" width="12.28515625" style="127" customWidth="1"/>
    <col min="1538" max="1538" width="55.5703125" style="127" customWidth="1"/>
    <col min="1539" max="1790" width="9.140625" style="127"/>
    <col min="1791" max="1791" width="9" style="127" customWidth="1"/>
    <col min="1792" max="1792" width="9.140625" style="127"/>
    <col min="1793" max="1793" width="12.28515625" style="127" customWidth="1"/>
    <col min="1794" max="1794" width="55.5703125" style="127" customWidth="1"/>
    <col min="1795" max="2046" width="9.140625" style="127"/>
    <col min="2047" max="2047" width="9" style="127" customWidth="1"/>
    <col min="2048" max="2048" width="9.140625" style="127"/>
    <col min="2049" max="2049" width="12.28515625" style="127" customWidth="1"/>
    <col min="2050" max="2050" width="55.5703125" style="127" customWidth="1"/>
    <col min="2051" max="2302" width="9.140625" style="127"/>
    <col min="2303" max="2303" width="9" style="127" customWidth="1"/>
    <col min="2304" max="2304" width="9.140625" style="127"/>
    <col min="2305" max="2305" width="12.28515625" style="127" customWidth="1"/>
    <col min="2306" max="2306" width="55.5703125" style="127" customWidth="1"/>
    <col min="2307" max="2558" width="9.140625" style="127"/>
    <col min="2559" max="2559" width="9" style="127" customWidth="1"/>
    <col min="2560" max="2560" width="9.140625" style="127"/>
    <col min="2561" max="2561" width="12.28515625" style="127" customWidth="1"/>
    <col min="2562" max="2562" width="55.5703125" style="127" customWidth="1"/>
    <col min="2563" max="2814" width="9.140625" style="127"/>
    <col min="2815" max="2815" width="9" style="127" customWidth="1"/>
    <col min="2816" max="2816" width="9.140625" style="127"/>
    <col min="2817" max="2817" width="12.28515625" style="127" customWidth="1"/>
    <col min="2818" max="2818" width="55.5703125" style="127" customWidth="1"/>
    <col min="2819" max="3070" width="9.140625" style="127"/>
    <col min="3071" max="3071" width="9" style="127" customWidth="1"/>
    <col min="3072" max="3072" width="9.140625" style="127"/>
    <col min="3073" max="3073" width="12.28515625" style="127" customWidth="1"/>
    <col min="3074" max="3074" width="55.5703125" style="127" customWidth="1"/>
    <col min="3075" max="3326" width="9.140625" style="127"/>
    <col min="3327" max="3327" width="9" style="127" customWidth="1"/>
    <col min="3328" max="3328" width="9.140625" style="127"/>
    <col min="3329" max="3329" width="12.28515625" style="127" customWidth="1"/>
    <col min="3330" max="3330" width="55.5703125" style="127" customWidth="1"/>
    <col min="3331" max="3582" width="9.140625" style="127"/>
    <col min="3583" max="3583" width="9" style="127" customWidth="1"/>
    <col min="3584" max="3584" width="9.140625" style="127"/>
    <col min="3585" max="3585" width="12.28515625" style="127" customWidth="1"/>
    <col min="3586" max="3586" width="55.5703125" style="127" customWidth="1"/>
    <col min="3587" max="3838" width="9.140625" style="127"/>
    <col min="3839" max="3839" width="9" style="127" customWidth="1"/>
    <col min="3840" max="3840" width="9.140625" style="127"/>
    <col min="3841" max="3841" width="12.28515625" style="127" customWidth="1"/>
    <col min="3842" max="3842" width="55.5703125" style="127" customWidth="1"/>
    <col min="3843" max="4094" width="9.140625" style="127"/>
    <col min="4095" max="4095" width="9" style="127" customWidth="1"/>
    <col min="4096" max="4096" width="9.140625" style="127"/>
    <col min="4097" max="4097" width="12.28515625" style="127" customWidth="1"/>
    <col min="4098" max="4098" width="55.5703125" style="127" customWidth="1"/>
    <col min="4099" max="4350" width="9.140625" style="127"/>
    <col min="4351" max="4351" width="9" style="127" customWidth="1"/>
    <col min="4352" max="4352" width="9.140625" style="127"/>
    <col min="4353" max="4353" width="12.28515625" style="127" customWidth="1"/>
    <col min="4354" max="4354" width="55.5703125" style="127" customWidth="1"/>
    <col min="4355" max="4606" width="9.140625" style="127"/>
    <col min="4607" max="4607" width="9" style="127" customWidth="1"/>
    <col min="4608" max="4608" width="9.140625" style="127"/>
    <col min="4609" max="4609" width="12.28515625" style="127" customWidth="1"/>
    <col min="4610" max="4610" width="55.5703125" style="127" customWidth="1"/>
    <col min="4611" max="4862" width="9.140625" style="127"/>
    <col min="4863" max="4863" width="9" style="127" customWidth="1"/>
    <col min="4864" max="4864" width="9.140625" style="127"/>
    <col min="4865" max="4865" width="12.28515625" style="127" customWidth="1"/>
    <col min="4866" max="4866" width="55.5703125" style="127" customWidth="1"/>
    <col min="4867" max="5118" width="9.140625" style="127"/>
    <col min="5119" max="5119" width="9" style="127" customWidth="1"/>
    <col min="5120" max="5120" width="9.140625" style="127"/>
    <col min="5121" max="5121" width="12.28515625" style="127" customWidth="1"/>
    <col min="5122" max="5122" width="55.5703125" style="127" customWidth="1"/>
    <col min="5123" max="5374" width="9.140625" style="127"/>
    <col min="5375" max="5375" width="9" style="127" customWidth="1"/>
    <col min="5376" max="5376" width="9.140625" style="127"/>
    <col min="5377" max="5377" width="12.28515625" style="127" customWidth="1"/>
    <col min="5378" max="5378" width="55.5703125" style="127" customWidth="1"/>
    <col min="5379" max="5630" width="9.140625" style="127"/>
    <col min="5631" max="5631" width="9" style="127" customWidth="1"/>
    <col min="5632" max="5632" width="9.140625" style="127"/>
    <col min="5633" max="5633" width="12.28515625" style="127" customWidth="1"/>
    <col min="5634" max="5634" width="55.5703125" style="127" customWidth="1"/>
    <col min="5635" max="5886" width="9.140625" style="127"/>
    <col min="5887" max="5887" width="9" style="127" customWidth="1"/>
    <col min="5888" max="5888" width="9.140625" style="127"/>
    <col min="5889" max="5889" width="12.28515625" style="127" customWidth="1"/>
    <col min="5890" max="5890" width="55.5703125" style="127" customWidth="1"/>
    <col min="5891" max="6142" width="9.140625" style="127"/>
    <col min="6143" max="6143" width="9" style="127" customWidth="1"/>
    <col min="6144" max="6144" width="9.140625" style="127"/>
    <col min="6145" max="6145" width="12.28515625" style="127" customWidth="1"/>
    <col min="6146" max="6146" width="55.5703125" style="127" customWidth="1"/>
    <col min="6147" max="6398" width="9.140625" style="127"/>
    <col min="6399" max="6399" width="9" style="127" customWidth="1"/>
    <col min="6400" max="6400" width="9.140625" style="127"/>
    <col min="6401" max="6401" width="12.28515625" style="127" customWidth="1"/>
    <col min="6402" max="6402" width="55.5703125" style="127" customWidth="1"/>
    <col min="6403" max="6654" width="9.140625" style="127"/>
    <col min="6655" max="6655" width="9" style="127" customWidth="1"/>
    <col min="6656" max="6656" width="9.140625" style="127"/>
    <col min="6657" max="6657" width="12.28515625" style="127" customWidth="1"/>
    <col min="6658" max="6658" width="55.5703125" style="127" customWidth="1"/>
    <col min="6659" max="6910" width="9.140625" style="127"/>
    <col min="6911" max="6911" width="9" style="127" customWidth="1"/>
    <col min="6912" max="6912" width="9.140625" style="127"/>
    <col min="6913" max="6913" width="12.28515625" style="127" customWidth="1"/>
    <col min="6914" max="6914" width="55.5703125" style="127" customWidth="1"/>
    <col min="6915" max="7166" width="9.140625" style="127"/>
    <col min="7167" max="7167" width="9" style="127" customWidth="1"/>
    <col min="7168" max="7168" width="9.140625" style="127"/>
    <col min="7169" max="7169" width="12.28515625" style="127" customWidth="1"/>
    <col min="7170" max="7170" width="55.5703125" style="127" customWidth="1"/>
    <col min="7171" max="7422" width="9.140625" style="127"/>
    <col min="7423" max="7423" width="9" style="127" customWidth="1"/>
    <col min="7424" max="7424" width="9.140625" style="127"/>
    <col min="7425" max="7425" width="12.28515625" style="127" customWidth="1"/>
    <col min="7426" max="7426" width="55.5703125" style="127" customWidth="1"/>
    <col min="7427" max="7678" width="9.140625" style="127"/>
    <col min="7679" max="7679" width="9" style="127" customWidth="1"/>
    <col min="7680" max="7680" width="9.140625" style="127"/>
    <col min="7681" max="7681" width="12.28515625" style="127" customWidth="1"/>
    <col min="7682" max="7682" width="55.5703125" style="127" customWidth="1"/>
    <col min="7683" max="7934" width="9.140625" style="127"/>
    <col min="7935" max="7935" width="9" style="127" customWidth="1"/>
    <col min="7936" max="7936" width="9.140625" style="127"/>
    <col min="7937" max="7937" width="12.28515625" style="127" customWidth="1"/>
    <col min="7938" max="7938" width="55.5703125" style="127" customWidth="1"/>
    <col min="7939" max="8190" width="9.140625" style="127"/>
    <col min="8191" max="8191" width="9" style="127" customWidth="1"/>
    <col min="8192" max="8192" width="9.140625" style="127"/>
    <col min="8193" max="8193" width="12.28515625" style="127" customWidth="1"/>
    <col min="8194" max="8194" width="55.5703125" style="127" customWidth="1"/>
    <col min="8195" max="8446" width="9.140625" style="127"/>
    <col min="8447" max="8447" width="9" style="127" customWidth="1"/>
    <col min="8448" max="8448" width="9.140625" style="127"/>
    <col min="8449" max="8449" width="12.28515625" style="127" customWidth="1"/>
    <col min="8450" max="8450" width="55.5703125" style="127" customWidth="1"/>
    <col min="8451" max="8702" width="9.140625" style="127"/>
    <col min="8703" max="8703" width="9" style="127" customWidth="1"/>
    <col min="8704" max="8704" width="9.140625" style="127"/>
    <col min="8705" max="8705" width="12.28515625" style="127" customWidth="1"/>
    <col min="8706" max="8706" width="55.5703125" style="127" customWidth="1"/>
    <col min="8707" max="8958" width="9.140625" style="127"/>
    <col min="8959" max="8959" width="9" style="127" customWidth="1"/>
    <col min="8960" max="8960" width="9.140625" style="127"/>
    <col min="8961" max="8961" width="12.28515625" style="127" customWidth="1"/>
    <col min="8962" max="8962" width="55.5703125" style="127" customWidth="1"/>
    <col min="8963" max="9214" width="9.140625" style="127"/>
    <col min="9215" max="9215" width="9" style="127" customWidth="1"/>
    <col min="9216" max="9216" width="9.140625" style="127"/>
    <col min="9217" max="9217" width="12.28515625" style="127" customWidth="1"/>
    <col min="9218" max="9218" width="55.5703125" style="127" customWidth="1"/>
    <col min="9219" max="9470" width="9.140625" style="127"/>
    <col min="9471" max="9471" width="9" style="127" customWidth="1"/>
    <col min="9472" max="9472" width="9.140625" style="127"/>
    <col min="9473" max="9473" width="12.28515625" style="127" customWidth="1"/>
    <col min="9474" max="9474" width="55.5703125" style="127" customWidth="1"/>
    <col min="9475" max="9726" width="9.140625" style="127"/>
    <col min="9727" max="9727" width="9" style="127" customWidth="1"/>
    <col min="9728" max="9728" width="9.140625" style="127"/>
    <col min="9729" max="9729" width="12.28515625" style="127" customWidth="1"/>
    <col min="9730" max="9730" width="55.5703125" style="127" customWidth="1"/>
    <col min="9731" max="9982" width="9.140625" style="127"/>
    <col min="9983" max="9983" width="9" style="127" customWidth="1"/>
    <col min="9984" max="9984" width="9.140625" style="127"/>
    <col min="9985" max="9985" width="12.28515625" style="127" customWidth="1"/>
    <col min="9986" max="9986" width="55.5703125" style="127" customWidth="1"/>
    <col min="9987" max="10238" width="9.140625" style="127"/>
    <col min="10239" max="10239" width="9" style="127" customWidth="1"/>
    <col min="10240" max="10240" width="9.140625" style="127"/>
    <col min="10241" max="10241" width="12.28515625" style="127" customWidth="1"/>
    <col min="10242" max="10242" width="55.5703125" style="127" customWidth="1"/>
    <col min="10243" max="10494" width="9.140625" style="127"/>
    <col min="10495" max="10495" width="9" style="127" customWidth="1"/>
    <col min="10496" max="10496" width="9.140625" style="127"/>
    <col min="10497" max="10497" width="12.28515625" style="127" customWidth="1"/>
    <col min="10498" max="10498" width="55.5703125" style="127" customWidth="1"/>
    <col min="10499" max="10750" width="9.140625" style="127"/>
    <col min="10751" max="10751" width="9" style="127" customWidth="1"/>
    <col min="10752" max="10752" width="9.140625" style="127"/>
    <col min="10753" max="10753" width="12.28515625" style="127" customWidth="1"/>
    <col min="10754" max="10754" width="55.5703125" style="127" customWidth="1"/>
    <col min="10755" max="11006" width="9.140625" style="127"/>
    <col min="11007" max="11007" width="9" style="127" customWidth="1"/>
    <col min="11008" max="11008" width="9.140625" style="127"/>
    <col min="11009" max="11009" width="12.28515625" style="127" customWidth="1"/>
    <col min="11010" max="11010" width="55.5703125" style="127" customWidth="1"/>
    <col min="11011" max="11262" width="9.140625" style="127"/>
    <col min="11263" max="11263" width="9" style="127" customWidth="1"/>
    <col min="11264" max="11264" width="9.140625" style="127"/>
    <col min="11265" max="11265" width="12.28515625" style="127" customWidth="1"/>
    <col min="11266" max="11266" width="55.5703125" style="127" customWidth="1"/>
    <col min="11267" max="11518" width="9.140625" style="127"/>
    <col min="11519" max="11519" width="9" style="127" customWidth="1"/>
    <col min="11520" max="11520" width="9.140625" style="127"/>
    <col min="11521" max="11521" width="12.28515625" style="127" customWidth="1"/>
    <col min="11522" max="11522" width="55.5703125" style="127" customWidth="1"/>
    <col min="11523" max="11774" width="9.140625" style="127"/>
    <col min="11775" max="11775" width="9" style="127" customWidth="1"/>
    <col min="11776" max="11776" width="9.140625" style="127"/>
    <col min="11777" max="11777" width="12.28515625" style="127" customWidth="1"/>
    <col min="11778" max="11778" width="55.5703125" style="127" customWidth="1"/>
    <col min="11779" max="12030" width="9.140625" style="127"/>
    <col min="12031" max="12031" width="9" style="127" customWidth="1"/>
    <col min="12032" max="12032" width="9.140625" style="127"/>
    <col min="12033" max="12033" width="12.28515625" style="127" customWidth="1"/>
    <col min="12034" max="12034" width="55.5703125" style="127" customWidth="1"/>
    <col min="12035" max="12286" width="9.140625" style="127"/>
    <col min="12287" max="12287" width="9" style="127" customWidth="1"/>
    <col min="12288" max="12288" width="9.140625" style="127"/>
    <col min="12289" max="12289" width="12.28515625" style="127" customWidth="1"/>
    <col min="12290" max="12290" width="55.5703125" style="127" customWidth="1"/>
    <col min="12291" max="12542" width="9.140625" style="127"/>
    <col min="12543" max="12543" width="9" style="127" customWidth="1"/>
    <col min="12544" max="12544" width="9.140625" style="127"/>
    <col min="12545" max="12545" width="12.28515625" style="127" customWidth="1"/>
    <col min="12546" max="12546" width="55.5703125" style="127" customWidth="1"/>
    <col min="12547" max="12798" width="9.140625" style="127"/>
    <col min="12799" max="12799" width="9" style="127" customWidth="1"/>
    <col min="12800" max="12800" width="9.140625" style="127"/>
    <col min="12801" max="12801" width="12.28515625" style="127" customWidth="1"/>
    <col min="12802" max="12802" width="55.5703125" style="127" customWidth="1"/>
    <col min="12803" max="13054" width="9.140625" style="127"/>
    <col min="13055" max="13055" width="9" style="127" customWidth="1"/>
    <col min="13056" max="13056" width="9.140625" style="127"/>
    <col min="13057" max="13057" width="12.28515625" style="127" customWidth="1"/>
    <col min="13058" max="13058" width="55.5703125" style="127" customWidth="1"/>
    <col min="13059" max="13310" width="9.140625" style="127"/>
    <col min="13311" max="13311" width="9" style="127" customWidth="1"/>
    <col min="13312" max="13312" width="9.140625" style="127"/>
    <col min="13313" max="13313" width="12.28515625" style="127" customWidth="1"/>
    <col min="13314" max="13314" width="55.5703125" style="127" customWidth="1"/>
    <col min="13315" max="13566" width="9.140625" style="127"/>
    <col min="13567" max="13567" width="9" style="127" customWidth="1"/>
    <col min="13568" max="13568" width="9.140625" style="127"/>
    <col min="13569" max="13569" width="12.28515625" style="127" customWidth="1"/>
    <col min="13570" max="13570" width="55.5703125" style="127" customWidth="1"/>
    <col min="13571" max="13822" width="9.140625" style="127"/>
    <col min="13823" max="13823" width="9" style="127" customWidth="1"/>
    <col min="13824" max="13824" width="9.140625" style="127"/>
    <col min="13825" max="13825" width="12.28515625" style="127" customWidth="1"/>
    <col min="13826" max="13826" width="55.5703125" style="127" customWidth="1"/>
    <col min="13827" max="14078" width="9.140625" style="127"/>
    <col min="14079" max="14079" width="9" style="127" customWidth="1"/>
    <col min="14080" max="14080" width="9.140625" style="127"/>
    <col min="14081" max="14081" width="12.28515625" style="127" customWidth="1"/>
    <col min="14082" max="14082" width="55.5703125" style="127" customWidth="1"/>
    <col min="14083" max="14334" width="9.140625" style="127"/>
    <col min="14335" max="14335" width="9" style="127" customWidth="1"/>
    <col min="14336" max="14336" width="9.140625" style="127"/>
    <col min="14337" max="14337" width="12.28515625" style="127" customWidth="1"/>
    <col min="14338" max="14338" width="55.5703125" style="127" customWidth="1"/>
    <col min="14339" max="14590" width="9.140625" style="127"/>
    <col min="14591" max="14591" width="9" style="127" customWidth="1"/>
    <col min="14592" max="14592" width="9.140625" style="127"/>
    <col min="14593" max="14593" width="12.28515625" style="127" customWidth="1"/>
    <col min="14594" max="14594" width="55.5703125" style="127" customWidth="1"/>
    <col min="14595" max="14846" width="9.140625" style="127"/>
    <col min="14847" max="14847" width="9" style="127" customWidth="1"/>
    <col min="14848" max="14848" width="9.140625" style="127"/>
    <col min="14849" max="14849" width="12.28515625" style="127" customWidth="1"/>
    <col min="14850" max="14850" width="55.5703125" style="127" customWidth="1"/>
    <col min="14851" max="15102" width="9.140625" style="127"/>
    <col min="15103" max="15103" width="9" style="127" customWidth="1"/>
    <col min="15104" max="15104" width="9.140625" style="127"/>
    <col min="15105" max="15105" width="12.28515625" style="127" customWidth="1"/>
    <col min="15106" max="15106" width="55.5703125" style="127" customWidth="1"/>
    <col min="15107" max="15358" width="9.140625" style="127"/>
    <col min="15359" max="15359" width="9" style="127" customWidth="1"/>
    <col min="15360" max="15360" width="9.140625" style="127"/>
    <col min="15361" max="15361" width="12.28515625" style="127" customWidth="1"/>
    <col min="15362" max="15362" width="55.5703125" style="127" customWidth="1"/>
    <col min="15363" max="15614" width="9.140625" style="127"/>
    <col min="15615" max="15615" width="9" style="127" customWidth="1"/>
    <col min="15616" max="15616" width="9.140625" style="127"/>
    <col min="15617" max="15617" width="12.28515625" style="127" customWidth="1"/>
    <col min="15618" max="15618" width="55.5703125" style="127" customWidth="1"/>
    <col min="15619" max="15870" width="9.140625" style="127"/>
    <col min="15871" max="15871" width="9" style="127" customWidth="1"/>
    <col min="15872" max="15872" width="9.140625" style="127"/>
    <col min="15873" max="15873" width="12.28515625" style="127" customWidth="1"/>
    <col min="15874" max="15874" width="55.5703125" style="127" customWidth="1"/>
    <col min="15875" max="16126" width="9.140625" style="127"/>
    <col min="16127" max="16127" width="9" style="127" customWidth="1"/>
    <col min="16128" max="16128" width="9.140625" style="127"/>
    <col min="16129" max="16129" width="12.28515625" style="127" customWidth="1"/>
    <col min="16130" max="16130" width="55.5703125" style="127" customWidth="1"/>
    <col min="16131" max="16384" width="9.140625" style="127"/>
  </cols>
  <sheetData>
    <row r="1" spans="1:6" s="158" customFormat="1" x14ac:dyDescent="0.25">
      <c r="A1" s="85"/>
      <c r="B1" s="85"/>
      <c r="C1" s="85"/>
      <c r="D1" s="263" t="s">
        <v>662</v>
      </c>
      <c r="E1" s="263"/>
      <c r="F1" s="263"/>
    </row>
    <row r="2" spans="1:6" s="158" customFormat="1" ht="65.25" customHeight="1" x14ac:dyDescent="0.25">
      <c r="A2" s="85"/>
      <c r="B2" s="85"/>
      <c r="C2" s="85"/>
      <c r="D2" s="246" t="s">
        <v>1012</v>
      </c>
      <c r="E2" s="246"/>
      <c r="F2" s="246"/>
    </row>
    <row r="3" spans="1:6" s="158" customFormat="1" ht="31.5" customHeight="1" x14ac:dyDescent="0.25">
      <c r="A3" s="260" t="s">
        <v>719</v>
      </c>
      <c r="B3" s="260"/>
      <c r="C3" s="260"/>
      <c r="D3" s="260"/>
    </row>
    <row r="4" spans="1:6" s="158" customFormat="1" x14ac:dyDescent="0.25">
      <c r="A4" s="138"/>
      <c r="B4" s="138"/>
      <c r="C4" s="138"/>
      <c r="D4" s="1"/>
    </row>
    <row r="5" spans="1:6" s="158" customFormat="1" ht="30" customHeight="1" x14ac:dyDescent="0.25">
      <c r="A5" s="257" t="s">
        <v>451</v>
      </c>
      <c r="B5" s="257"/>
      <c r="C5" s="257"/>
      <c r="D5" s="261" t="s">
        <v>663</v>
      </c>
    </row>
    <row r="6" spans="1:6" s="158" customFormat="1" ht="39.75" customHeight="1" x14ac:dyDescent="0.25">
      <c r="A6" s="141" t="s">
        <v>664</v>
      </c>
      <c r="B6" s="257" t="s">
        <v>665</v>
      </c>
      <c r="C6" s="257"/>
      <c r="D6" s="262"/>
    </row>
    <row r="7" spans="1:6" s="158" customFormat="1" ht="19.5" customHeight="1" x14ac:dyDescent="0.25">
      <c r="A7" s="254" t="s">
        <v>6</v>
      </c>
      <c r="B7" s="255"/>
      <c r="C7" s="255"/>
      <c r="D7" s="256"/>
    </row>
    <row r="8" spans="1:6" s="113" customFormat="1" ht="31.5" customHeight="1" x14ac:dyDescent="0.25">
      <c r="A8" s="139">
        <v>851</v>
      </c>
      <c r="B8" s="255" t="s">
        <v>926</v>
      </c>
      <c r="C8" s="252"/>
      <c r="D8" s="82" t="s">
        <v>666</v>
      </c>
    </row>
    <row r="9" spans="1:6" s="113" customFormat="1" ht="77.25" customHeight="1" x14ac:dyDescent="0.25">
      <c r="A9" s="139">
        <v>851</v>
      </c>
      <c r="B9" s="255" t="s">
        <v>504</v>
      </c>
      <c r="C9" s="255"/>
      <c r="D9" s="118" t="s">
        <v>667</v>
      </c>
    </row>
    <row r="10" spans="1:6" s="113" customFormat="1" ht="63.75" customHeight="1" x14ac:dyDescent="0.25">
      <c r="A10" s="139">
        <v>851</v>
      </c>
      <c r="B10" s="255" t="s">
        <v>506</v>
      </c>
      <c r="C10" s="255"/>
      <c r="D10" s="146" t="s">
        <v>668</v>
      </c>
    </row>
    <row r="11" spans="1:6" s="113" customFormat="1" ht="63.75" customHeight="1" x14ac:dyDescent="0.25">
      <c r="A11" s="139">
        <v>851</v>
      </c>
      <c r="B11" s="255" t="s">
        <v>669</v>
      </c>
      <c r="C11" s="255"/>
      <c r="D11" s="146" t="s">
        <v>670</v>
      </c>
    </row>
    <row r="12" spans="1:6" s="113" customFormat="1" ht="65.25" customHeight="1" x14ac:dyDescent="0.25">
      <c r="A12" s="139">
        <v>851</v>
      </c>
      <c r="B12" s="255" t="s">
        <v>510</v>
      </c>
      <c r="C12" s="255"/>
      <c r="D12" s="146" t="s">
        <v>671</v>
      </c>
    </row>
    <row r="13" spans="1:6" s="113" customFormat="1" ht="48.75" customHeight="1" x14ac:dyDescent="0.25">
      <c r="A13" s="139">
        <v>851</v>
      </c>
      <c r="B13" s="255" t="s">
        <v>672</v>
      </c>
      <c r="C13" s="255"/>
      <c r="D13" s="146" t="s">
        <v>673</v>
      </c>
    </row>
    <row r="14" spans="1:6" s="113" customFormat="1" ht="63" customHeight="1" x14ac:dyDescent="0.25">
      <c r="A14" s="139">
        <v>851</v>
      </c>
      <c r="B14" s="255" t="s">
        <v>674</v>
      </c>
      <c r="C14" s="255"/>
      <c r="D14" s="146" t="s">
        <v>675</v>
      </c>
    </row>
    <row r="15" spans="1:6" s="1" customFormat="1" ht="35.25" customHeight="1" x14ac:dyDescent="0.25">
      <c r="A15" s="139">
        <v>851</v>
      </c>
      <c r="B15" s="255" t="s">
        <v>540</v>
      </c>
      <c r="C15" s="255"/>
      <c r="D15" s="146" t="s">
        <v>541</v>
      </c>
    </row>
    <row r="16" spans="1:6" s="113" customFormat="1" ht="78" customHeight="1" x14ac:dyDescent="0.25">
      <c r="A16" s="139">
        <v>851</v>
      </c>
      <c r="B16" s="255" t="s">
        <v>678</v>
      </c>
      <c r="C16" s="255"/>
      <c r="D16" s="146" t="s">
        <v>679</v>
      </c>
    </row>
    <row r="17" spans="1:8" s="113" customFormat="1" ht="77.25" customHeight="1" x14ac:dyDescent="0.25">
      <c r="A17" s="139">
        <v>851</v>
      </c>
      <c r="B17" s="255" t="s">
        <v>680</v>
      </c>
      <c r="C17" s="255"/>
      <c r="D17" s="146" t="s">
        <v>681</v>
      </c>
    </row>
    <row r="18" spans="1:8" s="113" customFormat="1" ht="62.25" customHeight="1" x14ac:dyDescent="0.25">
      <c r="A18" s="139">
        <v>851</v>
      </c>
      <c r="B18" s="255" t="s">
        <v>682</v>
      </c>
      <c r="C18" s="255"/>
      <c r="D18" s="146" t="s">
        <v>683</v>
      </c>
    </row>
    <row r="19" spans="1:8" s="113" customFormat="1" ht="76.5" customHeight="1" x14ac:dyDescent="0.25">
      <c r="A19" s="139">
        <v>851</v>
      </c>
      <c r="B19" s="255" t="s">
        <v>684</v>
      </c>
      <c r="C19" s="255"/>
      <c r="D19" s="146" t="s">
        <v>685</v>
      </c>
    </row>
    <row r="20" spans="1:8" s="113" customFormat="1" ht="48.75" customHeight="1" x14ac:dyDescent="0.25">
      <c r="A20" s="139">
        <v>851</v>
      </c>
      <c r="B20" s="255" t="s">
        <v>552</v>
      </c>
      <c r="C20" s="255"/>
      <c r="D20" s="146" t="s">
        <v>686</v>
      </c>
    </row>
    <row r="21" spans="1:8" s="113" customFormat="1" ht="46.5" customHeight="1" x14ac:dyDescent="0.25">
      <c r="A21" s="139">
        <v>851</v>
      </c>
      <c r="B21" s="255" t="s">
        <v>554</v>
      </c>
      <c r="C21" s="255"/>
      <c r="D21" s="146" t="s">
        <v>687</v>
      </c>
      <c r="H21" s="113">
        <v>0</v>
      </c>
    </row>
    <row r="22" spans="1:8" s="113" customFormat="1" ht="49.5" customHeight="1" x14ac:dyDescent="0.25">
      <c r="A22" s="139">
        <v>851</v>
      </c>
      <c r="B22" s="255" t="s">
        <v>688</v>
      </c>
      <c r="C22" s="255"/>
      <c r="D22" s="146" t="s">
        <v>689</v>
      </c>
    </row>
    <row r="23" spans="1:8" s="113" customFormat="1" ht="60" x14ac:dyDescent="0.25">
      <c r="A23" s="139">
        <v>851</v>
      </c>
      <c r="B23" s="252" t="s">
        <v>860</v>
      </c>
      <c r="C23" s="253"/>
      <c r="D23" s="146" t="s">
        <v>861</v>
      </c>
    </row>
    <row r="24" spans="1:8" s="113" customFormat="1" ht="60" x14ac:dyDescent="0.25">
      <c r="A24" s="139">
        <v>851</v>
      </c>
      <c r="B24" s="252" t="s">
        <v>862</v>
      </c>
      <c r="C24" s="253"/>
      <c r="D24" s="146" t="s">
        <v>863</v>
      </c>
    </row>
    <row r="25" spans="1:8" s="113" customFormat="1" ht="75" x14ac:dyDescent="0.25">
      <c r="A25" s="139">
        <v>851</v>
      </c>
      <c r="B25" s="252" t="s">
        <v>864</v>
      </c>
      <c r="C25" s="253"/>
      <c r="D25" s="146" t="s">
        <v>865</v>
      </c>
    </row>
    <row r="26" spans="1:8" s="113" customFormat="1" ht="75" x14ac:dyDescent="0.25">
      <c r="A26" s="139">
        <v>851</v>
      </c>
      <c r="B26" s="252" t="s">
        <v>866</v>
      </c>
      <c r="C26" s="253"/>
      <c r="D26" s="146" t="s">
        <v>867</v>
      </c>
    </row>
    <row r="27" spans="1:8" s="113" customFormat="1" ht="105" x14ac:dyDescent="0.25">
      <c r="A27" s="139">
        <v>851</v>
      </c>
      <c r="B27" s="252" t="s">
        <v>868</v>
      </c>
      <c r="C27" s="253"/>
      <c r="D27" s="146" t="s">
        <v>869</v>
      </c>
    </row>
    <row r="28" spans="1:8" s="113" customFormat="1" ht="73.5" customHeight="1" x14ac:dyDescent="0.25">
      <c r="A28" s="139">
        <v>851</v>
      </c>
      <c r="B28" s="252" t="s">
        <v>870</v>
      </c>
      <c r="C28" s="253"/>
      <c r="D28" s="146" t="s">
        <v>871</v>
      </c>
    </row>
    <row r="29" spans="1:8" s="113" customFormat="1" ht="46.5" customHeight="1" x14ac:dyDescent="0.25">
      <c r="A29" s="139">
        <v>851</v>
      </c>
      <c r="B29" s="255" t="s">
        <v>589</v>
      </c>
      <c r="C29" s="258"/>
      <c r="D29" s="80" t="s">
        <v>590</v>
      </c>
    </row>
    <row r="30" spans="1:8" s="113" customFormat="1" ht="30" customHeight="1" x14ac:dyDescent="0.25">
      <c r="A30" s="139">
        <v>851</v>
      </c>
      <c r="B30" s="255" t="s">
        <v>592</v>
      </c>
      <c r="C30" s="258"/>
      <c r="D30" s="80" t="s">
        <v>593</v>
      </c>
    </row>
    <row r="31" spans="1:8" s="113" customFormat="1" ht="28.5" customHeight="1" x14ac:dyDescent="0.25">
      <c r="A31" s="139">
        <v>851</v>
      </c>
      <c r="B31" s="255" t="s">
        <v>697</v>
      </c>
      <c r="C31" s="258"/>
      <c r="D31" s="80" t="s">
        <v>698</v>
      </c>
    </row>
    <row r="32" spans="1:8" s="113" customFormat="1" ht="32.25" customHeight="1" x14ac:dyDescent="0.25">
      <c r="A32" s="139">
        <v>851</v>
      </c>
      <c r="B32" s="255" t="s">
        <v>636</v>
      </c>
      <c r="C32" s="255"/>
      <c r="D32" s="146" t="s">
        <v>699</v>
      </c>
    </row>
    <row r="33" spans="1:4" s="113" customFormat="1" ht="33" customHeight="1" x14ac:dyDescent="0.25">
      <c r="A33" s="139">
        <v>851</v>
      </c>
      <c r="B33" s="255" t="s">
        <v>585</v>
      </c>
      <c r="C33" s="255"/>
      <c r="D33" s="146" t="s">
        <v>700</v>
      </c>
    </row>
    <row r="34" spans="1:4" s="113" customFormat="1" ht="32.25" customHeight="1" x14ac:dyDescent="0.25">
      <c r="A34" s="139">
        <v>851</v>
      </c>
      <c r="B34" s="255" t="s">
        <v>701</v>
      </c>
      <c r="C34" s="255"/>
      <c r="D34" s="146" t="s">
        <v>702</v>
      </c>
    </row>
    <row r="35" spans="1:4" s="113" customFormat="1" ht="44.25" customHeight="1" x14ac:dyDescent="0.25">
      <c r="A35" s="139">
        <v>851</v>
      </c>
      <c r="B35" s="255" t="s">
        <v>703</v>
      </c>
      <c r="C35" s="255"/>
      <c r="D35" s="146" t="s">
        <v>704</v>
      </c>
    </row>
    <row r="36" spans="1:4" s="113" customFormat="1" ht="60.75" customHeight="1" x14ac:dyDescent="0.25">
      <c r="A36" s="139">
        <v>851</v>
      </c>
      <c r="B36" s="255" t="s">
        <v>609</v>
      </c>
      <c r="C36" s="255"/>
      <c r="D36" s="80" t="s">
        <v>610</v>
      </c>
    </row>
    <row r="37" spans="1:4" s="113" customFormat="1" ht="46.5" customHeight="1" x14ac:dyDescent="0.25">
      <c r="A37" s="139">
        <v>851</v>
      </c>
      <c r="B37" s="255" t="s">
        <v>613</v>
      </c>
      <c r="C37" s="255"/>
      <c r="D37" s="80" t="s">
        <v>614</v>
      </c>
    </row>
    <row r="38" spans="1:4" s="113" customFormat="1" ht="61.5" customHeight="1" x14ac:dyDescent="0.25">
      <c r="A38" s="139">
        <v>851</v>
      </c>
      <c r="B38" s="255" t="s">
        <v>617</v>
      </c>
      <c r="C38" s="255"/>
      <c r="D38" s="80" t="s">
        <v>618</v>
      </c>
    </row>
    <row r="39" spans="1:4" s="113" customFormat="1" ht="34.5" customHeight="1" x14ac:dyDescent="0.25">
      <c r="A39" s="139">
        <v>851</v>
      </c>
      <c r="B39" s="252" t="s">
        <v>903</v>
      </c>
      <c r="C39" s="267"/>
      <c r="D39" s="80" t="s">
        <v>927</v>
      </c>
    </row>
    <row r="40" spans="1:4" s="158" customFormat="1" ht="19.5" customHeight="1" x14ac:dyDescent="0.25">
      <c r="A40" s="264" t="s">
        <v>710</v>
      </c>
      <c r="B40" s="265"/>
      <c r="C40" s="265"/>
      <c r="D40" s="266"/>
    </row>
    <row r="41" spans="1:4" s="113" customFormat="1" ht="48" customHeight="1" x14ac:dyDescent="0.25">
      <c r="A41" s="139">
        <v>852</v>
      </c>
      <c r="B41" s="255" t="s">
        <v>711</v>
      </c>
      <c r="C41" s="258"/>
      <c r="D41" s="80" t="s">
        <v>584</v>
      </c>
    </row>
    <row r="42" spans="1:4" s="113" customFormat="1" ht="46.5" customHeight="1" x14ac:dyDescent="0.25">
      <c r="A42" s="139">
        <v>852</v>
      </c>
      <c r="B42" s="255" t="s">
        <v>712</v>
      </c>
      <c r="C42" s="258"/>
      <c r="D42" s="80" t="s">
        <v>713</v>
      </c>
    </row>
    <row r="43" spans="1:4" s="113" customFormat="1" ht="62.25" customHeight="1" x14ac:dyDescent="0.25">
      <c r="A43" s="139">
        <v>852</v>
      </c>
      <c r="B43" s="255" t="s">
        <v>605</v>
      </c>
      <c r="C43" s="255"/>
      <c r="D43" s="80" t="s">
        <v>606</v>
      </c>
    </row>
    <row r="44" spans="1:4" s="113" customFormat="1" ht="45.75" customHeight="1" x14ac:dyDescent="0.25">
      <c r="A44" s="139">
        <v>852</v>
      </c>
      <c r="B44" s="255" t="s">
        <v>621</v>
      </c>
      <c r="C44" s="255"/>
      <c r="D44" s="80" t="s">
        <v>622</v>
      </c>
    </row>
    <row r="45" spans="1:4" s="113" customFormat="1" ht="60" x14ac:dyDescent="0.25">
      <c r="A45" s="139">
        <v>852</v>
      </c>
      <c r="B45" s="252" t="s">
        <v>913</v>
      </c>
      <c r="C45" s="267"/>
      <c r="D45" s="80" t="s">
        <v>914</v>
      </c>
    </row>
    <row r="46" spans="1:4" s="113" customFormat="1" ht="18.75" customHeight="1" x14ac:dyDescent="0.25">
      <c r="A46" s="264" t="s">
        <v>178</v>
      </c>
      <c r="B46" s="265"/>
      <c r="C46" s="265"/>
      <c r="D46" s="266"/>
    </row>
    <row r="47" spans="1:4" s="113" customFormat="1" ht="35.25" customHeight="1" x14ac:dyDescent="0.25">
      <c r="A47" s="139">
        <v>853</v>
      </c>
      <c r="B47" s="255" t="s">
        <v>576</v>
      </c>
      <c r="C47" s="255"/>
      <c r="D47" s="146" t="s">
        <v>577</v>
      </c>
    </row>
    <row r="48" spans="1:4" s="113" customFormat="1" ht="31.5" customHeight="1" x14ac:dyDescent="0.25">
      <c r="A48" s="139">
        <v>853</v>
      </c>
      <c r="B48" s="255" t="s">
        <v>580</v>
      </c>
      <c r="C48" s="255"/>
      <c r="D48" s="146" t="s">
        <v>581</v>
      </c>
    </row>
    <row r="49" spans="1:4" s="113" customFormat="1" ht="15.75" customHeight="1" x14ac:dyDescent="0.25">
      <c r="A49" s="139">
        <v>853</v>
      </c>
      <c r="B49" s="255" t="s">
        <v>714</v>
      </c>
      <c r="C49" s="258"/>
      <c r="D49" s="146" t="s">
        <v>715</v>
      </c>
    </row>
    <row r="50" spans="1:4" s="113" customFormat="1" ht="75.75" customHeight="1" x14ac:dyDescent="0.25">
      <c r="A50" s="139">
        <v>853</v>
      </c>
      <c r="B50" s="255" t="s">
        <v>716</v>
      </c>
      <c r="C50" s="255"/>
      <c r="D50" s="146" t="s">
        <v>717</v>
      </c>
    </row>
    <row r="51" spans="1:4" s="158" customFormat="1" ht="46.5" customHeight="1" x14ac:dyDescent="0.25">
      <c r="A51" s="264" t="s">
        <v>928</v>
      </c>
      <c r="B51" s="265"/>
      <c r="C51" s="265"/>
      <c r="D51" s="266"/>
    </row>
    <row r="52" spans="1:4" s="158" customFormat="1" ht="30" x14ac:dyDescent="0.25">
      <c r="A52" s="139"/>
      <c r="B52" s="252" t="s">
        <v>676</v>
      </c>
      <c r="C52" s="253"/>
      <c r="D52" s="146" t="s">
        <v>648</v>
      </c>
    </row>
    <row r="53" spans="1:4" s="158" customFormat="1" ht="30" customHeight="1" x14ac:dyDescent="0.25">
      <c r="A53" s="139"/>
      <c r="B53" s="252" t="s">
        <v>677</v>
      </c>
      <c r="C53" s="253"/>
      <c r="D53" s="146" t="s">
        <v>545</v>
      </c>
    </row>
    <row r="54" spans="1:4" s="158" customFormat="1" ht="45" x14ac:dyDescent="0.25">
      <c r="A54" s="139"/>
      <c r="B54" s="252" t="s">
        <v>690</v>
      </c>
      <c r="C54" s="253"/>
      <c r="D54" s="80" t="s">
        <v>929</v>
      </c>
    </row>
    <row r="55" spans="1:4" s="158" customFormat="1" ht="45" customHeight="1" x14ac:dyDescent="0.25">
      <c r="A55" s="139"/>
      <c r="B55" s="252" t="s">
        <v>930</v>
      </c>
      <c r="C55" s="253"/>
      <c r="D55" s="80" t="s">
        <v>931</v>
      </c>
    </row>
    <row r="56" spans="1:4" s="158" customFormat="1" ht="60" x14ac:dyDescent="0.25">
      <c r="A56" s="139"/>
      <c r="B56" s="252" t="s">
        <v>932</v>
      </c>
      <c r="C56" s="253"/>
      <c r="D56" s="146" t="s">
        <v>655</v>
      </c>
    </row>
    <row r="57" spans="1:4" s="158" customFormat="1" ht="45" x14ac:dyDescent="0.25">
      <c r="A57" s="139"/>
      <c r="B57" s="255" t="s">
        <v>872</v>
      </c>
      <c r="C57" s="255"/>
      <c r="D57" s="146" t="s">
        <v>873</v>
      </c>
    </row>
    <row r="58" spans="1:4" s="158" customFormat="1" ht="135" x14ac:dyDescent="0.25">
      <c r="A58" s="139"/>
      <c r="B58" s="252" t="s">
        <v>935</v>
      </c>
      <c r="C58" s="253"/>
      <c r="D58" s="147" t="s">
        <v>936</v>
      </c>
    </row>
    <row r="59" spans="1:4" s="158" customFormat="1" ht="75" customHeight="1" x14ac:dyDescent="0.25">
      <c r="A59" s="139"/>
      <c r="B59" s="252" t="s">
        <v>937</v>
      </c>
      <c r="C59" s="253"/>
      <c r="D59" s="147" t="s">
        <v>938</v>
      </c>
    </row>
    <row r="60" spans="1:4" s="158" customFormat="1" ht="60" x14ac:dyDescent="0.25">
      <c r="A60" s="139"/>
      <c r="B60" s="252" t="s">
        <v>939</v>
      </c>
      <c r="C60" s="253"/>
      <c r="D60" s="147" t="s">
        <v>940</v>
      </c>
    </row>
    <row r="61" spans="1:4" s="158" customFormat="1" ht="30" customHeight="1" x14ac:dyDescent="0.25">
      <c r="A61" s="139"/>
      <c r="B61" s="252" t="s">
        <v>933</v>
      </c>
      <c r="C61" s="253"/>
      <c r="D61" s="80" t="s">
        <v>934</v>
      </c>
    </row>
    <row r="62" spans="1:4" s="158" customFormat="1" ht="60" x14ac:dyDescent="0.25">
      <c r="A62" s="139"/>
      <c r="B62" s="252" t="s">
        <v>941</v>
      </c>
      <c r="C62" s="253"/>
      <c r="D62" s="147" t="s">
        <v>657</v>
      </c>
    </row>
    <row r="63" spans="1:4" s="158" customFormat="1" ht="75" x14ac:dyDescent="0.25">
      <c r="A63" s="139"/>
      <c r="B63" s="252" t="s">
        <v>942</v>
      </c>
      <c r="C63" s="253"/>
      <c r="D63" s="147" t="s">
        <v>658</v>
      </c>
    </row>
    <row r="64" spans="1:4" s="158" customFormat="1" ht="30" x14ac:dyDescent="0.25">
      <c r="A64" s="139"/>
      <c r="B64" s="252" t="s">
        <v>943</v>
      </c>
      <c r="C64" s="253"/>
      <c r="D64" s="147" t="s">
        <v>694</v>
      </c>
    </row>
    <row r="65" spans="1:4" s="158" customFormat="1" x14ac:dyDescent="0.25">
      <c r="A65" s="139"/>
      <c r="B65" s="252" t="s">
        <v>695</v>
      </c>
      <c r="C65" s="253"/>
      <c r="D65" s="147" t="s">
        <v>696</v>
      </c>
    </row>
    <row r="66" spans="1:4" s="158" customFormat="1" x14ac:dyDescent="0.25">
      <c r="A66" s="139"/>
      <c r="B66" s="252" t="s">
        <v>596</v>
      </c>
      <c r="C66" s="253"/>
      <c r="D66" s="147" t="s">
        <v>637</v>
      </c>
    </row>
    <row r="67" spans="1:4" s="158" customFormat="1" ht="30" x14ac:dyDescent="0.25">
      <c r="A67" s="139"/>
      <c r="B67" s="255" t="s">
        <v>601</v>
      </c>
      <c r="C67" s="255"/>
      <c r="D67" s="80" t="s">
        <v>602</v>
      </c>
    </row>
    <row r="68" spans="1:4" s="158" customFormat="1" x14ac:dyDescent="0.25">
      <c r="A68" s="139"/>
      <c r="B68" s="252" t="s">
        <v>705</v>
      </c>
      <c r="C68" s="253"/>
      <c r="D68" s="80" t="s">
        <v>706</v>
      </c>
    </row>
    <row r="69" spans="1:4" s="158" customFormat="1" ht="60" x14ac:dyDescent="0.25">
      <c r="A69" s="139"/>
      <c r="B69" s="252" t="s">
        <v>944</v>
      </c>
      <c r="C69" s="253"/>
      <c r="D69" s="80" t="s">
        <v>945</v>
      </c>
    </row>
    <row r="70" spans="1:4" s="158" customFormat="1" ht="30" x14ac:dyDescent="0.25">
      <c r="A70" s="139"/>
      <c r="B70" s="252" t="s">
        <v>630</v>
      </c>
      <c r="C70" s="253"/>
      <c r="D70" s="146" t="s">
        <v>946</v>
      </c>
    </row>
    <row r="71" spans="1:4" s="158" customFormat="1" ht="30" customHeight="1" x14ac:dyDescent="0.25">
      <c r="A71" s="139"/>
      <c r="B71" s="252" t="s">
        <v>947</v>
      </c>
      <c r="C71" s="253"/>
      <c r="D71" s="80" t="s">
        <v>948</v>
      </c>
    </row>
    <row r="72" spans="1:4" s="158" customFormat="1" ht="60" x14ac:dyDescent="0.25">
      <c r="A72" s="139"/>
      <c r="B72" s="252" t="s">
        <v>949</v>
      </c>
      <c r="C72" s="253"/>
      <c r="D72" s="146" t="s">
        <v>950</v>
      </c>
    </row>
    <row r="73" spans="1:4" s="158" customFormat="1" ht="45" x14ac:dyDescent="0.25">
      <c r="A73" s="139"/>
      <c r="B73" s="255" t="s">
        <v>951</v>
      </c>
      <c r="C73" s="255"/>
      <c r="D73" s="146" t="s">
        <v>952</v>
      </c>
    </row>
    <row r="74" spans="1:4" s="158" customFormat="1" ht="21.75" customHeight="1" x14ac:dyDescent="0.25">
      <c r="A74" s="139"/>
      <c r="B74" s="255" t="s">
        <v>707</v>
      </c>
      <c r="C74" s="255"/>
      <c r="D74" s="146" t="s">
        <v>634</v>
      </c>
    </row>
    <row r="75" spans="1:4" s="158" customFormat="1" ht="45" x14ac:dyDescent="0.25">
      <c r="A75" s="139"/>
      <c r="B75" s="255" t="s">
        <v>708</v>
      </c>
      <c r="C75" s="255"/>
      <c r="D75" s="80" t="s">
        <v>953</v>
      </c>
    </row>
    <row r="76" spans="1:4" s="158" customFormat="1" ht="30" x14ac:dyDescent="0.25">
      <c r="A76" s="139"/>
      <c r="B76" s="255" t="s">
        <v>954</v>
      </c>
      <c r="C76" s="255"/>
      <c r="D76" s="147" t="s">
        <v>955</v>
      </c>
    </row>
    <row r="77" spans="1:4" s="158" customFormat="1" ht="30" x14ac:dyDescent="0.25">
      <c r="A77" s="139"/>
      <c r="B77" s="255" t="s">
        <v>956</v>
      </c>
      <c r="C77" s="255"/>
      <c r="D77" s="80" t="s">
        <v>957</v>
      </c>
    </row>
    <row r="78" spans="1:4" s="158" customFormat="1" ht="45" x14ac:dyDescent="0.25">
      <c r="A78" s="139"/>
      <c r="B78" s="255" t="s">
        <v>709</v>
      </c>
      <c r="C78" s="255"/>
      <c r="D78" s="146" t="s">
        <v>958</v>
      </c>
    </row>
    <row r="79" spans="1:4" s="158" customFormat="1" hidden="1" x14ac:dyDescent="0.25">
      <c r="A79" s="143"/>
      <c r="B79" s="259"/>
      <c r="C79" s="259"/>
      <c r="D79" s="124"/>
    </row>
    <row r="80" spans="1:4" s="158" customFormat="1" hidden="1" x14ac:dyDescent="0.25">
      <c r="A80" s="143"/>
      <c r="B80" s="259"/>
      <c r="C80" s="259"/>
      <c r="D80" s="124"/>
    </row>
    <row r="81" spans="1:4" s="158" customFormat="1" x14ac:dyDescent="0.25">
      <c r="A81" s="7"/>
      <c r="B81" s="125" t="s">
        <v>750</v>
      </c>
      <c r="C81" s="7"/>
      <c r="D81" s="8"/>
    </row>
    <row r="82" spans="1:4" s="158" customFormat="1" x14ac:dyDescent="0.25">
      <c r="A82" s="7"/>
      <c r="B82" s="126" t="s">
        <v>959</v>
      </c>
      <c r="C82" s="7"/>
      <c r="D82" s="8"/>
    </row>
    <row r="83" spans="1:4" s="158" customFormat="1" x14ac:dyDescent="0.25">
      <c r="A83" s="7"/>
      <c r="B83" s="126" t="s">
        <v>960</v>
      </c>
      <c r="C83" s="7"/>
      <c r="D83" s="8"/>
    </row>
    <row r="84" spans="1:4" s="158" customFormat="1" x14ac:dyDescent="0.25">
      <c r="A84" s="7"/>
      <c r="B84" s="126" t="s">
        <v>961</v>
      </c>
      <c r="C84" s="7"/>
      <c r="D84" s="8"/>
    </row>
    <row r="85" spans="1:4" s="158" customFormat="1" x14ac:dyDescent="0.25">
      <c r="A85" s="7"/>
      <c r="B85" s="126" t="s">
        <v>962</v>
      </c>
      <c r="C85" s="7"/>
      <c r="D85" s="8"/>
    </row>
    <row r="86" spans="1:4" s="158" customFormat="1" x14ac:dyDescent="0.25">
      <c r="A86" s="7"/>
      <c r="B86" s="126" t="s">
        <v>963</v>
      </c>
      <c r="C86" s="7"/>
      <c r="D86" s="8"/>
    </row>
    <row r="87" spans="1:4" s="158" customFormat="1" x14ac:dyDescent="0.25">
      <c r="A87" s="85"/>
      <c r="B87" s="85"/>
      <c r="C87" s="85"/>
    </row>
    <row r="97" spans="1:3" x14ac:dyDescent="0.25">
      <c r="A97" s="127"/>
      <c r="B97" s="127"/>
      <c r="C97" s="127"/>
    </row>
  </sheetData>
  <mergeCells count="80">
    <mergeCell ref="B44:C44"/>
    <mergeCell ref="B45:C45"/>
    <mergeCell ref="B47:C47"/>
    <mergeCell ref="B69:C69"/>
    <mergeCell ref="B74:C74"/>
    <mergeCell ref="B72:C72"/>
    <mergeCell ref="B49:C49"/>
    <mergeCell ref="B50:C50"/>
    <mergeCell ref="B52:C52"/>
    <mergeCell ref="B53:C53"/>
    <mergeCell ref="B54:C54"/>
    <mergeCell ref="B55:C55"/>
    <mergeCell ref="B57:C57"/>
    <mergeCell ref="B58:C58"/>
    <mergeCell ref="B59:C59"/>
    <mergeCell ref="A51:D51"/>
    <mergeCell ref="B75:C75"/>
    <mergeCell ref="B63:C63"/>
    <mergeCell ref="D1:F1"/>
    <mergeCell ref="D2:F2"/>
    <mergeCell ref="A40:D40"/>
    <mergeCell ref="B41:C41"/>
    <mergeCell ref="A46:D46"/>
    <mergeCell ref="B62:C62"/>
    <mergeCell ref="B48:C48"/>
    <mergeCell ref="B37:C37"/>
    <mergeCell ref="B38:C38"/>
    <mergeCell ref="B39:C39"/>
    <mergeCell ref="B42:C42"/>
    <mergeCell ref="B43:C43"/>
    <mergeCell ref="B70:C70"/>
    <mergeCell ref="B71:C71"/>
    <mergeCell ref="B80:C80"/>
    <mergeCell ref="A3:D3"/>
    <mergeCell ref="A5:C5"/>
    <mergeCell ref="D5:D6"/>
    <mergeCell ref="B29:C29"/>
    <mergeCell ref="B30:C30"/>
    <mergeCell ref="B73:C73"/>
    <mergeCell ref="B61:C61"/>
    <mergeCell ref="B64:C64"/>
    <mergeCell ref="B65:C65"/>
    <mergeCell ref="B66:C66"/>
    <mergeCell ref="B67:C67"/>
    <mergeCell ref="B68:C68"/>
    <mergeCell ref="B78:C78"/>
    <mergeCell ref="B79:C79"/>
    <mergeCell ref="B60:C60"/>
    <mergeCell ref="B56:C56"/>
    <mergeCell ref="B76:C76"/>
    <mergeCell ref="B77:C77"/>
    <mergeCell ref="B36:C36"/>
    <mergeCell ref="B19:C19"/>
    <mergeCell ref="B20:C20"/>
    <mergeCell ref="B21:C21"/>
    <mergeCell ref="B22:C22"/>
    <mergeCell ref="B23:C23"/>
    <mergeCell ref="B24:C24"/>
    <mergeCell ref="B31:C31"/>
    <mergeCell ref="B32:C32"/>
    <mergeCell ref="B33:C33"/>
    <mergeCell ref="B34:C34"/>
    <mergeCell ref="B35:C35"/>
    <mergeCell ref="B25:C25"/>
    <mergeCell ref="B26:C26"/>
    <mergeCell ref="B27:C27"/>
    <mergeCell ref="B28:C28"/>
    <mergeCell ref="A7:D7"/>
    <mergeCell ref="B6:C6"/>
    <mergeCell ref="B18:C18"/>
    <mergeCell ref="B8:C8"/>
    <mergeCell ref="B9:C9"/>
    <mergeCell ref="B10:C10"/>
    <mergeCell ref="B11:C11"/>
    <mergeCell ref="B12:C12"/>
    <mergeCell ref="B13:C13"/>
    <mergeCell ref="B14:C14"/>
    <mergeCell ref="B15:C15"/>
    <mergeCell ref="B16:C16"/>
    <mergeCell ref="B17:C17"/>
  </mergeCells>
  <pageMargins left="0.70866141732283472" right="0.51181102362204722" top="0.35433070866141736" bottom="0.35433070866141736"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workbookViewId="0">
      <selection activeCell="B12" sqref="B12"/>
    </sheetView>
  </sheetViews>
  <sheetFormatPr defaultRowHeight="15" x14ac:dyDescent="0.25"/>
  <cols>
    <col min="1" max="1" width="11.85546875" style="75" customWidth="1"/>
    <col min="2" max="2" width="23.140625" style="75" customWidth="1"/>
    <col min="3" max="3" width="62.7109375" style="127" customWidth="1"/>
    <col min="4" max="15" width="0" style="127" hidden="1" customWidth="1"/>
    <col min="16" max="16384" width="9.140625" style="127"/>
  </cols>
  <sheetData>
    <row r="1" spans="1:7" x14ac:dyDescent="0.25">
      <c r="C1" s="127" t="s">
        <v>718</v>
      </c>
    </row>
    <row r="2" spans="1:7" ht="54" customHeight="1" x14ac:dyDescent="0.25">
      <c r="C2" s="74" t="s">
        <v>976</v>
      </c>
      <c r="D2" s="74"/>
    </row>
    <row r="3" spans="1:7" ht="57" customHeight="1" x14ac:dyDescent="0.25">
      <c r="A3" s="276" t="s">
        <v>721</v>
      </c>
      <c r="B3" s="276"/>
      <c r="C3" s="276"/>
    </row>
    <row r="4" spans="1:7" ht="33.75" customHeight="1" x14ac:dyDescent="0.25">
      <c r="A4" s="277" t="s">
        <v>451</v>
      </c>
      <c r="B4" s="277"/>
      <c r="C4" s="278" t="s">
        <v>722</v>
      </c>
    </row>
    <row r="5" spans="1:7" ht="35.25" customHeight="1" x14ac:dyDescent="0.25">
      <c r="A5" s="144" t="s">
        <v>664</v>
      </c>
      <c r="B5" s="144" t="s">
        <v>723</v>
      </c>
      <c r="C5" s="279"/>
    </row>
    <row r="6" spans="1:7" ht="21" customHeight="1" x14ac:dyDescent="0.25">
      <c r="A6" s="269" t="s">
        <v>724</v>
      </c>
      <c r="B6" s="269"/>
      <c r="C6" s="269"/>
    </row>
    <row r="7" spans="1:7" ht="31.5" customHeight="1" x14ac:dyDescent="0.25">
      <c r="A7" s="98" t="s">
        <v>725</v>
      </c>
      <c r="B7" s="144" t="s">
        <v>528</v>
      </c>
      <c r="C7" s="99" t="s">
        <v>529</v>
      </c>
    </row>
    <row r="8" spans="1:7" ht="30" customHeight="1" x14ac:dyDescent="0.25">
      <c r="A8" s="98" t="s">
        <v>725</v>
      </c>
      <c r="B8" s="76" t="s">
        <v>726</v>
      </c>
      <c r="C8" s="145" t="s">
        <v>727</v>
      </c>
    </row>
    <row r="9" spans="1:7" ht="19.5" customHeight="1" x14ac:dyDescent="0.25">
      <c r="A9" s="98" t="s">
        <v>725</v>
      </c>
      <c r="B9" s="144" t="s">
        <v>530</v>
      </c>
      <c r="C9" s="99" t="s">
        <v>728</v>
      </c>
    </row>
    <row r="10" spans="1:7" ht="19.5" customHeight="1" x14ac:dyDescent="0.25">
      <c r="A10" s="98" t="s">
        <v>725</v>
      </c>
      <c r="B10" s="144" t="s">
        <v>729</v>
      </c>
      <c r="C10" s="99" t="s">
        <v>730</v>
      </c>
    </row>
    <row r="11" spans="1:7" ht="18" customHeight="1" x14ac:dyDescent="0.25">
      <c r="A11" s="269" t="s">
        <v>731</v>
      </c>
      <c r="B11" s="280"/>
      <c r="C11" s="280"/>
    </row>
    <row r="12" spans="1:7" ht="97.5" customHeight="1" x14ac:dyDescent="0.25">
      <c r="A12" s="144">
        <v>100</v>
      </c>
      <c r="B12" s="76" t="s">
        <v>782</v>
      </c>
      <c r="C12" s="119" t="s">
        <v>783</v>
      </c>
    </row>
    <row r="13" spans="1:7" ht="114" customHeight="1" x14ac:dyDescent="0.25">
      <c r="A13" s="144">
        <v>100</v>
      </c>
      <c r="B13" s="76" t="s">
        <v>784</v>
      </c>
      <c r="C13" s="119" t="s">
        <v>785</v>
      </c>
    </row>
    <row r="14" spans="1:7" ht="96.75" customHeight="1" x14ac:dyDescent="0.25">
      <c r="A14" s="144">
        <v>100</v>
      </c>
      <c r="B14" s="76" t="s">
        <v>786</v>
      </c>
      <c r="C14" s="119" t="s">
        <v>787</v>
      </c>
      <c r="G14" s="127" t="s">
        <v>450</v>
      </c>
    </row>
    <row r="15" spans="1:7" ht="96" customHeight="1" x14ac:dyDescent="0.25">
      <c r="A15" s="144">
        <v>100</v>
      </c>
      <c r="B15" s="76" t="s">
        <v>788</v>
      </c>
      <c r="C15" s="145" t="s">
        <v>789</v>
      </c>
    </row>
    <row r="16" spans="1:7" ht="18.75" customHeight="1" x14ac:dyDescent="0.25">
      <c r="A16" s="269" t="s">
        <v>732</v>
      </c>
      <c r="B16" s="269"/>
      <c r="C16" s="269"/>
    </row>
    <row r="17" spans="1:8" ht="61.5" customHeight="1" x14ac:dyDescent="0.25">
      <c r="A17" s="144">
        <v>182</v>
      </c>
      <c r="B17" s="144" t="s">
        <v>459</v>
      </c>
      <c r="C17" s="100" t="s">
        <v>733</v>
      </c>
    </row>
    <row r="18" spans="1:8" ht="91.5" customHeight="1" x14ac:dyDescent="0.25">
      <c r="A18" s="144">
        <v>182</v>
      </c>
      <c r="B18" s="144" t="s">
        <v>461</v>
      </c>
      <c r="C18" s="100" t="s">
        <v>734</v>
      </c>
    </row>
    <row r="19" spans="1:8" ht="46.5" customHeight="1" x14ac:dyDescent="0.25">
      <c r="A19" s="144">
        <v>182</v>
      </c>
      <c r="B19" s="144" t="s">
        <v>463</v>
      </c>
      <c r="C19" s="100" t="s">
        <v>735</v>
      </c>
    </row>
    <row r="20" spans="1:8" ht="77.25" customHeight="1" x14ac:dyDescent="0.25">
      <c r="A20" s="144">
        <v>182</v>
      </c>
      <c r="B20" s="144" t="s">
        <v>736</v>
      </c>
      <c r="C20" s="100" t="s">
        <v>737</v>
      </c>
    </row>
    <row r="21" spans="1:8" ht="16.5" customHeight="1" x14ac:dyDescent="0.25">
      <c r="A21" s="144">
        <v>182</v>
      </c>
      <c r="B21" s="144" t="s">
        <v>482</v>
      </c>
      <c r="C21" s="101" t="s">
        <v>738</v>
      </c>
    </row>
    <row r="22" spans="1:8" ht="30" customHeight="1" x14ac:dyDescent="0.25">
      <c r="A22" s="144">
        <v>182</v>
      </c>
      <c r="B22" s="144" t="s">
        <v>739</v>
      </c>
      <c r="C22" s="101" t="s">
        <v>740</v>
      </c>
      <c r="H22" s="127" t="s">
        <v>450</v>
      </c>
    </row>
    <row r="23" spans="1:8" ht="16.5" customHeight="1" x14ac:dyDescent="0.25">
      <c r="A23" s="144">
        <v>182</v>
      </c>
      <c r="B23" s="144" t="s">
        <v>487</v>
      </c>
      <c r="C23" s="101" t="s">
        <v>486</v>
      </c>
    </row>
    <row r="24" spans="1:8" ht="30.75" customHeight="1" x14ac:dyDescent="0.25">
      <c r="A24" s="144">
        <v>182</v>
      </c>
      <c r="B24" s="144" t="s">
        <v>741</v>
      </c>
      <c r="C24" s="101" t="s">
        <v>742</v>
      </c>
      <c r="G24" s="127" t="s">
        <v>450</v>
      </c>
    </row>
    <row r="25" spans="1:8" ht="31.5" customHeight="1" x14ac:dyDescent="0.25">
      <c r="A25" s="144">
        <v>182</v>
      </c>
      <c r="B25" s="144" t="s">
        <v>490</v>
      </c>
      <c r="C25" s="101" t="s">
        <v>491</v>
      </c>
    </row>
    <row r="26" spans="1:8" ht="44.25" customHeight="1" x14ac:dyDescent="0.25">
      <c r="A26" s="144">
        <v>182</v>
      </c>
      <c r="B26" s="144" t="s">
        <v>496</v>
      </c>
      <c r="C26" s="100" t="s">
        <v>743</v>
      </c>
    </row>
    <row r="27" spans="1:8" ht="43.5" customHeight="1" x14ac:dyDescent="0.25">
      <c r="A27" s="144">
        <v>182</v>
      </c>
      <c r="B27" s="144" t="s">
        <v>744</v>
      </c>
      <c r="C27" s="100" t="s">
        <v>874</v>
      </c>
    </row>
    <row r="28" spans="1:8" ht="47.25" customHeight="1" x14ac:dyDescent="0.25">
      <c r="A28" s="144">
        <v>182</v>
      </c>
      <c r="B28" s="144" t="s">
        <v>745</v>
      </c>
      <c r="C28" s="101" t="s">
        <v>746</v>
      </c>
    </row>
    <row r="29" spans="1:8" ht="32.25" customHeight="1" x14ac:dyDescent="0.25">
      <c r="A29" s="144">
        <v>182</v>
      </c>
      <c r="B29" s="144" t="s">
        <v>747</v>
      </c>
      <c r="C29" s="101" t="s">
        <v>748</v>
      </c>
    </row>
    <row r="30" spans="1:8" ht="17.25" customHeight="1" x14ac:dyDescent="0.25">
      <c r="A30" s="270" t="s">
        <v>875</v>
      </c>
      <c r="B30" s="271"/>
      <c r="C30" s="272"/>
    </row>
    <row r="31" spans="1:8" s="121" customFormat="1" ht="76.5" customHeight="1" x14ac:dyDescent="0.25">
      <c r="A31" s="144">
        <v>830</v>
      </c>
      <c r="B31" s="144" t="s">
        <v>558</v>
      </c>
      <c r="C31" s="145" t="s">
        <v>559</v>
      </c>
    </row>
    <row r="32" spans="1:8" s="121" customFormat="1" ht="89.25" customHeight="1" x14ac:dyDescent="0.25">
      <c r="A32" s="144">
        <v>830</v>
      </c>
      <c r="B32" s="144" t="s">
        <v>691</v>
      </c>
      <c r="C32" s="145" t="s">
        <v>561</v>
      </c>
    </row>
    <row r="33" spans="1:3" s="121" customFormat="1" ht="73.5" customHeight="1" x14ac:dyDescent="0.25">
      <c r="A33" s="144">
        <v>830</v>
      </c>
      <c r="B33" s="144" t="s">
        <v>562</v>
      </c>
      <c r="C33" s="145" t="s">
        <v>563</v>
      </c>
    </row>
    <row r="34" spans="1:3" s="121" customFormat="1" ht="75" customHeight="1" x14ac:dyDescent="0.25">
      <c r="A34" s="144">
        <v>830</v>
      </c>
      <c r="B34" s="144" t="s">
        <v>564</v>
      </c>
      <c r="C34" s="145" t="s">
        <v>565</v>
      </c>
    </row>
    <row r="35" spans="1:3" s="121" customFormat="1" ht="75.75" customHeight="1" x14ac:dyDescent="0.25">
      <c r="A35" s="144">
        <v>830</v>
      </c>
      <c r="B35" s="144" t="s">
        <v>876</v>
      </c>
      <c r="C35" s="145" t="s">
        <v>877</v>
      </c>
    </row>
    <row r="36" spans="1:3" s="121" customFormat="1" ht="78" customHeight="1" x14ac:dyDescent="0.25">
      <c r="A36" s="144">
        <v>830</v>
      </c>
      <c r="B36" s="144" t="s">
        <v>878</v>
      </c>
      <c r="C36" s="145" t="s">
        <v>879</v>
      </c>
    </row>
    <row r="37" spans="1:3" s="121" customFormat="1" ht="75" x14ac:dyDescent="0.25">
      <c r="A37" s="144">
        <v>830</v>
      </c>
      <c r="B37" s="144" t="s">
        <v>880</v>
      </c>
      <c r="C37" s="145" t="s">
        <v>881</v>
      </c>
    </row>
    <row r="38" spans="1:3" s="121" customFormat="1" ht="75.75" customHeight="1" x14ac:dyDescent="0.25">
      <c r="A38" s="144">
        <v>830</v>
      </c>
      <c r="B38" s="144" t="s">
        <v>882</v>
      </c>
      <c r="C38" s="145" t="s">
        <v>883</v>
      </c>
    </row>
    <row r="39" spans="1:3" s="121" customFormat="1" ht="90" customHeight="1" x14ac:dyDescent="0.25">
      <c r="A39" s="144">
        <v>830</v>
      </c>
      <c r="B39" s="144" t="s">
        <v>884</v>
      </c>
      <c r="C39" s="145" t="s">
        <v>885</v>
      </c>
    </row>
    <row r="40" spans="1:3" s="121" customFormat="1" ht="108" customHeight="1" x14ac:dyDescent="0.25">
      <c r="A40" s="144">
        <v>830</v>
      </c>
      <c r="B40" s="144" t="s">
        <v>886</v>
      </c>
      <c r="C40" s="145" t="s">
        <v>887</v>
      </c>
    </row>
    <row r="41" spans="1:3" s="121" customFormat="1" ht="78" customHeight="1" x14ac:dyDescent="0.25">
      <c r="A41" s="144">
        <v>830</v>
      </c>
      <c r="B41" s="144" t="s">
        <v>888</v>
      </c>
      <c r="C41" s="145" t="s">
        <v>889</v>
      </c>
    </row>
    <row r="42" spans="1:3" s="121" customFormat="1" ht="75" customHeight="1" x14ac:dyDescent="0.25">
      <c r="A42" s="144">
        <v>830</v>
      </c>
      <c r="B42" s="144" t="s">
        <v>890</v>
      </c>
      <c r="C42" s="145" t="s">
        <v>891</v>
      </c>
    </row>
    <row r="43" spans="1:3" s="121" customFormat="1" ht="109.5" customHeight="1" x14ac:dyDescent="0.25">
      <c r="A43" s="144">
        <v>830</v>
      </c>
      <c r="B43" s="144" t="s">
        <v>892</v>
      </c>
      <c r="C43" s="145" t="s">
        <v>893</v>
      </c>
    </row>
    <row r="44" spans="1:3" s="121" customFormat="1" ht="73.5" customHeight="1" x14ac:dyDescent="0.25">
      <c r="A44" s="144">
        <v>830</v>
      </c>
      <c r="B44" s="144" t="s">
        <v>894</v>
      </c>
      <c r="C44" s="145" t="s">
        <v>895</v>
      </c>
    </row>
    <row r="45" spans="1:3" s="121" customFormat="1" ht="78" customHeight="1" x14ac:dyDescent="0.25">
      <c r="A45" s="144">
        <v>830</v>
      </c>
      <c r="B45" s="144" t="s">
        <v>566</v>
      </c>
      <c r="C45" s="145" t="s">
        <v>567</v>
      </c>
    </row>
    <row r="46" spans="1:3" s="121" customFormat="1" ht="76.5" customHeight="1" x14ac:dyDescent="0.25">
      <c r="A46" s="144">
        <v>830</v>
      </c>
      <c r="B46" s="144" t="s">
        <v>896</v>
      </c>
      <c r="C46" s="145" t="s">
        <v>897</v>
      </c>
    </row>
    <row r="47" spans="1:3" s="121" customFormat="1" ht="76.5" customHeight="1" x14ac:dyDescent="0.25">
      <c r="A47" s="144">
        <v>830</v>
      </c>
      <c r="B47" s="174" t="s">
        <v>1029</v>
      </c>
      <c r="C47" s="174" t="s">
        <v>1030</v>
      </c>
    </row>
    <row r="48" spans="1:3" s="121" customFormat="1" x14ac:dyDescent="0.25">
      <c r="A48" s="273" t="s">
        <v>1031</v>
      </c>
      <c r="B48" s="273"/>
      <c r="C48" s="273"/>
    </row>
    <row r="49" spans="1:3" s="121" customFormat="1" ht="76.5" customHeight="1" x14ac:dyDescent="0.25">
      <c r="A49" s="104">
        <v>836</v>
      </c>
      <c r="B49" s="104" t="s">
        <v>1032</v>
      </c>
      <c r="C49" s="91" t="s">
        <v>1033</v>
      </c>
    </row>
    <row r="50" spans="1:3" s="121" customFormat="1" ht="18" customHeight="1" x14ac:dyDescent="0.25">
      <c r="A50" s="269" t="s">
        <v>898</v>
      </c>
      <c r="B50" s="269"/>
      <c r="C50" s="269"/>
    </row>
    <row r="51" spans="1:3" s="121" customFormat="1" ht="32.25" customHeight="1" x14ac:dyDescent="0.25">
      <c r="A51" s="277">
        <v>842</v>
      </c>
      <c r="B51" s="277" t="s">
        <v>899</v>
      </c>
      <c r="C51" s="281" t="s">
        <v>900</v>
      </c>
    </row>
    <row r="52" spans="1:3" s="121" customFormat="1" ht="27.75" customHeight="1" x14ac:dyDescent="0.25">
      <c r="A52" s="277"/>
      <c r="B52" s="277"/>
      <c r="C52" s="281"/>
    </row>
    <row r="53" spans="1:3" s="121" customFormat="1" ht="73.5" customHeight="1" x14ac:dyDescent="0.25">
      <c r="A53" s="144">
        <v>842</v>
      </c>
      <c r="B53" s="144" t="s">
        <v>558</v>
      </c>
      <c r="C53" s="145" t="s">
        <v>559</v>
      </c>
    </row>
    <row r="54" spans="1:3" s="121" customFormat="1" ht="74.25" customHeight="1" x14ac:dyDescent="0.25">
      <c r="A54" s="277">
        <v>842</v>
      </c>
      <c r="B54" s="277" t="s">
        <v>691</v>
      </c>
      <c r="C54" s="281" t="s">
        <v>561</v>
      </c>
    </row>
    <row r="55" spans="1:3" s="121" customFormat="1" x14ac:dyDescent="0.25">
      <c r="A55" s="277"/>
      <c r="B55" s="277"/>
      <c r="C55" s="281"/>
    </row>
    <row r="56" spans="1:3" s="121" customFormat="1" ht="74.25" customHeight="1" x14ac:dyDescent="0.25">
      <c r="A56" s="144">
        <v>842</v>
      </c>
      <c r="B56" s="144" t="s">
        <v>562</v>
      </c>
      <c r="C56" s="145" t="s">
        <v>563</v>
      </c>
    </row>
    <row r="57" spans="1:3" s="121" customFormat="1" ht="76.5" customHeight="1" x14ac:dyDescent="0.25">
      <c r="A57" s="144">
        <v>842</v>
      </c>
      <c r="B57" s="144" t="s">
        <v>564</v>
      </c>
      <c r="C57" s="145" t="s">
        <v>565</v>
      </c>
    </row>
    <row r="58" spans="1:3" s="121" customFormat="1" ht="80.25" customHeight="1" x14ac:dyDescent="0.25">
      <c r="A58" s="144">
        <v>842</v>
      </c>
      <c r="B58" s="144" t="s">
        <v>876</v>
      </c>
      <c r="C58" s="145" t="s">
        <v>877</v>
      </c>
    </row>
    <row r="59" spans="1:3" s="121" customFormat="1" ht="77.25" customHeight="1" x14ac:dyDescent="0.25">
      <c r="A59" s="144">
        <v>842</v>
      </c>
      <c r="B59" s="144" t="s">
        <v>878</v>
      </c>
      <c r="C59" s="145" t="s">
        <v>879</v>
      </c>
    </row>
    <row r="60" spans="1:3" s="121" customFormat="1" ht="74.25" customHeight="1" x14ac:dyDescent="0.25">
      <c r="A60" s="144">
        <v>842</v>
      </c>
      <c r="B60" s="144" t="s">
        <v>880</v>
      </c>
      <c r="C60" s="145" t="s">
        <v>881</v>
      </c>
    </row>
    <row r="61" spans="1:3" s="121" customFormat="1" ht="75" x14ac:dyDescent="0.25">
      <c r="A61" s="144">
        <v>842</v>
      </c>
      <c r="B61" s="144" t="s">
        <v>882</v>
      </c>
      <c r="C61" s="145" t="s">
        <v>883</v>
      </c>
    </row>
    <row r="62" spans="1:3" s="121" customFormat="1" ht="90" x14ac:dyDescent="0.25">
      <c r="A62" s="144">
        <v>842</v>
      </c>
      <c r="B62" s="144" t="s">
        <v>884</v>
      </c>
      <c r="C62" s="145" t="s">
        <v>885</v>
      </c>
    </row>
    <row r="63" spans="1:3" s="121" customFormat="1" ht="105" x14ac:dyDescent="0.25">
      <c r="A63" s="144">
        <v>842</v>
      </c>
      <c r="B63" s="144" t="s">
        <v>886</v>
      </c>
      <c r="C63" s="145" t="s">
        <v>887</v>
      </c>
    </row>
    <row r="64" spans="1:3" s="121" customFormat="1" ht="75" x14ac:dyDescent="0.25">
      <c r="A64" s="144">
        <v>842</v>
      </c>
      <c r="B64" s="144" t="s">
        <v>888</v>
      </c>
      <c r="C64" s="145" t="s">
        <v>889</v>
      </c>
    </row>
    <row r="65" spans="1:3" s="121" customFormat="1" ht="75" x14ac:dyDescent="0.25">
      <c r="A65" s="144">
        <v>842</v>
      </c>
      <c r="B65" s="144" t="s">
        <v>890</v>
      </c>
      <c r="C65" s="145" t="s">
        <v>891</v>
      </c>
    </row>
    <row r="66" spans="1:3" s="121" customFormat="1" ht="111.75" customHeight="1" x14ac:dyDescent="0.25">
      <c r="A66" s="144">
        <v>842</v>
      </c>
      <c r="B66" s="144" t="s">
        <v>892</v>
      </c>
      <c r="C66" s="145" t="s">
        <v>893</v>
      </c>
    </row>
    <row r="67" spans="1:3" s="121" customFormat="1" ht="75" x14ac:dyDescent="0.25">
      <c r="A67" s="144">
        <v>842</v>
      </c>
      <c r="B67" s="144" t="s">
        <v>894</v>
      </c>
      <c r="C67" s="145" t="s">
        <v>895</v>
      </c>
    </row>
    <row r="68" spans="1:3" s="121" customFormat="1" ht="78" customHeight="1" x14ac:dyDescent="0.25">
      <c r="A68" s="144">
        <v>842</v>
      </c>
      <c r="B68" s="144" t="s">
        <v>566</v>
      </c>
      <c r="C68" s="145" t="s">
        <v>567</v>
      </c>
    </row>
    <row r="69" spans="1:3" s="121" customFormat="1" ht="75" x14ac:dyDescent="0.25">
      <c r="A69" s="144">
        <v>842</v>
      </c>
      <c r="B69" s="144" t="s">
        <v>896</v>
      </c>
      <c r="C69" s="145" t="s">
        <v>897</v>
      </c>
    </row>
    <row r="70" spans="1:3" ht="94.5" customHeight="1" x14ac:dyDescent="0.25">
      <c r="A70" s="282" t="s">
        <v>749</v>
      </c>
      <c r="B70" s="283"/>
      <c r="C70" s="283"/>
    </row>
    <row r="71" spans="1:3" ht="61.5" customHeight="1" x14ac:dyDescent="0.25">
      <c r="A71" s="144"/>
      <c r="B71" s="144" t="s">
        <v>692</v>
      </c>
      <c r="C71" s="101" t="s">
        <v>693</v>
      </c>
    </row>
    <row r="72" spans="1:3" ht="61.5" customHeight="1" x14ac:dyDescent="0.25">
      <c r="A72" s="104"/>
      <c r="B72" s="174" t="s">
        <v>1034</v>
      </c>
      <c r="C72" s="91" t="s">
        <v>1035</v>
      </c>
    </row>
    <row r="73" spans="1:3" ht="18.75" x14ac:dyDescent="0.3">
      <c r="A73" s="102" t="s">
        <v>750</v>
      </c>
    </row>
    <row r="74" spans="1:3" x14ac:dyDescent="0.25">
      <c r="A74" s="268" t="s">
        <v>751</v>
      </c>
      <c r="B74" s="274"/>
      <c r="C74" s="274"/>
    </row>
    <row r="75" spans="1:3" x14ac:dyDescent="0.25">
      <c r="A75" s="268" t="s">
        <v>752</v>
      </c>
      <c r="B75" s="274"/>
      <c r="C75" s="274"/>
    </row>
    <row r="76" spans="1:3" x14ac:dyDescent="0.25">
      <c r="A76" s="275" t="s">
        <v>753</v>
      </c>
      <c r="B76" s="274"/>
      <c r="C76" s="274"/>
    </row>
    <row r="77" spans="1:3" x14ac:dyDescent="0.25">
      <c r="A77" s="275" t="s">
        <v>754</v>
      </c>
      <c r="B77" s="274"/>
      <c r="C77" s="274"/>
    </row>
    <row r="78" spans="1:3" x14ac:dyDescent="0.25">
      <c r="A78" s="268" t="s">
        <v>755</v>
      </c>
      <c r="B78" s="274"/>
      <c r="C78" s="274"/>
    </row>
    <row r="79" spans="1:3" x14ac:dyDescent="0.25">
      <c r="A79" s="268" t="s">
        <v>756</v>
      </c>
      <c r="B79" s="274"/>
      <c r="C79" s="274"/>
    </row>
    <row r="80" spans="1:3" x14ac:dyDescent="0.25">
      <c r="A80" s="268" t="s">
        <v>757</v>
      </c>
      <c r="B80" s="274"/>
      <c r="C80" s="274"/>
    </row>
    <row r="81" spans="1:3" x14ac:dyDescent="0.25">
      <c r="A81" s="268" t="s">
        <v>758</v>
      </c>
      <c r="B81" s="274"/>
      <c r="C81" s="274"/>
    </row>
    <row r="82" spans="1:3" x14ac:dyDescent="0.25">
      <c r="A82" s="268" t="s">
        <v>759</v>
      </c>
      <c r="B82" s="274"/>
      <c r="C82" s="274"/>
    </row>
    <row r="83" spans="1:3" x14ac:dyDescent="0.25">
      <c r="A83" s="268" t="s">
        <v>760</v>
      </c>
      <c r="B83" s="274"/>
      <c r="C83" s="274"/>
    </row>
    <row r="84" spans="1:3" ht="15" customHeight="1" x14ac:dyDescent="0.25">
      <c r="A84" s="268" t="s">
        <v>761</v>
      </c>
      <c r="B84" s="268"/>
      <c r="C84" s="268"/>
    </row>
    <row r="85" spans="1:3" ht="15" customHeight="1" x14ac:dyDescent="0.25">
      <c r="A85" s="268" t="s">
        <v>901</v>
      </c>
      <c r="B85" s="268"/>
      <c r="C85" s="268"/>
    </row>
    <row r="86" spans="1:3" ht="15" customHeight="1" x14ac:dyDescent="0.25">
      <c r="A86" s="268" t="s">
        <v>1036</v>
      </c>
      <c r="B86" s="268"/>
      <c r="C86" s="268"/>
    </row>
    <row r="87" spans="1:3" ht="15" customHeight="1" x14ac:dyDescent="0.25">
      <c r="A87" s="268" t="s">
        <v>902</v>
      </c>
      <c r="B87" s="268"/>
      <c r="C87" s="268"/>
    </row>
    <row r="88" spans="1:3" x14ac:dyDescent="0.25">
      <c r="A88" s="120"/>
      <c r="B88" s="120"/>
    </row>
  </sheetData>
  <mergeCells count="30">
    <mergeCell ref="A74:C74"/>
    <mergeCell ref="B54:B55"/>
    <mergeCell ref="C54:C55"/>
    <mergeCell ref="A70:C70"/>
    <mergeCell ref="A50:C50"/>
    <mergeCell ref="A51:A52"/>
    <mergeCell ref="B51:B52"/>
    <mergeCell ref="C51:C52"/>
    <mergeCell ref="A54:A55"/>
    <mergeCell ref="A3:C3"/>
    <mergeCell ref="A4:B4"/>
    <mergeCell ref="C4:C5"/>
    <mergeCell ref="A6:C6"/>
    <mergeCell ref="A11:C11"/>
    <mergeCell ref="A85:C85"/>
    <mergeCell ref="A86:C86"/>
    <mergeCell ref="A87:C87"/>
    <mergeCell ref="A16:C16"/>
    <mergeCell ref="A30:C30"/>
    <mergeCell ref="A84:C84"/>
    <mergeCell ref="A48:C48"/>
    <mergeCell ref="A79:C79"/>
    <mergeCell ref="A80:C80"/>
    <mergeCell ref="A81:C81"/>
    <mergeCell ref="A82:C82"/>
    <mergeCell ref="A83:C83"/>
    <mergeCell ref="A75:C75"/>
    <mergeCell ref="A76:C76"/>
    <mergeCell ref="A77:C77"/>
    <mergeCell ref="A78:C78"/>
  </mergeCells>
  <hyperlinks>
    <hyperlink ref="C26" r:id="rId1" display="consultantplus://offline/ref=E88F0C8B57259A8E16544F9DC27CADC22B5729ED2611768BD70DA245F7B40A830CAE0EEB7020B4B475BE71c8fBK"/>
    <hyperlink ref="C27" r:id="rId2" display="consultantplus://offline/ref=E88F0C8B57259A8E16544F9DC27CADC22B5729ED2611768BD70DA245F7B40A830CAE0EEB7020B4B475BE71c8fBK"/>
  </hyperlinks>
  <pageMargins left="0.70866141732283472" right="0.51181102362204722" top="0.35433070866141736" bottom="0.35433070866141736" header="0.31496062992125984" footer="0.31496062992125984"/>
  <pageSetup paperSize="9" scale="9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C9" sqref="C9"/>
    </sheetView>
  </sheetViews>
  <sheetFormatPr defaultRowHeight="15" x14ac:dyDescent="0.25"/>
  <cols>
    <col min="1" max="1" width="14.140625" style="40" customWidth="1"/>
    <col min="2" max="2" width="25" style="40" customWidth="1"/>
    <col min="3" max="3" width="59.140625" style="43" customWidth="1"/>
    <col min="4" max="4" width="9.140625" style="43"/>
    <col min="5" max="5" width="22.85546875" style="43" customWidth="1"/>
    <col min="6" max="255" width="9.140625" style="43"/>
    <col min="256" max="256" width="10" style="43" customWidth="1"/>
    <col min="257" max="257" width="5.140625" style="43" customWidth="1"/>
    <col min="258" max="258" width="19.28515625" style="43" customWidth="1"/>
    <col min="259" max="259" width="61.5703125" style="43" customWidth="1"/>
    <col min="260" max="511" width="9.140625" style="43"/>
    <col min="512" max="512" width="10" style="43" customWidth="1"/>
    <col min="513" max="513" width="5.140625" style="43" customWidth="1"/>
    <col min="514" max="514" width="19.28515625" style="43" customWidth="1"/>
    <col min="515" max="515" width="61.5703125" style="43" customWidth="1"/>
    <col min="516" max="767" width="9.140625" style="43"/>
    <col min="768" max="768" width="10" style="43" customWidth="1"/>
    <col min="769" max="769" width="5.140625" style="43" customWidth="1"/>
    <col min="770" max="770" width="19.28515625" style="43" customWidth="1"/>
    <col min="771" max="771" width="61.5703125" style="43" customWidth="1"/>
    <col min="772" max="1023" width="9.140625" style="43"/>
    <col min="1024" max="1024" width="10" style="43" customWidth="1"/>
    <col min="1025" max="1025" width="5.140625" style="43" customWidth="1"/>
    <col min="1026" max="1026" width="19.28515625" style="43" customWidth="1"/>
    <col min="1027" max="1027" width="61.5703125" style="43" customWidth="1"/>
    <col min="1028" max="1279" width="9.140625" style="43"/>
    <col min="1280" max="1280" width="10" style="43" customWidth="1"/>
    <col min="1281" max="1281" width="5.140625" style="43" customWidth="1"/>
    <col min="1282" max="1282" width="19.28515625" style="43" customWidth="1"/>
    <col min="1283" max="1283" width="61.5703125" style="43" customWidth="1"/>
    <col min="1284" max="1535" width="9.140625" style="43"/>
    <col min="1536" max="1536" width="10" style="43" customWidth="1"/>
    <col min="1537" max="1537" width="5.140625" style="43" customWidth="1"/>
    <col min="1538" max="1538" width="19.28515625" style="43" customWidth="1"/>
    <col min="1539" max="1539" width="61.5703125" style="43" customWidth="1"/>
    <col min="1540" max="1791" width="9.140625" style="43"/>
    <col min="1792" max="1792" width="10" style="43" customWidth="1"/>
    <col min="1793" max="1793" width="5.140625" style="43" customWidth="1"/>
    <col min="1794" max="1794" width="19.28515625" style="43" customWidth="1"/>
    <col min="1795" max="1795" width="61.5703125" style="43" customWidth="1"/>
    <col min="1796" max="2047" width="9.140625" style="43"/>
    <col min="2048" max="2048" width="10" style="43" customWidth="1"/>
    <col min="2049" max="2049" width="5.140625" style="43" customWidth="1"/>
    <col min="2050" max="2050" width="19.28515625" style="43" customWidth="1"/>
    <col min="2051" max="2051" width="61.5703125" style="43" customWidth="1"/>
    <col min="2052" max="2303" width="9.140625" style="43"/>
    <col min="2304" max="2304" width="10" style="43" customWidth="1"/>
    <col min="2305" max="2305" width="5.140625" style="43" customWidth="1"/>
    <col min="2306" max="2306" width="19.28515625" style="43" customWidth="1"/>
    <col min="2307" max="2307" width="61.5703125" style="43" customWidth="1"/>
    <col min="2308" max="2559" width="9.140625" style="43"/>
    <col min="2560" max="2560" width="10" style="43" customWidth="1"/>
    <col min="2561" max="2561" width="5.140625" style="43" customWidth="1"/>
    <col min="2562" max="2562" width="19.28515625" style="43" customWidth="1"/>
    <col min="2563" max="2563" width="61.5703125" style="43" customWidth="1"/>
    <col min="2564" max="2815" width="9.140625" style="43"/>
    <col min="2816" max="2816" width="10" style="43" customWidth="1"/>
    <col min="2817" max="2817" width="5.140625" style="43" customWidth="1"/>
    <col min="2818" max="2818" width="19.28515625" style="43" customWidth="1"/>
    <col min="2819" max="2819" width="61.5703125" style="43" customWidth="1"/>
    <col min="2820" max="3071" width="9.140625" style="43"/>
    <col min="3072" max="3072" width="10" style="43" customWidth="1"/>
    <col min="3073" max="3073" width="5.140625" style="43" customWidth="1"/>
    <col min="3074" max="3074" width="19.28515625" style="43" customWidth="1"/>
    <col min="3075" max="3075" width="61.5703125" style="43" customWidth="1"/>
    <col min="3076" max="3327" width="9.140625" style="43"/>
    <col min="3328" max="3328" width="10" style="43" customWidth="1"/>
    <col min="3329" max="3329" width="5.140625" style="43" customWidth="1"/>
    <col min="3330" max="3330" width="19.28515625" style="43" customWidth="1"/>
    <col min="3331" max="3331" width="61.5703125" style="43" customWidth="1"/>
    <col min="3332" max="3583" width="9.140625" style="43"/>
    <col min="3584" max="3584" width="10" style="43" customWidth="1"/>
    <col min="3585" max="3585" width="5.140625" style="43" customWidth="1"/>
    <col min="3586" max="3586" width="19.28515625" style="43" customWidth="1"/>
    <col min="3587" max="3587" width="61.5703125" style="43" customWidth="1"/>
    <col min="3588" max="3839" width="9.140625" style="43"/>
    <col min="3840" max="3840" width="10" style="43" customWidth="1"/>
    <col min="3841" max="3841" width="5.140625" style="43" customWidth="1"/>
    <col min="3842" max="3842" width="19.28515625" style="43" customWidth="1"/>
    <col min="3843" max="3843" width="61.5703125" style="43" customWidth="1"/>
    <col min="3844" max="4095" width="9.140625" style="43"/>
    <col min="4096" max="4096" width="10" style="43" customWidth="1"/>
    <col min="4097" max="4097" width="5.140625" style="43" customWidth="1"/>
    <col min="4098" max="4098" width="19.28515625" style="43" customWidth="1"/>
    <col min="4099" max="4099" width="61.5703125" style="43" customWidth="1"/>
    <col min="4100" max="4351" width="9.140625" style="43"/>
    <col min="4352" max="4352" width="10" style="43" customWidth="1"/>
    <col min="4353" max="4353" width="5.140625" style="43" customWidth="1"/>
    <col min="4354" max="4354" width="19.28515625" style="43" customWidth="1"/>
    <col min="4355" max="4355" width="61.5703125" style="43" customWidth="1"/>
    <col min="4356" max="4607" width="9.140625" style="43"/>
    <col min="4608" max="4608" width="10" style="43" customWidth="1"/>
    <col min="4609" max="4609" width="5.140625" style="43" customWidth="1"/>
    <col min="4610" max="4610" width="19.28515625" style="43" customWidth="1"/>
    <col min="4611" max="4611" width="61.5703125" style="43" customWidth="1"/>
    <col min="4612" max="4863" width="9.140625" style="43"/>
    <col min="4864" max="4864" width="10" style="43" customWidth="1"/>
    <col min="4865" max="4865" width="5.140625" style="43" customWidth="1"/>
    <col min="4866" max="4866" width="19.28515625" style="43" customWidth="1"/>
    <col min="4867" max="4867" width="61.5703125" style="43" customWidth="1"/>
    <col min="4868" max="5119" width="9.140625" style="43"/>
    <col min="5120" max="5120" width="10" style="43" customWidth="1"/>
    <col min="5121" max="5121" width="5.140625" style="43" customWidth="1"/>
    <col min="5122" max="5122" width="19.28515625" style="43" customWidth="1"/>
    <col min="5123" max="5123" width="61.5703125" style="43" customWidth="1"/>
    <col min="5124" max="5375" width="9.140625" style="43"/>
    <col min="5376" max="5376" width="10" style="43" customWidth="1"/>
    <col min="5377" max="5377" width="5.140625" style="43" customWidth="1"/>
    <col min="5378" max="5378" width="19.28515625" style="43" customWidth="1"/>
    <col min="5379" max="5379" width="61.5703125" style="43" customWidth="1"/>
    <col min="5380" max="5631" width="9.140625" style="43"/>
    <col min="5632" max="5632" width="10" style="43" customWidth="1"/>
    <col min="5633" max="5633" width="5.140625" style="43" customWidth="1"/>
    <col min="5634" max="5634" width="19.28515625" style="43" customWidth="1"/>
    <col min="5635" max="5635" width="61.5703125" style="43" customWidth="1"/>
    <col min="5636" max="5887" width="9.140625" style="43"/>
    <col min="5888" max="5888" width="10" style="43" customWidth="1"/>
    <col min="5889" max="5889" width="5.140625" style="43" customWidth="1"/>
    <col min="5890" max="5890" width="19.28515625" style="43" customWidth="1"/>
    <col min="5891" max="5891" width="61.5703125" style="43" customWidth="1"/>
    <col min="5892" max="6143" width="9.140625" style="43"/>
    <col min="6144" max="6144" width="10" style="43" customWidth="1"/>
    <col min="6145" max="6145" width="5.140625" style="43" customWidth="1"/>
    <col min="6146" max="6146" width="19.28515625" style="43" customWidth="1"/>
    <col min="6147" max="6147" width="61.5703125" style="43" customWidth="1"/>
    <col min="6148" max="6399" width="9.140625" style="43"/>
    <col min="6400" max="6400" width="10" style="43" customWidth="1"/>
    <col min="6401" max="6401" width="5.140625" style="43" customWidth="1"/>
    <col min="6402" max="6402" width="19.28515625" style="43" customWidth="1"/>
    <col min="6403" max="6403" width="61.5703125" style="43" customWidth="1"/>
    <col min="6404" max="6655" width="9.140625" style="43"/>
    <col min="6656" max="6656" width="10" style="43" customWidth="1"/>
    <col min="6657" max="6657" width="5.140625" style="43" customWidth="1"/>
    <col min="6658" max="6658" width="19.28515625" style="43" customWidth="1"/>
    <col min="6659" max="6659" width="61.5703125" style="43" customWidth="1"/>
    <col min="6660" max="6911" width="9.140625" style="43"/>
    <col min="6912" max="6912" width="10" style="43" customWidth="1"/>
    <col min="6913" max="6913" width="5.140625" style="43" customWidth="1"/>
    <col min="6914" max="6914" width="19.28515625" style="43" customWidth="1"/>
    <col min="6915" max="6915" width="61.5703125" style="43" customWidth="1"/>
    <col min="6916" max="7167" width="9.140625" style="43"/>
    <col min="7168" max="7168" width="10" style="43" customWidth="1"/>
    <col min="7169" max="7169" width="5.140625" style="43" customWidth="1"/>
    <col min="7170" max="7170" width="19.28515625" style="43" customWidth="1"/>
    <col min="7171" max="7171" width="61.5703125" style="43" customWidth="1"/>
    <col min="7172" max="7423" width="9.140625" style="43"/>
    <col min="7424" max="7424" width="10" style="43" customWidth="1"/>
    <col min="7425" max="7425" width="5.140625" style="43" customWidth="1"/>
    <col min="7426" max="7426" width="19.28515625" style="43" customWidth="1"/>
    <col min="7427" max="7427" width="61.5703125" style="43" customWidth="1"/>
    <col min="7428" max="7679" width="9.140625" style="43"/>
    <col min="7680" max="7680" width="10" style="43" customWidth="1"/>
    <col min="7681" max="7681" width="5.140625" style="43" customWidth="1"/>
    <col min="7682" max="7682" width="19.28515625" style="43" customWidth="1"/>
    <col min="7683" max="7683" width="61.5703125" style="43" customWidth="1"/>
    <col min="7684" max="7935" width="9.140625" style="43"/>
    <col min="7936" max="7936" width="10" style="43" customWidth="1"/>
    <col min="7937" max="7937" width="5.140625" style="43" customWidth="1"/>
    <col min="7938" max="7938" width="19.28515625" style="43" customWidth="1"/>
    <col min="7939" max="7939" width="61.5703125" style="43" customWidth="1"/>
    <col min="7940" max="8191" width="9.140625" style="43"/>
    <col min="8192" max="8192" width="10" style="43" customWidth="1"/>
    <col min="8193" max="8193" width="5.140625" style="43" customWidth="1"/>
    <col min="8194" max="8194" width="19.28515625" style="43" customWidth="1"/>
    <col min="8195" max="8195" width="61.5703125" style="43" customWidth="1"/>
    <col min="8196" max="8447" width="9.140625" style="43"/>
    <col min="8448" max="8448" width="10" style="43" customWidth="1"/>
    <col min="8449" max="8449" width="5.140625" style="43" customWidth="1"/>
    <col min="8450" max="8450" width="19.28515625" style="43" customWidth="1"/>
    <col min="8451" max="8451" width="61.5703125" style="43" customWidth="1"/>
    <col min="8452" max="8703" width="9.140625" style="43"/>
    <col min="8704" max="8704" width="10" style="43" customWidth="1"/>
    <col min="8705" max="8705" width="5.140625" style="43" customWidth="1"/>
    <col min="8706" max="8706" width="19.28515625" style="43" customWidth="1"/>
    <col min="8707" max="8707" width="61.5703125" style="43" customWidth="1"/>
    <col min="8708" max="8959" width="9.140625" style="43"/>
    <col min="8960" max="8960" width="10" style="43" customWidth="1"/>
    <col min="8961" max="8961" width="5.140625" style="43" customWidth="1"/>
    <col min="8962" max="8962" width="19.28515625" style="43" customWidth="1"/>
    <col min="8963" max="8963" width="61.5703125" style="43" customWidth="1"/>
    <col min="8964" max="9215" width="9.140625" style="43"/>
    <col min="9216" max="9216" width="10" style="43" customWidth="1"/>
    <col min="9217" max="9217" width="5.140625" style="43" customWidth="1"/>
    <col min="9218" max="9218" width="19.28515625" style="43" customWidth="1"/>
    <col min="9219" max="9219" width="61.5703125" style="43" customWidth="1"/>
    <col min="9220" max="9471" width="9.140625" style="43"/>
    <col min="9472" max="9472" width="10" style="43" customWidth="1"/>
    <col min="9473" max="9473" width="5.140625" style="43" customWidth="1"/>
    <col min="9474" max="9474" width="19.28515625" style="43" customWidth="1"/>
    <col min="9475" max="9475" width="61.5703125" style="43" customWidth="1"/>
    <col min="9476" max="9727" width="9.140625" style="43"/>
    <col min="9728" max="9728" width="10" style="43" customWidth="1"/>
    <col min="9729" max="9729" width="5.140625" style="43" customWidth="1"/>
    <col min="9730" max="9730" width="19.28515625" style="43" customWidth="1"/>
    <col min="9731" max="9731" width="61.5703125" style="43" customWidth="1"/>
    <col min="9732" max="9983" width="9.140625" style="43"/>
    <col min="9984" max="9984" width="10" style="43" customWidth="1"/>
    <col min="9985" max="9985" width="5.140625" style="43" customWidth="1"/>
    <col min="9986" max="9986" width="19.28515625" style="43" customWidth="1"/>
    <col min="9987" max="9987" width="61.5703125" style="43" customWidth="1"/>
    <col min="9988" max="10239" width="9.140625" style="43"/>
    <col min="10240" max="10240" width="10" style="43" customWidth="1"/>
    <col min="10241" max="10241" width="5.140625" style="43" customWidth="1"/>
    <col min="10242" max="10242" width="19.28515625" style="43" customWidth="1"/>
    <col min="10243" max="10243" width="61.5703125" style="43" customWidth="1"/>
    <col min="10244" max="10495" width="9.140625" style="43"/>
    <col min="10496" max="10496" width="10" style="43" customWidth="1"/>
    <col min="10497" max="10497" width="5.140625" style="43" customWidth="1"/>
    <col min="10498" max="10498" width="19.28515625" style="43" customWidth="1"/>
    <col min="10499" max="10499" width="61.5703125" style="43" customWidth="1"/>
    <col min="10500" max="10751" width="9.140625" style="43"/>
    <col min="10752" max="10752" width="10" style="43" customWidth="1"/>
    <col min="10753" max="10753" width="5.140625" style="43" customWidth="1"/>
    <col min="10754" max="10754" width="19.28515625" style="43" customWidth="1"/>
    <col min="10755" max="10755" width="61.5703125" style="43" customWidth="1"/>
    <col min="10756" max="11007" width="9.140625" style="43"/>
    <col min="11008" max="11008" width="10" style="43" customWidth="1"/>
    <col min="11009" max="11009" width="5.140625" style="43" customWidth="1"/>
    <col min="11010" max="11010" width="19.28515625" style="43" customWidth="1"/>
    <col min="11011" max="11011" width="61.5703125" style="43" customWidth="1"/>
    <col min="11012" max="11263" width="9.140625" style="43"/>
    <col min="11264" max="11264" width="10" style="43" customWidth="1"/>
    <col min="11265" max="11265" width="5.140625" style="43" customWidth="1"/>
    <col min="11266" max="11266" width="19.28515625" style="43" customWidth="1"/>
    <col min="11267" max="11267" width="61.5703125" style="43" customWidth="1"/>
    <col min="11268" max="11519" width="9.140625" style="43"/>
    <col min="11520" max="11520" width="10" style="43" customWidth="1"/>
    <col min="11521" max="11521" width="5.140625" style="43" customWidth="1"/>
    <col min="11522" max="11522" width="19.28515625" style="43" customWidth="1"/>
    <col min="11523" max="11523" width="61.5703125" style="43" customWidth="1"/>
    <col min="11524" max="11775" width="9.140625" style="43"/>
    <col min="11776" max="11776" width="10" style="43" customWidth="1"/>
    <col min="11777" max="11777" width="5.140625" style="43" customWidth="1"/>
    <col min="11778" max="11778" width="19.28515625" style="43" customWidth="1"/>
    <col min="11779" max="11779" width="61.5703125" style="43" customWidth="1"/>
    <col min="11780" max="12031" width="9.140625" style="43"/>
    <col min="12032" max="12032" width="10" style="43" customWidth="1"/>
    <col min="12033" max="12033" width="5.140625" style="43" customWidth="1"/>
    <col min="12034" max="12034" width="19.28515625" style="43" customWidth="1"/>
    <col min="12035" max="12035" width="61.5703125" style="43" customWidth="1"/>
    <col min="12036" max="12287" width="9.140625" style="43"/>
    <col min="12288" max="12288" width="10" style="43" customWidth="1"/>
    <col min="12289" max="12289" width="5.140625" style="43" customWidth="1"/>
    <col min="12290" max="12290" width="19.28515625" style="43" customWidth="1"/>
    <col min="12291" max="12291" width="61.5703125" style="43" customWidth="1"/>
    <col min="12292" max="12543" width="9.140625" style="43"/>
    <col min="12544" max="12544" width="10" style="43" customWidth="1"/>
    <col min="12545" max="12545" width="5.140625" style="43" customWidth="1"/>
    <col min="12546" max="12546" width="19.28515625" style="43" customWidth="1"/>
    <col min="12547" max="12547" width="61.5703125" style="43" customWidth="1"/>
    <col min="12548" max="12799" width="9.140625" style="43"/>
    <col min="12800" max="12800" width="10" style="43" customWidth="1"/>
    <col min="12801" max="12801" width="5.140625" style="43" customWidth="1"/>
    <col min="12802" max="12802" width="19.28515625" style="43" customWidth="1"/>
    <col min="12803" max="12803" width="61.5703125" style="43" customWidth="1"/>
    <col min="12804" max="13055" width="9.140625" style="43"/>
    <col min="13056" max="13056" width="10" style="43" customWidth="1"/>
    <col min="13057" max="13057" width="5.140625" style="43" customWidth="1"/>
    <col min="13058" max="13058" width="19.28515625" style="43" customWidth="1"/>
    <col min="13059" max="13059" width="61.5703125" style="43" customWidth="1"/>
    <col min="13060" max="13311" width="9.140625" style="43"/>
    <col min="13312" max="13312" width="10" style="43" customWidth="1"/>
    <col min="13313" max="13313" width="5.140625" style="43" customWidth="1"/>
    <col min="13314" max="13314" width="19.28515625" style="43" customWidth="1"/>
    <col min="13315" max="13315" width="61.5703125" style="43" customWidth="1"/>
    <col min="13316" max="13567" width="9.140625" style="43"/>
    <col min="13568" max="13568" width="10" style="43" customWidth="1"/>
    <col min="13569" max="13569" width="5.140625" style="43" customWidth="1"/>
    <col min="13570" max="13570" width="19.28515625" style="43" customWidth="1"/>
    <col min="13571" max="13571" width="61.5703125" style="43" customWidth="1"/>
    <col min="13572" max="13823" width="9.140625" style="43"/>
    <col min="13824" max="13824" width="10" style="43" customWidth="1"/>
    <col min="13825" max="13825" width="5.140625" style="43" customWidth="1"/>
    <col min="13826" max="13826" width="19.28515625" style="43" customWidth="1"/>
    <col min="13827" max="13827" width="61.5703125" style="43" customWidth="1"/>
    <col min="13828" max="14079" width="9.140625" style="43"/>
    <col min="14080" max="14080" width="10" style="43" customWidth="1"/>
    <col min="14081" max="14081" width="5.140625" style="43" customWidth="1"/>
    <col min="14082" max="14082" width="19.28515625" style="43" customWidth="1"/>
    <col min="14083" max="14083" width="61.5703125" style="43" customWidth="1"/>
    <col min="14084" max="14335" width="9.140625" style="43"/>
    <col min="14336" max="14336" width="10" style="43" customWidth="1"/>
    <col min="14337" max="14337" width="5.140625" style="43" customWidth="1"/>
    <col min="14338" max="14338" width="19.28515625" style="43" customWidth="1"/>
    <col min="14339" max="14339" width="61.5703125" style="43" customWidth="1"/>
    <col min="14340" max="14591" width="9.140625" style="43"/>
    <col min="14592" max="14592" width="10" style="43" customWidth="1"/>
    <col min="14593" max="14593" width="5.140625" style="43" customWidth="1"/>
    <col min="14594" max="14594" width="19.28515625" style="43" customWidth="1"/>
    <col min="14595" max="14595" width="61.5703125" style="43" customWidth="1"/>
    <col min="14596" max="14847" width="9.140625" style="43"/>
    <col min="14848" max="14848" width="10" style="43" customWidth="1"/>
    <col min="14849" max="14849" width="5.140625" style="43" customWidth="1"/>
    <col min="14850" max="14850" width="19.28515625" style="43" customWidth="1"/>
    <col min="14851" max="14851" width="61.5703125" style="43" customWidth="1"/>
    <col min="14852" max="15103" width="9.140625" style="43"/>
    <col min="15104" max="15104" width="10" style="43" customWidth="1"/>
    <col min="15105" max="15105" width="5.140625" style="43" customWidth="1"/>
    <col min="15106" max="15106" width="19.28515625" style="43" customWidth="1"/>
    <col min="15107" max="15107" width="61.5703125" style="43" customWidth="1"/>
    <col min="15108" max="15359" width="9.140625" style="43"/>
    <col min="15360" max="15360" width="10" style="43" customWidth="1"/>
    <col min="15361" max="15361" width="5.140625" style="43" customWidth="1"/>
    <col min="15362" max="15362" width="19.28515625" style="43" customWidth="1"/>
    <col min="15363" max="15363" width="61.5703125" style="43" customWidth="1"/>
    <col min="15364" max="15615" width="9.140625" style="43"/>
    <col min="15616" max="15616" width="10" style="43" customWidth="1"/>
    <col min="15617" max="15617" width="5.140625" style="43" customWidth="1"/>
    <col min="15618" max="15618" width="19.28515625" style="43" customWidth="1"/>
    <col min="15619" max="15619" width="61.5703125" style="43" customWidth="1"/>
    <col min="15620" max="15871" width="9.140625" style="43"/>
    <col min="15872" max="15872" width="10" style="43" customWidth="1"/>
    <col min="15873" max="15873" width="5.140625" style="43" customWidth="1"/>
    <col min="15874" max="15874" width="19.28515625" style="43" customWidth="1"/>
    <col min="15875" max="15875" width="61.5703125" style="43" customWidth="1"/>
    <col min="15876" max="16127" width="9.140625" style="43"/>
    <col min="16128" max="16128" width="10" style="43" customWidth="1"/>
    <col min="16129" max="16129" width="5.140625" style="43" customWidth="1"/>
    <col min="16130" max="16130" width="19.28515625" style="43" customWidth="1"/>
    <col min="16131" max="16131" width="61.5703125" style="43" customWidth="1"/>
    <col min="16132" max="16384" width="9.140625" style="43"/>
  </cols>
  <sheetData>
    <row r="1" spans="1:6" x14ac:dyDescent="0.25">
      <c r="C1" s="41" t="s">
        <v>720</v>
      </c>
      <c r="D1" s="42"/>
      <c r="E1" s="42"/>
      <c r="F1" s="42"/>
    </row>
    <row r="2" spans="1:6" ht="60" x14ac:dyDescent="0.25">
      <c r="C2" s="44" t="s">
        <v>1037</v>
      </c>
      <c r="D2" s="42"/>
      <c r="E2" s="42"/>
      <c r="F2" s="42"/>
    </row>
    <row r="4" spans="1:6" ht="44.25" customHeight="1" x14ac:dyDescent="0.25">
      <c r="A4" s="284" t="s">
        <v>427</v>
      </c>
      <c r="B4" s="284"/>
      <c r="C4" s="284"/>
    </row>
    <row r="6" spans="1:6" ht="105" x14ac:dyDescent="0.25">
      <c r="A6" s="139" t="s">
        <v>422</v>
      </c>
      <c r="B6" s="139" t="s">
        <v>423</v>
      </c>
      <c r="C6" s="139" t="s">
        <v>424</v>
      </c>
    </row>
    <row r="7" spans="1:6" ht="22.5" customHeight="1" x14ac:dyDescent="0.25">
      <c r="A7" s="285" t="s">
        <v>178</v>
      </c>
      <c r="B7" s="286"/>
      <c r="C7" s="287"/>
    </row>
    <row r="8" spans="1:6" s="39" customFormat="1" ht="39" customHeight="1" x14ac:dyDescent="0.25">
      <c r="A8" s="38">
        <v>853</v>
      </c>
      <c r="B8" s="38" t="s">
        <v>397</v>
      </c>
      <c r="C8" s="37" t="s">
        <v>425</v>
      </c>
      <c r="D8" s="45"/>
    </row>
    <row r="9" spans="1:6" s="46" customFormat="1" ht="39" customHeight="1" x14ac:dyDescent="0.25">
      <c r="A9" s="38">
        <v>853</v>
      </c>
      <c r="B9" s="38" t="s">
        <v>401</v>
      </c>
      <c r="C9" s="37" t="s">
        <v>426</v>
      </c>
    </row>
    <row r="17" spans="3:5" s="43" customFormat="1" x14ac:dyDescent="0.25">
      <c r="C17" s="47"/>
      <c r="D17" s="47"/>
      <c r="E17" s="47"/>
    </row>
    <row r="18" spans="3:5" s="43" customFormat="1" x14ac:dyDescent="0.25">
      <c r="C18" s="24"/>
      <c r="D18" s="48"/>
      <c r="E18" s="48"/>
    </row>
    <row r="19" spans="3:5" s="43" customFormat="1" x14ac:dyDescent="0.25">
      <c r="C19" s="24"/>
      <c r="D19" s="48"/>
      <c r="E19" s="48"/>
    </row>
    <row r="20" spans="3:5" s="43" customFormat="1" x14ac:dyDescent="0.25">
      <c r="C20" s="47"/>
      <c r="D20" s="47"/>
      <c r="E20" s="47"/>
    </row>
  </sheetData>
  <mergeCells count="2">
    <mergeCell ref="A4:C4"/>
    <mergeCell ref="A7:C7"/>
  </mergeCells>
  <pageMargins left="0.70866141732283472" right="0.31496062992125984" top="0.35433070866141736"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R962"/>
  <sheetViews>
    <sheetView zoomScaleNormal="100" workbookViewId="0">
      <pane xSplit="9" ySplit="5" topLeftCell="J23" activePane="bottomRight" state="frozen"/>
      <selection activeCell="B11" sqref="B11"/>
      <selection pane="topRight" activeCell="B11" sqref="B11"/>
      <selection pane="bottomLeft" activeCell="B11" sqref="B11"/>
      <selection pane="bottomRight" activeCell="T24" sqref="T24"/>
    </sheetView>
  </sheetViews>
  <sheetFormatPr defaultRowHeight="15" x14ac:dyDescent="0.25"/>
  <cols>
    <col min="1" max="1" width="29.140625" style="1" customWidth="1"/>
    <col min="2" max="4" width="4" style="8" hidden="1" customWidth="1"/>
    <col min="5" max="5" width="4.42578125" style="7" customWidth="1"/>
    <col min="6" max="7" width="3.7109375" style="7" customWidth="1"/>
    <col min="8" max="8" width="13.85546875" style="1" customWidth="1"/>
    <col min="9" max="9" width="4.5703125" style="7" customWidth="1"/>
    <col min="10" max="10" width="15.28515625" style="8" customWidth="1"/>
    <col min="11" max="12" width="11.5703125" style="110" hidden="1" customWidth="1"/>
    <col min="13" max="13" width="10" style="8" hidden="1" customWidth="1"/>
    <col min="14" max="14" width="15.28515625" style="7" customWidth="1"/>
    <col min="15" max="16" width="11.85546875" style="110" hidden="1" customWidth="1"/>
    <col min="17" max="17" width="10" style="8" hidden="1" customWidth="1"/>
    <col min="18" max="18" width="15" style="7" customWidth="1"/>
    <col min="19" max="132" width="9.140625" style="8"/>
    <col min="133" max="133" width="1.42578125" style="8" customWidth="1"/>
    <col min="134" max="134" width="59.5703125" style="8" customWidth="1"/>
    <col min="135" max="135" width="9.140625" style="8" customWidth="1"/>
    <col min="136" max="137" width="3.85546875" style="8" customWidth="1"/>
    <col min="138" max="138" width="10.5703125" style="8" customWidth="1"/>
    <col min="139" max="139" width="3.85546875" style="8" customWidth="1"/>
    <col min="140" max="142" width="14.42578125" style="8" customWidth="1"/>
    <col min="143" max="143" width="4.140625" style="8" customWidth="1"/>
    <col min="144" max="144" width="15" style="8" customWidth="1"/>
    <col min="145" max="146" width="9.140625" style="8" customWidth="1"/>
    <col min="147" max="147" width="11.5703125" style="8" customWidth="1"/>
    <col min="148" max="148" width="18.140625" style="8" customWidth="1"/>
    <col min="149" max="149" width="13.140625" style="8" customWidth="1"/>
    <col min="150" max="150" width="12.28515625" style="8" customWidth="1"/>
    <col min="151" max="388" width="9.140625" style="8"/>
    <col min="389" max="389" width="1.42578125" style="8" customWidth="1"/>
    <col min="390" max="390" width="59.5703125" style="8" customWidth="1"/>
    <col min="391" max="391" width="9.140625" style="8" customWidth="1"/>
    <col min="392" max="393" width="3.85546875" style="8" customWidth="1"/>
    <col min="394" max="394" width="10.5703125" style="8" customWidth="1"/>
    <col min="395" max="395" width="3.85546875" style="8" customWidth="1"/>
    <col min="396" max="398" width="14.42578125" style="8" customWidth="1"/>
    <col min="399" max="399" width="4.140625" style="8" customWidth="1"/>
    <col min="400" max="400" width="15" style="8" customWidth="1"/>
    <col min="401" max="402" width="9.140625" style="8" customWidth="1"/>
    <col min="403" max="403" width="11.5703125" style="8" customWidth="1"/>
    <col min="404" max="404" width="18.140625" style="8" customWidth="1"/>
    <col min="405" max="405" width="13.140625" style="8" customWidth="1"/>
    <col min="406" max="406" width="12.28515625" style="8" customWidth="1"/>
    <col min="407" max="644" width="9.140625" style="8"/>
    <col min="645" max="645" width="1.42578125" style="8" customWidth="1"/>
    <col min="646" max="646" width="59.5703125" style="8" customWidth="1"/>
    <col min="647" max="647" width="9.140625" style="8" customWidth="1"/>
    <col min="648" max="649" width="3.85546875" style="8" customWidth="1"/>
    <col min="650" max="650" width="10.5703125" style="8" customWidth="1"/>
    <col min="651" max="651" width="3.85546875" style="8" customWidth="1"/>
    <col min="652" max="654" width="14.42578125" style="8" customWidth="1"/>
    <col min="655" max="655" width="4.140625" style="8" customWidth="1"/>
    <col min="656" max="656" width="15" style="8" customWidth="1"/>
    <col min="657" max="658" width="9.140625" style="8" customWidth="1"/>
    <col min="659" max="659" width="11.5703125" style="8" customWidth="1"/>
    <col min="660" max="660" width="18.140625" style="8" customWidth="1"/>
    <col min="661" max="661" width="13.140625" style="8" customWidth="1"/>
    <col min="662" max="662" width="12.28515625" style="8" customWidth="1"/>
    <col min="663" max="900" width="9.140625" style="8"/>
    <col min="901" max="901" width="1.42578125" style="8" customWidth="1"/>
    <col min="902" max="902" width="59.5703125" style="8" customWidth="1"/>
    <col min="903" max="903" width="9.140625" style="8" customWidth="1"/>
    <col min="904" max="905" width="3.85546875" style="8" customWidth="1"/>
    <col min="906" max="906" width="10.5703125" style="8" customWidth="1"/>
    <col min="907" max="907" width="3.85546875" style="8" customWidth="1"/>
    <col min="908" max="910" width="14.42578125" style="8" customWidth="1"/>
    <col min="911" max="911" width="4.140625" style="8" customWidth="1"/>
    <col min="912" max="912" width="15" style="8" customWidth="1"/>
    <col min="913" max="914" width="9.140625" style="8" customWidth="1"/>
    <col min="915" max="915" width="11.5703125" style="8" customWidth="1"/>
    <col min="916" max="916" width="18.140625" style="8" customWidth="1"/>
    <col min="917" max="917" width="13.140625" style="8" customWidth="1"/>
    <col min="918" max="918" width="12.28515625" style="8" customWidth="1"/>
    <col min="919" max="1156" width="9.140625" style="8"/>
    <col min="1157" max="1157" width="1.42578125" style="8" customWidth="1"/>
    <col min="1158" max="1158" width="59.5703125" style="8" customWidth="1"/>
    <col min="1159" max="1159" width="9.140625" style="8" customWidth="1"/>
    <col min="1160" max="1161" width="3.85546875" style="8" customWidth="1"/>
    <col min="1162" max="1162" width="10.5703125" style="8" customWidth="1"/>
    <col min="1163" max="1163" width="3.85546875" style="8" customWidth="1"/>
    <col min="1164" max="1166" width="14.42578125" style="8" customWidth="1"/>
    <col min="1167" max="1167" width="4.140625" style="8" customWidth="1"/>
    <col min="1168" max="1168" width="15" style="8" customWidth="1"/>
    <col min="1169" max="1170" width="9.140625" style="8" customWidth="1"/>
    <col min="1171" max="1171" width="11.5703125" style="8" customWidth="1"/>
    <col min="1172" max="1172" width="18.140625" style="8" customWidth="1"/>
    <col min="1173" max="1173" width="13.140625" style="8" customWidth="1"/>
    <col min="1174" max="1174" width="12.28515625" style="8" customWidth="1"/>
    <col min="1175" max="1412" width="9.140625" style="8"/>
    <col min="1413" max="1413" width="1.42578125" style="8" customWidth="1"/>
    <col min="1414" max="1414" width="59.5703125" style="8" customWidth="1"/>
    <col min="1415" max="1415" width="9.140625" style="8" customWidth="1"/>
    <col min="1416" max="1417" width="3.85546875" style="8" customWidth="1"/>
    <col min="1418" max="1418" width="10.5703125" style="8" customWidth="1"/>
    <col min="1419" max="1419" width="3.85546875" style="8" customWidth="1"/>
    <col min="1420" max="1422" width="14.42578125" style="8" customWidth="1"/>
    <col min="1423" max="1423" width="4.140625" style="8" customWidth="1"/>
    <col min="1424" max="1424" width="15" style="8" customWidth="1"/>
    <col min="1425" max="1426" width="9.140625" style="8" customWidth="1"/>
    <col min="1427" max="1427" width="11.5703125" style="8" customWidth="1"/>
    <col min="1428" max="1428" width="18.140625" style="8" customWidth="1"/>
    <col min="1429" max="1429" width="13.140625" style="8" customWidth="1"/>
    <col min="1430" max="1430" width="12.28515625" style="8" customWidth="1"/>
    <col min="1431" max="1668" width="9.140625" style="8"/>
    <col min="1669" max="1669" width="1.42578125" style="8" customWidth="1"/>
    <col min="1670" max="1670" width="59.5703125" style="8" customWidth="1"/>
    <col min="1671" max="1671" width="9.140625" style="8" customWidth="1"/>
    <col min="1672" max="1673" width="3.85546875" style="8" customWidth="1"/>
    <col min="1674" max="1674" width="10.5703125" style="8" customWidth="1"/>
    <col min="1675" max="1675" width="3.85546875" style="8" customWidth="1"/>
    <col min="1676" max="1678" width="14.42578125" style="8" customWidth="1"/>
    <col min="1679" max="1679" width="4.140625" style="8" customWidth="1"/>
    <col min="1680" max="1680" width="15" style="8" customWidth="1"/>
    <col min="1681" max="1682" width="9.140625" style="8" customWidth="1"/>
    <col min="1683" max="1683" width="11.5703125" style="8" customWidth="1"/>
    <col min="1684" max="1684" width="18.140625" style="8" customWidth="1"/>
    <col min="1685" max="1685" width="13.140625" style="8" customWidth="1"/>
    <col min="1686" max="1686" width="12.28515625" style="8" customWidth="1"/>
    <col min="1687" max="1924" width="9.140625" style="8"/>
    <col min="1925" max="1925" width="1.42578125" style="8" customWidth="1"/>
    <col min="1926" max="1926" width="59.5703125" style="8" customWidth="1"/>
    <col min="1927" max="1927" width="9.140625" style="8" customWidth="1"/>
    <col min="1928" max="1929" width="3.85546875" style="8" customWidth="1"/>
    <col min="1930" max="1930" width="10.5703125" style="8" customWidth="1"/>
    <col min="1931" max="1931" width="3.85546875" style="8" customWidth="1"/>
    <col min="1932" max="1934" width="14.42578125" style="8" customWidth="1"/>
    <col min="1935" max="1935" width="4.140625" style="8" customWidth="1"/>
    <col min="1936" max="1936" width="15" style="8" customWidth="1"/>
    <col min="1937" max="1938" width="9.140625" style="8" customWidth="1"/>
    <col min="1939" max="1939" width="11.5703125" style="8" customWidth="1"/>
    <col min="1940" max="1940" width="18.140625" style="8" customWidth="1"/>
    <col min="1941" max="1941" width="13.140625" style="8" customWidth="1"/>
    <col min="1942" max="1942" width="12.28515625" style="8" customWidth="1"/>
    <col min="1943" max="2180" width="9.140625" style="8"/>
    <col min="2181" max="2181" width="1.42578125" style="8" customWidth="1"/>
    <col min="2182" max="2182" width="59.5703125" style="8" customWidth="1"/>
    <col min="2183" max="2183" width="9.140625" style="8" customWidth="1"/>
    <col min="2184" max="2185" width="3.85546875" style="8" customWidth="1"/>
    <col min="2186" max="2186" width="10.5703125" style="8" customWidth="1"/>
    <col min="2187" max="2187" width="3.85546875" style="8" customWidth="1"/>
    <col min="2188" max="2190" width="14.42578125" style="8" customWidth="1"/>
    <col min="2191" max="2191" width="4.140625" style="8" customWidth="1"/>
    <col min="2192" max="2192" width="15" style="8" customWidth="1"/>
    <col min="2193" max="2194" width="9.140625" style="8" customWidth="1"/>
    <col min="2195" max="2195" width="11.5703125" style="8" customWidth="1"/>
    <col min="2196" max="2196" width="18.140625" style="8" customWidth="1"/>
    <col min="2197" max="2197" width="13.140625" style="8" customWidth="1"/>
    <col min="2198" max="2198" width="12.28515625" style="8" customWidth="1"/>
    <col min="2199" max="2436" width="9.140625" style="8"/>
    <col min="2437" max="2437" width="1.42578125" style="8" customWidth="1"/>
    <col min="2438" max="2438" width="59.5703125" style="8" customWidth="1"/>
    <col min="2439" max="2439" width="9.140625" style="8" customWidth="1"/>
    <col min="2440" max="2441" width="3.85546875" style="8" customWidth="1"/>
    <col min="2442" max="2442" width="10.5703125" style="8" customWidth="1"/>
    <col min="2443" max="2443" width="3.85546875" style="8" customWidth="1"/>
    <col min="2444" max="2446" width="14.42578125" style="8" customWidth="1"/>
    <col min="2447" max="2447" width="4.140625" style="8" customWidth="1"/>
    <col min="2448" max="2448" width="15" style="8" customWidth="1"/>
    <col min="2449" max="2450" width="9.140625" style="8" customWidth="1"/>
    <col min="2451" max="2451" width="11.5703125" style="8" customWidth="1"/>
    <col min="2452" max="2452" width="18.140625" style="8" customWidth="1"/>
    <col min="2453" max="2453" width="13.140625" style="8" customWidth="1"/>
    <col min="2454" max="2454" width="12.28515625" style="8" customWidth="1"/>
    <col min="2455" max="2692" width="9.140625" style="8"/>
    <col min="2693" max="2693" width="1.42578125" style="8" customWidth="1"/>
    <col min="2694" max="2694" width="59.5703125" style="8" customWidth="1"/>
    <col min="2695" max="2695" width="9.140625" style="8" customWidth="1"/>
    <col min="2696" max="2697" width="3.85546875" style="8" customWidth="1"/>
    <col min="2698" max="2698" width="10.5703125" style="8" customWidth="1"/>
    <col min="2699" max="2699" width="3.85546875" style="8" customWidth="1"/>
    <col min="2700" max="2702" width="14.42578125" style="8" customWidth="1"/>
    <col min="2703" max="2703" width="4.140625" style="8" customWidth="1"/>
    <col min="2704" max="2704" width="15" style="8" customWidth="1"/>
    <col min="2705" max="2706" width="9.140625" style="8" customWidth="1"/>
    <col min="2707" max="2707" width="11.5703125" style="8" customWidth="1"/>
    <col min="2708" max="2708" width="18.140625" style="8" customWidth="1"/>
    <col min="2709" max="2709" width="13.140625" style="8" customWidth="1"/>
    <col min="2710" max="2710" width="12.28515625" style="8" customWidth="1"/>
    <col min="2711" max="2948" width="9.140625" style="8"/>
    <col min="2949" max="2949" width="1.42578125" style="8" customWidth="1"/>
    <col min="2950" max="2950" width="59.5703125" style="8" customWidth="1"/>
    <col min="2951" max="2951" width="9.140625" style="8" customWidth="1"/>
    <col min="2952" max="2953" width="3.85546875" style="8" customWidth="1"/>
    <col min="2954" max="2954" width="10.5703125" style="8" customWidth="1"/>
    <col min="2955" max="2955" width="3.85546875" style="8" customWidth="1"/>
    <col min="2956" max="2958" width="14.42578125" style="8" customWidth="1"/>
    <col min="2959" max="2959" width="4.140625" style="8" customWidth="1"/>
    <col min="2960" max="2960" width="15" style="8" customWidth="1"/>
    <col min="2961" max="2962" width="9.140625" style="8" customWidth="1"/>
    <col min="2963" max="2963" width="11.5703125" style="8" customWidth="1"/>
    <col min="2964" max="2964" width="18.140625" style="8" customWidth="1"/>
    <col min="2965" max="2965" width="13.140625" style="8" customWidth="1"/>
    <col min="2966" max="2966" width="12.28515625" style="8" customWidth="1"/>
    <col min="2967" max="3204" width="9.140625" style="8"/>
    <col min="3205" max="3205" width="1.42578125" style="8" customWidth="1"/>
    <col min="3206" max="3206" width="59.5703125" style="8" customWidth="1"/>
    <col min="3207" max="3207" width="9.140625" style="8" customWidth="1"/>
    <col min="3208" max="3209" width="3.85546875" style="8" customWidth="1"/>
    <col min="3210" max="3210" width="10.5703125" style="8" customWidth="1"/>
    <col min="3211" max="3211" width="3.85546875" style="8" customWidth="1"/>
    <col min="3212" max="3214" width="14.42578125" style="8" customWidth="1"/>
    <col min="3215" max="3215" width="4.140625" style="8" customWidth="1"/>
    <col min="3216" max="3216" width="15" style="8" customWidth="1"/>
    <col min="3217" max="3218" width="9.140625" style="8" customWidth="1"/>
    <col min="3219" max="3219" width="11.5703125" style="8" customWidth="1"/>
    <col min="3220" max="3220" width="18.140625" style="8" customWidth="1"/>
    <col min="3221" max="3221" width="13.140625" style="8" customWidth="1"/>
    <col min="3222" max="3222" width="12.28515625" style="8" customWidth="1"/>
    <col min="3223" max="3460" width="9.140625" style="8"/>
    <col min="3461" max="3461" width="1.42578125" style="8" customWidth="1"/>
    <col min="3462" max="3462" width="59.5703125" style="8" customWidth="1"/>
    <col min="3463" max="3463" width="9.140625" style="8" customWidth="1"/>
    <col min="3464" max="3465" width="3.85546875" style="8" customWidth="1"/>
    <col min="3466" max="3466" width="10.5703125" style="8" customWidth="1"/>
    <col min="3467" max="3467" width="3.85546875" style="8" customWidth="1"/>
    <col min="3468" max="3470" width="14.42578125" style="8" customWidth="1"/>
    <col min="3471" max="3471" width="4.140625" style="8" customWidth="1"/>
    <col min="3472" max="3472" width="15" style="8" customWidth="1"/>
    <col min="3473" max="3474" width="9.140625" style="8" customWidth="1"/>
    <col min="3475" max="3475" width="11.5703125" style="8" customWidth="1"/>
    <col min="3476" max="3476" width="18.140625" style="8" customWidth="1"/>
    <col min="3477" max="3477" width="13.140625" style="8" customWidth="1"/>
    <col min="3478" max="3478" width="12.28515625" style="8" customWidth="1"/>
    <col min="3479" max="3716" width="9.140625" style="8"/>
    <col min="3717" max="3717" width="1.42578125" style="8" customWidth="1"/>
    <col min="3718" max="3718" width="59.5703125" style="8" customWidth="1"/>
    <col min="3719" max="3719" width="9.140625" style="8" customWidth="1"/>
    <col min="3720" max="3721" width="3.85546875" style="8" customWidth="1"/>
    <col min="3722" max="3722" width="10.5703125" style="8" customWidth="1"/>
    <col min="3723" max="3723" width="3.85546875" style="8" customWidth="1"/>
    <col min="3724" max="3726" width="14.42578125" style="8" customWidth="1"/>
    <col min="3727" max="3727" width="4.140625" style="8" customWidth="1"/>
    <col min="3728" max="3728" width="15" style="8" customWidth="1"/>
    <col min="3729" max="3730" width="9.140625" style="8" customWidth="1"/>
    <col min="3731" max="3731" width="11.5703125" style="8" customWidth="1"/>
    <col min="3732" max="3732" width="18.140625" style="8" customWidth="1"/>
    <col min="3733" max="3733" width="13.140625" style="8" customWidth="1"/>
    <col min="3734" max="3734" width="12.28515625" style="8" customWidth="1"/>
    <col min="3735" max="3972" width="9.140625" style="8"/>
    <col min="3973" max="3973" width="1.42578125" style="8" customWidth="1"/>
    <col min="3974" max="3974" width="59.5703125" style="8" customWidth="1"/>
    <col min="3975" max="3975" width="9.140625" style="8" customWidth="1"/>
    <col min="3976" max="3977" width="3.85546875" style="8" customWidth="1"/>
    <col min="3978" max="3978" width="10.5703125" style="8" customWidth="1"/>
    <col min="3979" max="3979" width="3.85546875" style="8" customWidth="1"/>
    <col min="3980" max="3982" width="14.42578125" style="8" customWidth="1"/>
    <col min="3983" max="3983" width="4.140625" style="8" customWidth="1"/>
    <col min="3984" max="3984" width="15" style="8" customWidth="1"/>
    <col min="3985" max="3986" width="9.140625" style="8" customWidth="1"/>
    <col min="3987" max="3987" width="11.5703125" style="8" customWidth="1"/>
    <col min="3988" max="3988" width="18.140625" style="8" customWidth="1"/>
    <col min="3989" max="3989" width="13.140625" style="8" customWidth="1"/>
    <col min="3990" max="3990" width="12.28515625" style="8" customWidth="1"/>
    <col min="3991" max="4228" width="9.140625" style="8"/>
    <col min="4229" max="4229" width="1.42578125" style="8" customWidth="1"/>
    <col min="4230" max="4230" width="59.5703125" style="8" customWidth="1"/>
    <col min="4231" max="4231" width="9.140625" style="8" customWidth="1"/>
    <col min="4232" max="4233" width="3.85546875" style="8" customWidth="1"/>
    <col min="4234" max="4234" width="10.5703125" style="8" customWidth="1"/>
    <col min="4235" max="4235" width="3.85546875" style="8" customWidth="1"/>
    <col min="4236" max="4238" width="14.42578125" style="8" customWidth="1"/>
    <col min="4239" max="4239" width="4.140625" style="8" customWidth="1"/>
    <col min="4240" max="4240" width="15" style="8" customWidth="1"/>
    <col min="4241" max="4242" width="9.140625" style="8" customWidth="1"/>
    <col min="4243" max="4243" width="11.5703125" style="8" customWidth="1"/>
    <col min="4244" max="4244" width="18.140625" style="8" customWidth="1"/>
    <col min="4245" max="4245" width="13.140625" style="8" customWidth="1"/>
    <col min="4246" max="4246" width="12.28515625" style="8" customWidth="1"/>
    <col min="4247" max="4484" width="9.140625" style="8"/>
    <col min="4485" max="4485" width="1.42578125" style="8" customWidth="1"/>
    <col min="4486" max="4486" width="59.5703125" style="8" customWidth="1"/>
    <col min="4487" max="4487" width="9.140625" style="8" customWidth="1"/>
    <col min="4488" max="4489" width="3.85546875" style="8" customWidth="1"/>
    <col min="4490" max="4490" width="10.5703125" style="8" customWidth="1"/>
    <col min="4491" max="4491" width="3.85546875" style="8" customWidth="1"/>
    <col min="4492" max="4494" width="14.42578125" style="8" customWidth="1"/>
    <col min="4495" max="4495" width="4.140625" style="8" customWidth="1"/>
    <col min="4496" max="4496" width="15" style="8" customWidth="1"/>
    <col min="4497" max="4498" width="9.140625" style="8" customWidth="1"/>
    <col min="4499" max="4499" width="11.5703125" style="8" customWidth="1"/>
    <col min="4500" max="4500" width="18.140625" style="8" customWidth="1"/>
    <col min="4501" max="4501" width="13.140625" style="8" customWidth="1"/>
    <col min="4502" max="4502" width="12.28515625" style="8" customWidth="1"/>
    <col min="4503" max="4740" width="9.140625" style="8"/>
    <col min="4741" max="4741" width="1.42578125" style="8" customWidth="1"/>
    <col min="4742" max="4742" width="59.5703125" style="8" customWidth="1"/>
    <col min="4743" max="4743" width="9.140625" style="8" customWidth="1"/>
    <col min="4744" max="4745" width="3.85546875" style="8" customWidth="1"/>
    <col min="4746" max="4746" width="10.5703125" style="8" customWidth="1"/>
    <col min="4747" max="4747" width="3.85546875" style="8" customWidth="1"/>
    <col min="4748" max="4750" width="14.42578125" style="8" customWidth="1"/>
    <col min="4751" max="4751" width="4.140625" style="8" customWidth="1"/>
    <col min="4752" max="4752" width="15" style="8" customWidth="1"/>
    <col min="4753" max="4754" width="9.140625" style="8" customWidth="1"/>
    <col min="4755" max="4755" width="11.5703125" style="8" customWidth="1"/>
    <col min="4756" max="4756" width="18.140625" style="8" customWidth="1"/>
    <col min="4757" max="4757" width="13.140625" style="8" customWidth="1"/>
    <col min="4758" max="4758" width="12.28515625" style="8" customWidth="1"/>
    <col min="4759" max="4996" width="9.140625" style="8"/>
    <col min="4997" max="4997" width="1.42578125" style="8" customWidth="1"/>
    <col min="4998" max="4998" width="59.5703125" style="8" customWidth="1"/>
    <col min="4999" max="4999" width="9.140625" style="8" customWidth="1"/>
    <col min="5000" max="5001" width="3.85546875" style="8" customWidth="1"/>
    <col min="5002" max="5002" width="10.5703125" style="8" customWidth="1"/>
    <col min="5003" max="5003" width="3.85546875" style="8" customWidth="1"/>
    <col min="5004" max="5006" width="14.42578125" style="8" customWidth="1"/>
    <col min="5007" max="5007" width="4.140625" style="8" customWidth="1"/>
    <col min="5008" max="5008" width="15" style="8" customWidth="1"/>
    <col min="5009" max="5010" width="9.140625" style="8" customWidth="1"/>
    <col min="5011" max="5011" width="11.5703125" style="8" customWidth="1"/>
    <col min="5012" max="5012" width="18.140625" style="8" customWidth="1"/>
    <col min="5013" max="5013" width="13.140625" style="8" customWidth="1"/>
    <col min="5014" max="5014" width="12.28515625" style="8" customWidth="1"/>
    <col min="5015" max="5252" width="9.140625" style="8"/>
    <col min="5253" max="5253" width="1.42578125" style="8" customWidth="1"/>
    <col min="5254" max="5254" width="59.5703125" style="8" customWidth="1"/>
    <col min="5255" max="5255" width="9.140625" style="8" customWidth="1"/>
    <col min="5256" max="5257" width="3.85546875" style="8" customWidth="1"/>
    <col min="5258" max="5258" width="10.5703125" style="8" customWidth="1"/>
    <col min="5259" max="5259" width="3.85546875" style="8" customWidth="1"/>
    <col min="5260" max="5262" width="14.42578125" style="8" customWidth="1"/>
    <col min="5263" max="5263" width="4.140625" style="8" customWidth="1"/>
    <col min="5264" max="5264" width="15" style="8" customWidth="1"/>
    <col min="5265" max="5266" width="9.140625" style="8" customWidth="1"/>
    <col min="5267" max="5267" width="11.5703125" style="8" customWidth="1"/>
    <col min="5268" max="5268" width="18.140625" style="8" customWidth="1"/>
    <col min="5269" max="5269" width="13.140625" style="8" customWidth="1"/>
    <col min="5270" max="5270" width="12.28515625" style="8" customWidth="1"/>
    <col min="5271" max="5508" width="9.140625" style="8"/>
    <col min="5509" max="5509" width="1.42578125" style="8" customWidth="1"/>
    <col min="5510" max="5510" width="59.5703125" style="8" customWidth="1"/>
    <col min="5511" max="5511" width="9.140625" style="8" customWidth="1"/>
    <col min="5512" max="5513" width="3.85546875" style="8" customWidth="1"/>
    <col min="5514" max="5514" width="10.5703125" style="8" customWidth="1"/>
    <col min="5515" max="5515" width="3.85546875" style="8" customWidth="1"/>
    <col min="5516" max="5518" width="14.42578125" style="8" customWidth="1"/>
    <col min="5519" max="5519" width="4.140625" style="8" customWidth="1"/>
    <col min="5520" max="5520" width="15" style="8" customWidth="1"/>
    <col min="5521" max="5522" width="9.140625" style="8" customWidth="1"/>
    <col min="5523" max="5523" width="11.5703125" style="8" customWidth="1"/>
    <col min="5524" max="5524" width="18.140625" style="8" customWidth="1"/>
    <col min="5525" max="5525" width="13.140625" style="8" customWidth="1"/>
    <col min="5526" max="5526" width="12.28515625" style="8" customWidth="1"/>
    <col min="5527" max="5764" width="9.140625" style="8"/>
    <col min="5765" max="5765" width="1.42578125" style="8" customWidth="1"/>
    <col min="5766" max="5766" width="59.5703125" style="8" customWidth="1"/>
    <col min="5767" max="5767" width="9.140625" style="8" customWidth="1"/>
    <col min="5768" max="5769" width="3.85546875" style="8" customWidth="1"/>
    <col min="5770" max="5770" width="10.5703125" style="8" customWidth="1"/>
    <col min="5771" max="5771" width="3.85546875" style="8" customWidth="1"/>
    <col min="5772" max="5774" width="14.42578125" style="8" customWidth="1"/>
    <col min="5775" max="5775" width="4.140625" style="8" customWidth="1"/>
    <col min="5776" max="5776" width="15" style="8" customWidth="1"/>
    <col min="5777" max="5778" width="9.140625" style="8" customWidth="1"/>
    <col min="5779" max="5779" width="11.5703125" style="8" customWidth="1"/>
    <col min="5780" max="5780" width="18.140625" style="8" customWidth="1"/>
    <col min="5781" max="5781" width="13.140625" style="8" customWidth="1"/>
    <col min="5782" max="5782" width="12.28515625" style="8" customWidth="1"/>
    <col min="5783" max="6020" width="9.140625" style="8"/>
    <col min="6021" max="6021" width="1.42578125" style="8" customWidth="1"/>
    <col min="6022" max="6022" width="59.5703125" style="8" customWidth="1"/>
    <col min="6023" max="6023" width="9.140625" style="8" customWidth="1"/>
    <col min="6024" max="6025" width="3.85546875" style="8" customWidth="1"/>
    <col min="6026" max="6026" width="10.5703125" style="8" customWidth="1"/>
    <col min="6027" max="6027" width="3.85546875" style="8" customWidth="1"/>
    <col min="6028" max="6030" width="14.42578125" style="8" customWidth="1"/>
    <col min="6031" max="6031" width="4.140625" style="8" customWidth="1"/>
    <col min="6032" max="6032" width="15" style="8" customWidth="1"/>
    <col min="6033" max="6034" width="9.140625" style="8" customWidth="1"/>
    <col min="6035" max="6035" width="11.5703125" style="8" customWidth="1"/>
    <col min="6036" max="6036" width="18.140625" style="8" customWidth="1"/>
    <col min="6037" max="6037" width="13.140625" style="8" customWidth="1"/>
    <col min="6038" max="6038" width="12.28515625" style="8" customWidth="1"/>
    <col min="6039" max="6276" width="9.140625" style="8"/>
    <col min="6277" max="6277" width="1.42578125" style="8" customWidth="1"/>
    <col min="6278" max="6278" width="59.5703125" style="8" customWidth="1"/>
    <col min="6279" max="6279" width="9.140625" style="8" customWidth="1"/>
    <col min="6280" max="6281" width="3.85546875" style="8" customWidth="1"/>
    <col min="6282" max="6282" width="10.5703125" style="8" customWidth="1"/>
    <col min="6283" max="6283" width="3.85546875" style="8" customWidth="1"/>
    <col min="6284" max="6286" width="14.42578125" style="8" customWidth="1"/>
    <col min="6287" max="6287" width="4.140625" style="8" customWidth="1"/>
    <col min="6288" max="6288" width="15" style="8" customWidth="1"/>
    <col min="6289" max="6290" width="9.140625" style="8" customWidth="1"/>
    <col min="6291" max="6291" width="11.5703125" style="8" customWidth="1"/>
    <col min="6292" max="6292" width="18.140625" style="8" customWidth="1"/>
    <col min="6293" max="6293" width="13.140625" style="8" customWidth="1"/>
    <col min="6294" max="6294" width="12.28515625" style="8" customWidth="1"/>
    <col min="6295" max="6532" width="9.140625" style="8"/>
    <col min="6533" max="6533" width="1.42578125" style="8" customWidth="1"/>
    <col min="6534" max="6534" width="59.5703125" style="8" customWidth="1"/>
    <col min="6535" max="6535" width="9.140625" style="8" customWidth="1"/>
    <col min="6536" max="6537" width="3.85546875" style="8" customWidth="1"/>
    <col min="6538" max="6538" width="10.5703125" style="8" customWidth="1"/>
    <col min="6539" max="6539" width="3.85546875" style="8" customWidth="1"/>
    <col min="6540" max="6542" width="14.42578125" style="8" customWidth="1"/>
    <col min="6543" max="6543" width="4.140625" style="8" customWidth="1"/>
    <col min="6544" max="6544" width="15" style="8" customWidth="1"/>
    <col min="6545" max="6546" width="9.140625" style="8" customWidth="1"/>
    <col min="6547" max="6547" width="11.5703125" style="8" customWidth="1"/>
    <col min="6548" max="6548" width="18.140625" style="8" customWidth="1"/>
    <col min="6549" max="6549" width="13.140625" style="8" customWidth="1"/>
    <col min="6550" max="6550" width="12.28515625" style="8" customWidth="1"/>
    <col min="6551" max="6788" width="9.140625" style="8"/>
    <col min="6789" max="6789" width="1.42578125" style="8" customWidth="1"/>
    <col min="6790" max="6790" width="59.5703125" style="8" customWidth="1"/>
    <col min="6791" max="6791" width="9.140625" style="8" customWidth="1"/>
    <col min="6792" max="6793" width="3.85546875" style="8" customWidth="1"/>
    <col min="6794" max="6794" width="10.5703125" style="8" customWidth="1"/>
    <col min="6795" max="6795" width="3.85546875" style="8" customWidth="1"/>
    <col min="6796" max="6798" width="14.42578125" style="8" customWidth="1"/>
    <col min="6799" max="6799" width="4.140625" style="8" customWidth="1"/>
    <col min="6800" max="6800" width="15" style="8" customWidth="1"/>
    <col min="6801" max="6802" width="9.140625" style="8" customWidth="1"/>
    <col min="6803" max="6803" width="11.5703125" style="8" customWidth="1"/>
    <col min="6804" max="6804" width="18.140625" style="8" customWidth="1"/>
    <col min="6805" max="6805" width="13.140625" style="8" customWidth="1"/>
    <col min="6806" max="6806" width="12.28515625" style="8" customWidth="1"/>
    <col min="6807" max="7044" width="9.140625" style="8"/>
    <col min="7045" max="7045" width="1.42578125" style="8" customWidth="1"/>
    <col min="7046" max="7046" width="59.5703125" style="8" customWidth="1"/>
    <col min="7047" max="7047" width="9.140625" style="8" customWidth="1"/>
    <col min="7048" max="7049" width="3.85546875" style="8" customWidth="1"/>
    <col min="7050" max="7050" width="10.5703125" style="8" customWidth="1"/>
    <col min="7051" max="7051" width="3.85546875" style="8" customWidth="1"/>
    <col min="7052" max="7054" width="14.42578125" style="8" customWidth="1"/>
    <col min="7055" max="7055" width="4.140625" style="8" customWidth="1"/>
    <col min="7056" max="7056" width="15" style="8" customWidth="1"/>
    <col min="7057" max="7058" width="9.140625" style="8" customWidth="1"/>
    <col min="7059" max="7059" width="11.5703125" style="8" customWidth="1"/>
    <col min="7060" max="7060" width="18.140625" style="8" customWidth="1"/>
    <col min="7061" max="7061" width="13.140625" style="8" customWidth="1"/>
    <col min="7062" max="7062" width="12.28515625" style="8" customWidth="1"/>
    <col min="7063" max="7300" width="9.140625" style="8"/>
    <col min="7301" max="7301" width="1.42578125" style="8" customWidth="1"/>
    <col min="7302" max="7302" width="59.5703125" style="8" customWidth="1"/>
    <col min="7303" max="7303" width="9.140625" style="8" customWidth="1"/>
    <col min="7304" max="7305" width="3.85546875" style="8" customWidth="1"/>
    <col min="7306" max="7306" width="10.5703125" style="8" customWidth="1"/>
    <col min="7307" max="7307" width="3.85546875" style="8" customWidth="1"/>
    <col min="7308" max="7310" width="14.42578125" style="8" customWidth="1"/>
    <col min="7311" max="7311" width="4.140625" style="8" customWidth="1"/>
    <col min="7312" max="7312" width="15" style="8" customWidth="1"/>
    <col min="7313" max="7314" width="9.140625" style="8" customWidth="1"/>
    <col min="7315" max="7315" width="11.5703125" style="8" customWidth="1"/>
    <col min="7316" max="7316" width="18.140625" style="8" customWidth="1"/>
    <col min="7317" max="7317" width="13.140625" style="8" customWidth="1"/>
    <col min="7318" max="7318" width="12.28515625" style="8" customWidth="1"/>
    <col min="7319" max="7556" width="9.140625" style="8"/>
    <col min="7557" max="7557" width="1.42578125" style="8" customWidth="1"/>
    <col min="7558" max="7558" width="59.5703125" style="8" customWidth="1"/>
    <col min="7559" max="7559" width="9.140625" style="8" customWidth="1"/>
    <col min="7560" max="7561" width="3.85546875" style="8" customWidth="1"/>
    <col min="7562" max="7562" width="10.5703125" style="8" customWidth="1"/>
    <col min="7563" max="7563" width="3.85546875" style="8" customWidth="1"/>
    <col min="7564" max="7566" width="14.42578125" style="8" customWidth="1"/>
    <col min="7567" max="7567" width="4.140625" style="8" customWidth="1"/>
    <col min="7568" max="7568" width="15" style="8" customWidth="1"/>
    <col min="7569" max="7570" width="9.140625" style="8" customWidth="1"/>
    <col min="7571" max="7571" width="11.5703125" style="8" customWidth="1"/>
    <col min="7572" max="7572" width="18.140625" style="8" customWidth="1"/>
    <col min="7573" max="7573" width="13.140625" style="8" customWidth="1"/>
    <col min="7574" max="7574" width="12.28515625" style="8" customWidth="1"/>
    <col min="7575" max="7812" width="9.140625" style="8"/>
    <col min="7813" max="7813" width="1.42578125" style="8" customWidth="1"/>
    <col min="7814" max="7814" width="59.5703125" style="8" customWidth="1"/>
    <col min="7815" max="7815" width="9.140625" style="8" customWidth="1"/>
    <col min="7816" max="7817" width="3.85546875" style="8" customWidth="1"/>
    <col min="7818" max="7818" width="10.5703125" style="8" customWidth="1"/>
    <col min="7819" max="7819" width="3.85546875" style="8" customWidth="1"/>
    <col min="7820" max="7822" width="14.42578125" style="8" customWidth="1"/>
    <col min="7823" max="7823" width="4.140625" style="8" customWidth="1"/>
    <col min="7824" max="7824" width="15" style="8" customWidth="1"/>
    <col min="7825" max="7826" width="9.140625" style="8" customWidth="1"/>
    <col min="7827" max="7827" width="11.5703125" style="8" customWidth="1"/>
    <col min="7828" max="7828" width="18.140625" style="8" customWidth="1"/>
    <col min="7829" max="7829" width="13.140625" style="8" customWidth="1"/>
    <col min="7830" max="7830" width="12.28515625" style="8" customWidth="1"/>
    <col min="7831" max="8068" width="9.140625" style="8"/>
    <col min="8069" max="8069" width="1.42578125" style="8" customWidth="1"/>
    <col min="8070" max="8070" width="59.5703125" style="8" customWidth="1"/>
    <col min="8071" max="8071" width="9.140625" style="8" customWidth="1"/>
    <col min="8072" max="8073" width="3.85546875" style="8" customWidth="1"/>
    <col min="8074" max="8074" width="10.5703125" style="8" customWidth="1"/>
    <col min="8075" max="8075" width="3.85546875" style="8" customWidth="1"/>
    <col min="8076" max="8078" width="14.42578125" style="8" customWidth="1"/>
    <col min="8079" max="8079" width="4.140625" style="8" customWidth="1"/>
    <col min="8080" max="8080" width="15" style="8" customWidth="1"/>
    <col min="8081" max="8082" width="9.140625" style="8" customWidth="1"/>
    <col min="8083" max="8083" width="11.5703125" style="8" customWidth="1"/>
    <col min="8084" max="8084" width="18.140625" style="8" customWidth="1"/>
    <col min="8085" max="8085" width="13.140625" style="8" customWidth="1"/>
    <col min="8086" max="8086" width="12.28515625" style="8" customWidth="1"/>
    <col min="8087" max="8324" width="9.140625" style="8"/>
    <col min="8325" max="8325" width="1.42578125" style="8" customWidth="1"/>
    <col min="8326" max="8326" width="59.5703125" style="8" customWidth="1"/>
    <col min="8327" max="8327" width="9.140625" style="8" customWidth="1"/>
    <col min="8328" max="8329" width="3.85546875" style="8" customWidth="1"/>
    <col min="8330" max="8330" width="10.5703125" style="8" customWidth="1"/>
    <col min="8331" max="8331" width="3.85546875" style="8" customWidth="1"/>
    <col min="8332" max="8334" width="14.42578125" style="8" customWidth="1"/>
    <col min="8335" max="8335" width="4.140625" style="8" customWidth="1"/>
    <col min="8336" max="8336" width="15" style="8" customWidth="1"/>
    <col min="8337" max="8338" width="9.140625" style="8" customWidth="1"/>
    <col min="8339" max="8339" width="11.5703125" style="8" customWidth="1"/>
    <col min="8340" max="8340" width="18.140625" style="8" customWidth="1"/>
    <col min="8341" max="8341" width="13.140625" style="8" customWidth="1"/>
    <col min="8342" max="8342" width="12.28515625" style="8" customWidth="1"/>
    <col min="8343" max="8580" width="9.140625" style="8"/>
    <col min="8581" max="8581" width="1.42578125" style="8" customWidth="1"/>
    <col min="8582" max="8582" width="59.5703125" style="8" customWidth="1"/>
    <col min="8583" max="8583" width="9.140625" style="8" customWidth="1"/>
    <col min="8584" max="8585" width="3.85546875" style="8" customWidth="1"/>
    <col min="8586" max="8586" width="10.5703125" style="8" customWidth="1"/>
    <col min="8587" max="8587" width="3.85546875" style="8" customWidth="1"/>
    <col min="8588" max="8590" width="14.42578125" style="8" customWidth="1"/>
    <col min="8591" max="8591" width="4.140625" style="8" customWidth="1"/>
    <col min="8592" max="8592" width="15" style="8" customWidth="1"/>
    <col min="8593" max="8594" width="9.140625" style="8" customWidth="1"/>
    <col min="8595" max="8595" width="11.5703125" style="8" customWidth="1"/>
    <col min="8596" max="8596" width="18.140625" style="8" customWidth="1"/>
    <col min="8597" max="8597" width="13.140625" style="8" customWidth="1"/>
    <col min="8598" max="8598" width="12.28515625" style="8" customWidth="1"/>
    <col min="8599" max="8836" width="9.140625" style="8"/>
    <col min="8837" max="8837" width="1.42578125" style="8" customWidth="1"/>
    <col min="8838" max="8838" width="59.5703125" style="8" customWidth="1"/>
    <col min="8839" max="8839" width="9.140625" style="8" customWidth="1"/>
    <col min="8840" max="8841" width="3.85546875" style="8" customWidth="1"/>
    <col min="8842" max="8842" width="10.5703125" style="8" customWidth="1"/>
    <col min="8843" max="8843" width="3.85546875" style="8" customWidth="1"/>
    <col min="8844" max="8846" width="14.42578125" style="8" customWidth="1"/>
    <col min="8847" max="8847" width="4.140625" style="8" customWidth="1"/>
    <col min="8848" max="8848" width="15" style="8" customWidth="1"/>
    <col min="8849" max="8850" width="9.140625" style="8" customWidth="1"/>
    <col min="8851" max="8851" width="11.5703125" style="8" customWidth="1"/>
    <col min="8852" max="8852" width="18.140625" style="8" customWidth="1"/>
    <col min="8853" max="8853" width="13.140625" style="8" customWidth="1"/>
    <col min="8854" max="8854" width="12.28515625" style="8" customWidth="1"/>
    <col min="8855" max="9092" width="9.140625" style="8"/>
    <col min="9093" max="9093" width="1.42578125" style="8" customWidth="1"/>
    <col min="9094" max="9094" width="59.5703125" style="8" customWidth="1"/>
    <col min="9095" max="9095" width="9.140625" style="8" customWidth="1"/>
    <col min="9096" max="9097" width="3.85546875" style="8" customWidth="1"/>
    <col min="9098" max="9098" width="10.5703125" style="8" customWidth="1"/>
    <col min="9099" max="9099" width="3.85546875" style="8" customWidth="1"/>
    <col min="9100" max="9102" width="14.42578125" style="8" customWidth="1"/>
    <col min="9103" max="9103" width="4.140625" style="8" customWidth="1"/>
    <col min="9104" max="9104" width="15" style="8" customWidth="1"/>
    <col min="9105" max="9106" width="9.140625" style="8" customWidth="1"/>
    <col min="9107" max="9107" width="11.5703125" style="8" customWidth="1"/>
    <col min="9108" max="9108" width="18.140625" style="8" customWidth="1"/>
    <col min="9109" max="9109" width="13.140625" style="8" customWidth="1"/>
    <col min="9110" max="9110" width="12.28515625" style="8" customWidth="1"/>
    <col min="9111" max="9348" width="9.140625" style="8"/>
    <col min="9349" max="9349" width="1.42578125" style="8" customWidth="1"/>
    <col min="9350" max="9350" width="59.5703125" style="8" customWidth="1"/>
    <col min="9351" max="9351" width="9.140625" style="8" customWidth="1"/>
    <col min="9352" max="9353" width="3.85546875" style="8" customWidth="1"/>
    <col min="9354" max="9354" width="10.5703125" style="8" customWidth="1"/>
    <col min="9355" max="9355" width="3.85546875" style="8" customWidth="1"/>
    <col min="9356" max="9358" width="14.42578125" style="8" customWidth="1"/>
    <col min="9359" max="9359" width="4.140625" style="8" customWidth="1"/>
    <col min="9360" max="9360" width="15" style="8" customWidth="1"/>
    <col min="9361" max="9362" width="9.140625" style="8" customWidth="1"/>
    <col min="9363" max="9363" width="11.5703125" style="8" customWidth="1"/>
    <col min="9364" max="9364" width="18.140625" style="8" customWidth="1"/>
    <col min="9365" max="9365" width="13.140625" style="8" customWidth="1"/>
    <col min="9366" max="9366" width="12.28515625" style="8" customWidth="1"/>
    <col min="9367" max="9604" width="9.140625" style="8"/>
    <col min="9605" max="9605" width="1.42578125" style="8" customWidth="1"/>
    <col min="9606" max="9606" width="59.5703125" style="8" customWidth="1"/>
    <col min="9607" max="9607" width="9.140625" style="8" customWidth="1"/>
    <col min="9608" max="9609" width="3.85546875" style="8" customWidth="1"/>
    <col min="9610" max="9610" width="10.5703125" style="8" customWidth="1"/>
    <col min="9611" max="9611" width="3.85546875" style="8" customWidth="1"/>
    <col min="9612" max="9614" width="14.42578125" style="8" customWidth="1"/>
    <col min="9615" max="9615" width="4.140625" style="8" customWidth="1"/>
    <col min="9616" max="9616" width="15" style="8" customWidth="1"/>
    <col min="9617" max="9618" width="9.140625" style="8" customWidth="1"/>
    <col min="9619" max="9619" width="11.5703125" style="8" customWidth="1"/>
    <col min="9620" max="9620" width="18.140625" style="8" customWidth="1"/>
    <col min="9621" max="9621" width="13.140625" style="8" customWidth="1"/>
    <col min="9622" max="9622" width="12.28515625" style="8" customWidth="1"/>
    <col min="9623" max="9860" width="9.140625" style="8"/>
    <col min="9861" max="9861" width="1.42578125" style="8" customWidth="1"/>
    <col min="9862" max="9862" width="59.5703125" style="8" customWidth="1"/>
    <col min="9863" max="9863" width="9.140625" style="8" customWidth="1"/>
    <col min="9864" max="9865" width="3.85546875" style="8" customWidth="1"/>
    <col min="9866" max="9866" width="10.5703125" style="8" customWidth="1"/>
    <col min="9867" max="9867" width="3.85546875" style="8" customWidth="1"/>
    <col min="9868" max="9870" width="14.42578125" style="8" customWidth="1"/>
    <col min="9871" max="9871" width="4.140625" style="8" customWidth="1"/>
    <col min="9872" max="9872" width="15" style="8" customWidth="1"/>
    <col min="9873" max="9874" width="9.140625" style="8" customWidth="1"/>
    <col min="9875" max="9875" width="11.5703125" style="8" customWidth="1"/>
    <col min="9876" max="9876" width="18.140625" style="8" customWidth="1"/>
    <col min="9877" max="9877" width="13.140625" style="8" customWidth="1"/>
    <col min="9878" max="9878" width="12.28515625" style="8" customWidth="1"/>
    <col min="9879" max="10116" width="9.140625" style="8"/>
    <col min="10117" max="10117" width="1.42578125" style="8" customWidth="1"/>
    <col min="10118" max="10118" width="59.5703125" style="8" customWidth="1"/>
    <col min="10119" max="10119" width="9.140625" style="8" customWidth="1"/>
    <col min="10120" max="10121" width="3.85546875" style="8" customWidth="1"/>
    <col min="10122" max="10122" width="10.5703125" style="8" customWidth="1"/>
    <col min="10123" max="10123" width="3.85546875" style="8" customWidth="1"/>
    <col min="10124" max="10126" width="14.42578125" style="8" customWidth="1"/>
    <col min="10127" max="10127" width="4.140625" style="8" customWidth="1"/>
    <col min="10128" max="10128" width="15" style="8" customWidth="1"/>
    <col min="10129" max="10130" width="9.140625" style="8" customWidth="1"/>
    <col min="10131" max="10131" width="11.5703125" style="8" customWidth="1"/>
    <col min="10132" max="10132" width="18.140625" style="8" customWidth="1"/>
    <col min="10133" max="10133" width="13.140625" style="8" customWidth="1"/>
    <col min="10134" max="10134" width="12.28515625" style="8" customWidth="1"/>
    <col min="10135" max="10372" width="9.140625" style="8"/>
    <col min="10373" max="10373" width="1.42578125" style="8" customWidth="1"/>
    <col min="10374" max="10374" width="59.5703125" style="8" customWidth="1"/>
    <col min="10375" max="10375" width="9.140625" style="8" customWidth="1"/>
    <col min="10376" max="10377" width="3.85546875" style="8" customWidth="1"/>
    <col min="10378" max="10378" width="10.5703125" style="8" customWidth="1"/>
    <col min="10379" max="10379" width="3.85546875" style="8" customWidth="1"/>
    <col min="10380" max="10382" width="14.42578125" style="8" customWidth="1"/>
    <col min="10383" max="10383" width="4.140625" style="8" customWidth="1"/>
    <col min="10384" max="10384" width="15" style="8" customWidth="1"/>
    <col min="10385" max="10386" width="9.140625" style="8" customWidth="1"/>
    <col min="10387" max="10387" width="11.5703125" style="8" customWidth="1"/>
    <col min="10388" max="10388" width="18.140625" style="8" customWidth="1"/>
    <col min="10389" max="10389" width="13.140625" style="8" customWidth="1"/>
    <col min="10390" max="10390" width="12.28515625" style="8" customWidth="1"/>
    <col min="10391" max="10628" width="9.140625" style="8"/>
    <col min="10629" max="10629" width="1.42578125" style="8" customWidth="1"/>
    <col min="10630" max="10630" width="59.5703125" style="8" customWidth="1"/>
    <col min="10631" max="10631" width="9.140625" style="8" customWidth="1"/>
    <col min="10632" max="10633" width="3.85546875" style="8" customWidth="1"/>
    <col min="10634" max="10634" width="10.5703125" style="8" customWidth="1"/>
    <col min="10635" max="10635" width="3.85546875" style="8" customWidth="1"/>
    <col min="10636" max="10638" width="14.42578125" style="8" customWidth="1"/>
    <col min="10639" max="10639" width="4.140625" style="8" customWidth="1"/>
    <col min="10640" max="10640" width="15" style="8" customWidth="1"/>
    <col min="10641" max="10642" width="9.140625" style="8" customWidth="1"/>
    <col min="10643" max="10643" width="11.5703125" style="8" customWidth="1"/>
    <col min="10644" max="10644" width="18.140625" style="8" customWidth="1"/>
    <col min="10645" max="10645" width="13.140625" style="8" customWidth="1"/>
    <col min="10646" max="10646" width="12.28515625" style="8" customWidth="1"/>
    <col min="10647" max="10884" width="9.140625" style="8"/>
    <col min="10885" max="10885" width="1.42578125" style="8" customWidth="1"/>
    <col min="10886" max="10886" width="59.5703125" style="8" customWidth="1"/>
    <col min="10887" max="10887" width="9.140625" style="8" customWidth="1"/>
    <col min="10888" max="10889" width="3.85546875" style="8" customWidth="1"/>
    <col min="10890" max="10890" width="10.5703125" style="8" customWidth="1"/>
    <col min="10891" max="10891" width="3.85546875" style="8" customWidth="1"/>
    <col min="10892" max="10894" width="14.42578125" style="8" customWidth="1"/>
    <col min="10895" max="10895" width="4.140625" style="8" customWidth="1"/>
    <col min="10896" max="10896" width="15" style="8" customWidth="1"/>
    <col min="10897" max="10898" width="9.140625" style="8" customWidth="1"/>
    <col min="10899" max="10899" width="11.5703125" style="8" customWidth="1"/>
    <col min="10900" max="10900" width="18.140625" style="8" customWidth="1"/>
    <col min="10901" max="10901" width="13.140625" style="8" customWidth="1"/>
    <col min="10902" max="10902" width="12.28515625" style="8" customWidth="1"/>
    <col min="10903" max="11140" width="9.140625" style="8"/>
    <col min="11141" max="11141" width="1.42578125" style="8" customWidth="1"/>
    <col min="11142" max="11142" width="59.5703125" style="8" customWidth="1"/>
    <col min="11143" max="11143" width="9.140625" style="8" customWidth="1"/>
    <col min="11144" max="11145" width="3.85546875" style="8" customWidth="1"/>
    <col min="11146" max="11146" width="10.5703125" style="8" customWidth="1"/>
    <col min="11147" max="11147" width="3.85546875" style="8" customWidth="1"/>
    <col min="11148" max="11150" width="14.42578125" style="8" customWidth="1"/>
    <col min="11151" max="11151" width="4.140625" style="8" customWidth="1"/>
    <col min="11152" max="11152" width="15" style="8" customWidth="1"/>
    <col min="11153" max="11154" width="9.140625" style="8" customWidth="1"/>
    <col min="11155" max="11155" width="11.5703125" style="8" customWidth="1"/>
    <col min="11156" max="11156" width="18.140625" style="8" customWidth="1"/>
    <col min="11157" max="11157" width="13.140625" style="8" customWidth="1"/>
    <col min="11158" max="11158" width="12.28515625" style="8" customWidth="1"/>
    <col min="11159" max="11396" width="9.140625" style="8"/>
    <col min="11397" max="11397" width="1.42578125" style="8" customWidth="1"/>
    <col min="11398" max="11398" width="59.5703125" style="8" customWidth="1"/>
    <col min="11399" max="11399" width="9.140625" style="8" customWidth="1"/>
    <col min="11400" max="11401" width="3.85546875" style="8" customWidth="1"/>
    <col min="11402" max="11402" width="10.5703125" style="8" customWidth="1"/>
    <col min="11403" max="11403" width="3.85546875" style="8" customWidth="1"/>
    <col min="11404" max="11406" width="14.42578125" style="8" customWidth="1"/>
    <col min="11407" max="11407" width="4.140625" style="8" customWidth="1"/>
    <col min="11408" max="11408" width="15" style="8" customWidth="1"/>
    <col min="11409" max="11410" width="9.140625" style="8" customWidth="1"/>
    <col min="11411" max="11411" width="11.5703125" style="8" customWidth="1"/>
    <col min="11412" max="11412" width="18.140625" style="8" customWidth="1"/>
    <col min="11413" max="11413" width="13.140625" style="8" customWidth="1"/>
    <col min="11414" max="11414" width="12.28515625" style="8" customWidth="1"/>
    <col min="11415" max="11652" width="9.140625" style="8"/>
    <col min="11653" max="11653" width="1.42578125" style="8" customWidth="1"/>
    <col min="11654" max="11654" width="59.5703125" style="8" customWidth="1"/>
    <col min="11655" max="11655" width="9.140625" style="8" customWidth="1"/>
    <col min="11656" max="11657" width="3.85546875" style="8" customWidth="1"/>
    <col min="11658" max="11658" width="10.5703125" style="8" customWidth="1"/>
    <col min="11659" max="11659" width="3.85546875" style="8" customWidth="1"/>
    <col min="11660" max="11662" width="14.42578125" style="8" customWidth="1"/>
    <col min="11663" max="11663" width="4.140625" style="8" customWidth="1"/>
    <col min="11664" max="11664" width="15" style="8" customWidth="1"/>
    <col min="11665" max="11666" width="9.140625" style="8" customWidth="1"/>
    <col min="11667" max="11667" width="11.5703125" style="8" customWidth="1"/>
    <col min="11668" max="11668" width="18.140625" style="8" customWidth="1"/>
    <col min="11669" max="11669" width="13.140625" style="8" customWidth="1"/>
    <col min="11670" max="11670" width="12.28515625" style="8" customWidth="1"/>
    <col min="11671" max="11908" width="9.140625" style="8"/>
    <col min="11909" max="11909" width="1.42578125" style="8" customWidth="1"/>
    <col min="11910" max="11910" width="59.5703125" style="8" customWidth="1"/>
    <col min="11911" max="11911" width="9.140625" style="8" customWidth="1"/>
    <col min="11912" max="11913" width="3.85546875" style="8" customWidth="1"/>
    <col min="11914" max="11914" width="10.5703125" style="8" customWidth="1"/>
    <col min="11915" max="11915" width="3.85546875" style="8" customWidth="1"/>
    <col min="11916" max="11918" width="14.42578125" style="8" customWidth="1"/>
    <col min="11919" max="11919" width="4.140625" style="8" customWidth="1"/>
    <col min="11920" max="11920" width="15" style="8" customWidth="1"/>
    <col min="11921" max="11922" width="9.140625" style="8" customWidth="1"/>
    <col min="11923" max="11923" width="11.5703125" style="8" customWidth="1"/>
    <col min="11924" max="11924" width="18.140625" style="8" customWidth="1"/>
    <col min="11925" max="11925" width="13.140625" style="8" customWidth="1"/>
    <col min="11926" max="11926" width="12.28515625" style="8" customWidth="1"/>
    <col min="11927" max="12164" width="9.140625" style="8"/>
    <col min="12165" max="12165" width="1.42578125" style="8" customWidth="1"/>
    <col min="12166" max="12166" width="59.5703125" style="8" customWidth="1"/>
    <col min="12167" max="12167" width="9.140625" style="8" customWidth="1"/>
    <col min="12168" max="12169" width="3.85546875" style="8" customWidth="1"/>
    <col min="12170" max="12170" width="10.5703125" style="8" customWidth="1"/>
    <col min="12171" max="12171" width="3.85546875" style="8" customWidth="1"/>
    <col min="12172" max="12174" width="14.42578125" style="8" customWidth="1"/>
    <col min="12175" max="12175" width="4.140625" style="8" customWidth="1"/>
    <col min="12176" max="12176" width="15" style="8" customWidth="1"/>
    <col min="12177" max="12178" width="9.140625" style="8" customWidth="1"/>
    <col min="12179" max="12179" width="11.5703125" style="8" customWidth="1"/>
    <col min="12180" max="12180" width="18.140625" style="8" customWidth="1"/>
    <col min="12181" max="12181" width="13.140625" style="8" customWidth="1"/>
    <col min="12182" max="12182" width="12.28515625" style="8" customWidth="1"/>
    <col min="12183" max="12420" width="9.140625" style="8"/>
    <col min="12421" max="12421" width="1.42578125" style="8" customWidth="1"/>
    <col min="12422" max="12422" width="59.5703125" style="8" customWidth="1"/>
    <col min="12423" max="12423" width="9.140625" style="8" customWidth="1"/>
    <col min="12424" max="12425" width="3.85546875" style="8" customWidth="1"/>
    <col min="12426" max="12426" width="10.5703125" style="8" customWidth="1"/>
    <col min="12427" max="12427" width="3.85546875" style="8" customWidth="1"/>
    <col min="12428" max="12430" width="14.42578125" style="8" customWidth="1"/>
    <col min="12431" max="12431" width="4.140625" style="8" customWidth="1"/>
    <col min="12432" max="12432" width="15" style="8" customWidth="1"/>
    <col min="12433" max="12434" width="9.140625" style="8" customWidth="1"/>
    <col min="12435" max="12435" width="11.5703125" style="8" customWidth="1"/>
    <col min="12436" max="12436" width="18.140625" style="8" customWidth="1"/>
    <col min="12437" max="12437" width="13.140625" style="8" customWidth="1"/>
    <col min="12438" max="12438" width="12.28515625" style="8" customWidth="1"/>
    <col min="12439" max="12676" width="9.140625" style="8"/>
    <col min="12677" max="12677" width="1.42578125" style="8" customWidth="1"/>
    <col min="12678" max="12678" width="59.5703125" style="8" customWidth="1"/>
    <col min="12679" max="12679" width="9.140625" style="8" customWidth="1"/>
    <col min="12680" max="12681" width="3.85546875" style="8" customWidth="1"/>
    <col min="12682" max="12682" width="10.5703125" style="8" customWidth="1"/>
    <col min="12683" max="12683" width="3.85546875" style="8" customWidth="1"/>
    <col min="12684" max="12686" width="14.42578125" style="8" customWidth="1"/>
    <col min="12687" max="12687" width="4.140625" style="8" customWidth="1"/>
    <col min="12688" max="12688" width="15" style="8" customWidth="1"/>
    <col min="12689" max="12690" width="9.140625" style="8" customWidth="1"/>
    <col min="12691" max="12691" width="11.5703125" style="8" customWidth="1"/>
    <col min="12692" max="12692" width="18.140625" style="8" customWidth="1"/>
    <col min="12693" max="12693" width="13.140625" style="8" customWidth="1"/>
    <col min="12694" max="12694" width="12.28515625" style="8" customWidth="1"/>
    <col min="12695" max="12932" width="9.140625" style="8"/>
    <col min="12933" max="12933" width="1.42578125" style="8" customWidth="1"/>
    <col min="12934" max="12934" width="59.5703125" style="8" customWidth="1"/>
    <col min="12935" max="12935" width="9.140625" style="8" customWidth="1"/>
    <col min="12936" max="12937" width="3.85546875" style="8" customWidth="1"/>
    <col min="12938" max="12938" width="10.5703125" style="8" customWidth="1"/>
    <col min="12939" max="12939" width="3.85546875" style="8" customWidth="1"/>
    <col min="12940" max="12942" width="14.42578125" style="8" customWidth="1"/>
    <col min="12943" max="12943" width="4.140625" style="8" customWidth="1"/>
    <col min="12944" max="12944" width="15" style="8" customWidth="1"/>
    <col min="12945" max="12946" width="9.140625" style="8" customWidth="1"/>
    <col min="12947" max="12947" width="11.5703125" style="8" customWidth="1"/>
    <col min="12948" max="12948" width="18.140625" style="8" customWidth="1"/>
    <col min="12949" max="12949" width="13.140625" style="8" customWidth="1"/>
    <col min="12950" max="12950" width="12.28515625" style="8" customWidth="1"/>
    <col min="12951" max="13188" width="9.140625" style="8"/>
    <col min="13189" max="13189" width="1.42578125" style="8" customWidth="1"/>
    <col min="13190" max="13190" width="59.5703125" style="8" customWidth="1"/>
    <col min="13191" max="13191" width="9.140625" style="8" customWidth="1"/>
    <col min="13192" max="13193" width="3.85546875" style="8" customWidth="1"/>
    <col min="13194" max="13194" width="10.5703125" style="8" customWidth="1"/>
    <col min="13195" max="13195" width="3.85546875" style="8" customWidth="1"/>
    <col min="13196" max="13198" width="14.42578125" style="8" customWidth="1"/>
    <col min="13199" max="13199" width="4.140625" style="8" customWidth="1"/>
    <col min="13200" max="13200" width="15" style="8" customWidth="1"/>
    <col min="13201" max="13202" width="9.140625" style="8" customWidth="1"/>
    <col min="13203" max="13203" width="11.5703125" style="8" customWidth="1"/>
    <col min="13204" max="13204" width="18.140625" style="8" customWidth="1"/>
    <col min="13205" max="13205" width="13.140625" style="8" customWidth="1"/>
    <col min="13206" max="13206" width="12.28515625" style="8" customWidth="1"/>
    <col min="13207" max="13444" width="9.140625" style="8"/>
    <col min="13445" max="13445" width="1.42578125" style="8" customWidth="1"/>
    <col min="13446" max="13446" width="59.5703125" style="8" customWidth="1"/>
    <col min="13447" max="13447" width="9.140625" style="8" customWidth="1"/>
    <col min="13448" max="13449" width="3.85546875" style="8" customWidth="1"/>
    <col min="13450" max="13450" width="10.5703125" style="8" customWidth="1"/>
    <col min="13451" max="13451" width="3.85546875" style="8" customWidth="1"/>
    <col min="13452" max="13454" width="14.42578125" style="8" customWidth="1"/>
    <col min="13455" max="13455" width="4.140625" style="8" customWidth="1"/>
    <col min="13456" max="13456" width="15" style="8" customWidth="1"/>
    <col min="13457" max="13458" width="9.140625" style="8" customWidth="1"/>
    <col min="13459" max="13459" width="11.5703125" style="8" customWidth="1"/>
    <col min="13460" max="13460" width="18.140625" style="8" customWidth="1"/>
    <col min="13461" max="13461" width="13.140625" style="8" customWidth="1"/>
    <col min="13462" max="13462" width="12.28515625" style="8" customWidth="1"/>
    <col min="13463" max="13700" width="9.140625" style="8"/>
    <col min="13701" max="13701" width="1.42578125" style="8" customWidth="1"/>
    <col min="13702" max="13702" width="59.5703125" style="8" customWidth="1"/>
    <col min="13703" max="13703" width="9.140625" style="8" customWidth="1"/>
    <col min="13704" max="13705" width="3.85546875" style="8" customWidth="1"/>
    <col min="13706" max="13706" width="10.5703125" style="8" customWidth="1"/>
    <col min="13707" max="13707" width="3.85546875" style="8" customWidth="1"/>
    <col min="13708" max="13710" width="14.42578125" style="8" customWidth="1"/>
    <col min="13711" max="13711" width="4.140625" style="8" customWidth="1"/>
    <col min="13712" max="13712" width="15" style="8" customWidth="1"/>
    <col min="13713" max="13714" width="9.140625" style="8" customWidth="1"/>
    <col min="13715" max="13715" width="11.5703125" style="8" customWidth="1"/>
    <col min="13716" max="13716" width="18.140625" style="8" customWidth="1"/>
    <col min="13717" max="13717" width="13.140625" style="8" customWidth="1"/>
    <col min="13718" max="13718" width="12.28515625" style="8" customWidth="1"/>
    <col min="13719" max="13956" width="9.140625" style="8"/>
    <col min="13957" max="13957" width="1.42578125" style="8" customWidth="1"/>
    <col min="13958" max="13958" width="59.5703125" style="8" customWidth="1"/>
    <col min="13959" max="13959" width="9.140625" style="8" customWidth="1"/>
    <col min="13960" max="13961" width="3.85546875" style="8" customWidth="1"/>
    <col min="13962" max="13962" width="10.5703125" style="8" customWidth="1"/>
    <col min="13963" max="13963" width="3.85546875" style="8" customWidth="1"/>
    <col min="13964" max="13966" width="14.42578125" style="8" customWidth="1"/>
    <col min="13967" max="13967" width="4.140625" style="8" customWidth="1"/>
    <col min="13968" max="13968" width="15" style="8" customWidth="1"/>
    <col min="13969" max="13970" width="9.140625" style="8" customWidth="1"/>
    <col min="13971" max="13971" width="11.5703125" style="8" customWidth="1"/>
    <col min="13972" max="13972" width="18.140625" style="8" customWidth="1"/>
    <col min="13973" max="13973" width="13.140625" style="8" customWidth="1"/>
    <col min="13974" max="13974" width="12.28515625" style="8" customWidth="1"/>
    <col min="13975" max="14212" width="9.140625" style="8"/>
    <col min="14213" max="14213" width="1.42578125" style="8" customWidth="1"/>
    <col min="14214" max="14214" width="59.5703125" style="8" customWidth="1"/>
    <col min="14215" max="14215" width="9.140625" style="8" customWidth="1"/>
    <col min="14216" max="14217" width="3.85546875" style="8" customWidth="1"/>
    <col min="14218" max="14218" width="10.5703125" style="8" customWidth="1"/>
    <col min="14219" max="14219" width="3.85546875" style="8" customWidth="1"/>
    <col min="14220" max="14222" width="14.42578125" style="8" customWidth="1"/>
    <col min="14223" max="14223" width="4.140625" style="8" customWidth="1"/>
    <col min="14224" max="14224" width="15" style="8" customWidth="1"/>
    <col min="14225" max="14226" width="9.140625" style="8" customWidth="1"/>
    <col min="14227" max="14227" width="11.5703125" style="8" customWidth="1"/>
    <col min="14228" max="14228" width="18.140625" style="8" customWidth="1"/>
    <col min="14229" max="14229" width="13.140625" style="8" customWidth="1"/>
    <col min="14230" max="14230" width="12.28515625" style="8" customWidth="1"/>
    <col min="14231" max="14468" width="9.140625" style="8"/>
    <col min="14469" max="14469" width="1.42578125" style="8" customWidth="1"/>
    <col min="14470" max="14470" width="59.5703125" style="8" customWidth="1"/>
    <col min="14471" max="14471" width="9.140625" style="8" customWidth="1"/>
    <col min="14472" max="14473" width="3.85546875" style="8" customWidth="1"/>
    <col min="14474" max="14474" width="10.5703125" style="8" customWidth="1"/>
    <col min="14475" max="14475" width="3.85546875" style="8" customWidth="1"/>
    <col min="14476" max="14478" width="14.42578125" style="8" customWidth="1"/>
    <col min="14479" max="14479" width="4.140625" style="8" customWidth="1"/>
    <col min="14480" max="14480" width="15" style="8" customWidth="1"/>
    <col min="14481" max="14482" width="9.140625" style="8" customWidth="1"/>
    <col min="14483" max="14483" width="11.5703125" style="8" customWidth="1"/>
    <col min="14484" max="14484" width="18.140625" style="8" customWidth="1"/>
    <col min="14485" max="14485" width="13.140625" style="8" customWidth="1"/>
    <col min="14486" max="14486" width="12.28515625" style="8" customWidth="1"/>
    <col min="14487" max="14724" width="9.140625" style="8"/>
    <col min="14725" max="14725" width="1.42578125" style="8" customWidth="1"/>
    <col min="14726" max="14726" width="59.5703125" style="8" customWidth="1"/>
    <col min="14727" max="14727" width="9.140625" style="8" customWidth="1"/>
    <col min="14728" max="14729" width="3.85546875" style="8" customWidth="1"/>
    <col min="14730" max="14730" width="10.5703125" style="8" customWidth="1"/>
    <col min="14731" max="14731" width="3.85546875" style="8" customWidth="1"/>
    <col min="14732" max="14734" width="14.42578125" style="8" customWidth="1"/>
    <col min="14735" max="14735" width="4.140625" style="8" customWidth="1"/>
    <col min="14736" max="14736" width="15" style="8" customWidth="1"/>
    <col min="14737" max="14738" width="9.140625" style="8" customWidth="1"/>
    <col min="14739" max="14739" width="11.5703125" style="8" customWidth="1"/>
    <col min="14740" max="14740" width="18.140625" style="8" customWidth="1"/>
    <col min="14741" max="14741" width="13.140625" style="8" customWidth="1"/>
    <col min="14742" max="14742" width="12.28515625" style="8" customWidth="1"/>
    <col min="14743" max="14980" width="9.140625" style="8"/>
    <col min="14981" max="14981" width="1.42578125" style="8" customWidth="1"/>
    <col min="14982" max="14982" width="59.5703125" style="8" customWidth="1"/>
    <col min="14983" max="14983" width="9.140625" style="8" customWidth="1"/>
    <col min="14984" max="14985" width="3.85546875" style="8" customWidth="1"/>
    <col min="14986" max="14986" width="10.5703125" style="8" customWidth="1"/>
    <col min="14987" max="14987" width="3.85546875" style="8" customWidth="1"/>
    <col min="14988" max="14990" width="14.42578125" style="8" customWidth="1"/>
    <col min="14991" max="14991" width="4.140625" style="8" customWidth="1"/>
    <col min="14992" max="14992" width="15" style="8" customWidth="1"/>
    <col min="14993" max="14994" width="9.140625" style="8" customWidth="1"/>
    <col min="14995" max="14995" width="11.5703125" style="8" customWidth="1"/>
    <col min="14996" max="14996" width="18.140625" style="8" customWidth="1"/>
    <col min="14997" max="14997" width="13.140625" style="8" customWidth="1"/>
    <col min="14998" max="14998" width="12.28515625" style="8" customWidth="1"/>
    <col min="14999" max="15236" width="9.140625" style="8"/>
    <col min="15237" max="15237" width="1.42578125" style="8" customWidth="1"/>
    <col min="15238" max="15238" width="59.5703125" style="8" customWidth="1"/>
    <col min="15239" max="15239" width="9.140625" style="8" customWidth="1"/>
    <col min="15240" max="15241" width="3.85546875" style="8" customWidth="1"/>
    <col min="15242" max="15242" width="10.5703125" style="8" customWidth="1"/>
    <col min="15243" max="15243" width="3.85546875" style="8" customWidth="1"/>
    <col min="15244" max="15246" width="14.42578125" style="8" customWidth="1"/>
    <col min="15247" max="15247" width="4.140625" style="8" customWidth="1"/>
    <col min="15248" max="15248" width="15" style="8" customWidth="1"/>
    <col min="15249" max="15250" width="9.140625" style="8" customWidth="1"/>
    <col min="15251" max="15251" width="11.5703125" style="8" customWidth="1"/>
    <col min="15252" max="15252" width="18.140625" style="8" customWidth="1"/>
    <col min="15253" max="15253" width="13.140625" style="8" customWidth="1"/>
    <col min="15254" max="15254" width="12.28515625" style="8" customWidth="1"/>
    <col min="15255" max="15492" width="9.140625" style="8"/>
    <col min="15493" max="15493" width="1.42578125" style="8" customWidth="1"/>
    <col min="15494" max="15494" width="59.5703125" style="8" customWidth="1"/>
    <col min="15495" max="15495" width="9.140625" style="8" customWidth="1"/>
    <col min="15496" max="15497" width="3.85546875" style="8" customWidth="1"/>
    <col min="15498" max="15498" width="10.5703125" style="8" customWidth="1"/>
    <col min="15499" max="15499" width="3.85546875" style="8" customWidth="1"/>
    <col min="15500" max="15502" width="14.42578125" style="8" customWidth="1"/>
    <col min="15503" max="15503" width="4.140625" style="8" customWidth="1"/>
    <col min="15504" max="15504" width="15" style="8" customWidth="1"/>
    <col min="15505" max="15506" width="9.140625" style="8" customWidth="1"/>
    <col min="15507" max="15507" width="11.5703125" style="8" customWidth="1"/>
    <col min="15508" max="15508" width="18.140625" style="8" customWidth="1"/>
    <col min="15509" max="15509" width="13.140625" style="8" customWidth="1"/>
    <col min="15510" max="15510" width="12.28515625" style="8" customWidth="1"/>
    <col min="15511" max="15748" width="9.140625" style="8"/>
    <col min="15749" max="15749" width="1.42578125" style="8" customWidth="1"/>
    <col min="15750" max="15750" width="59.5703125" style="8" customWidth="1"/>
    <col min="15751" max="15751" width="9.140625" style="8" customWidth="1"/>
    <col min="15752" max="15753" width="3.85546875" style="8" customWidth="1"/>
    <col min="15754" max="15754" width="10.5703125" style="8" customWidth="1"/>
    <col min="15755" max="15755" width="3.85546875" style="8" customWidth="1"/>
    <col min="15756" max="15758" width="14.42578125" style="8" customWidth="1"/>
    <col min="15759" max="15759" width="4.140625" style="8" customWidth="1"/>
    <col min="15760" max="15760" width="15" style="8" customWidth="1"/>
    <col min="15761" max="15762" width="9.140625" style="8" customWidth="1"/>
    <col min="15763" max="15763" width="11.5703125" style="8" customWidth="1"/>
    <col min="15764" max="15764" width="18.140625" style="8" customWidth="1"/>
    <col min="15765" max="15765" width="13.140625" style="8" customWidth="1"/>
    <col min="15766" max="15766" width="12.28515625" style="8" customWidth="1"/>
    <col min="15767" max="16004" width="9.140625" style="8"/>
    <col min="16005" max="16005" width="1.42578125" style="8" customWidth="1"/>
    <col min="16006" max="16006" width="59.5703125" style="8" customWidth="1"/>
    <col min="16007" max="16007" width="9.140625" style="8" customWidth="1"/>
    <col min="16008" max="16009" width="3.85546875" style="8" customWidth="1"/>
    <col min="16010" max="16010" width="10.5703125" style="8" customWidth="1"/>
    <col min="16011" max="16011" width="3.85546875" style="8" customWidth="1"/>
    <col min="16012" max="16014" width="14.42578125" style="8" customWidth="1"/>
    <col min="16015" max="16015" width="4.140625" style="8" customWidth="1"/>
    <col min="16016" max="16016" width="15" style="8" customWidth="1"/>
    <col min="16017" max="16018" width="9.140625" style="8" customWidth="1"/>
    <col min="16019" max="16019" width="11.5703125" style="8" customWidth="1"/>
    <col min="16020" max="16020" width="18.140625" style="8" customWidth="1"/>
    <col min="16021" max="16021" width="13.140625" style="8" customWidth="1"/>
    <col min="16022" max="16022" width="12.28515625" style="8" customWidth="1"/>
    <col min="16023" max="16384" width="9.140625" style="8"/>
  </cols>
  <sheetData>
    <row r="1" spans="1:18" ht="15.75" customHeight="1" x14ac:dyDescent="0.25">
      <c r="A1" s="138"/>
      <c r="E1" s="8"/>
      <c r="F1" s="8"/>
      <c r="G1" s="8"/>
      <c r="I1" s="8"/>
      <c r="J1" s="249" t="s">
        <v>421</v>
      </c>
      <c r="K1" s="249"/>
      <c r="L1" s="249"/>
      <c r="M1" s="249"/>
      <c r="N1" s="249"/>
      <c r="O1" s="249"/>
      <c r="P1" s="249"/>
      <c r="Q1" s="249"/>
      <c r="R1" s="249"/>
    </row>
    <row r="2" spans="1:18" ht="74.25" customHeight="1" x14ac:dyDescent="0.25">
      <c r="E2" s="8"/>
      <c r="F2" s="14"/>
      <c r="G2" s="14"/>
      <c r="H2" s="14"/>
      <c r="I2" s="14"/>
      <c r="J2" s="249" t="s">
        <v>976</v>
      </c>
      <c r="K2" s="249"/>
      <c r="L2" s="249"/>
      <c r="M2" s="249"/>
      <c r="N2" s="249"/>
      <c r="O2" s="249"/>
      <c r="P2" s="249"/>
      <c r="Q2" s="249"/>
      <c r="R2" s="249"/>
    </row>
    <row r="3" spans="1:18" ht="32.25" customHeight="1" x14ac:dyDescent="0.25">
      <c r="A3" s="260" t="s">
        <v>1003</v>
      </c>
      <c r="B3" s="260"/>
      <c r="C3" s="260"/>
      <c r="D3" s="260"/>
      <c r="E3" s="260"/>
      <c r="F3" s="260"/>
      <c r="G3" s="260"/>
      <c r="H3" s="260"/>
      <c r="I3" s="260"/>
      <c r="J3" s="260"/>
      <c r="K3" s="260"/>
      <c r="L3" s="260"/>
      <c r="M3" s="260"/>
      <c r="N3" s="260"/>
      <c r="O3" s="260"/>
      <c r="P3" s="260"/>
      <c r="Q3" s="260"/>
      <c r="R3" s="260"/>
    </row>
    <row r="4" spans="1:18" s="19" customFormat="1" ht="19.5" customHeight="1" x14ac:dyDescent="0.25">
      <c r="A4" s="21"/>
      <c r="B4" s="17"/>
      <c r="C4" s="17"/>
      <c r="D4" s="17"/>
      <c r="E4" s="18"/>
      <c r="F4" s="18"/>
      <c r="G4" s="18"/>
      <c r="H4" s="21"/>
      <c r="I4" s="18"/>
      <c r="J4" s="175"/>
      <c r="K4" s="122"/>
      <c r="L4" s="122"/>
      <c r="M4" s="123"/>
      <c r="N4" s="129"/>
      <c r="O4" s="122"/>
      <c r="P4" s="122"/>
      <c r="Q4" s="123"/>
      <c r="R4" s="129" t="s">
        <v>305</v>
      </c>
    </row>
    <row r="5" spans="1:18" ht="35.25" customHeight="1" x14ac:dyDescent="0.25">
      <c r="A5" s="106" t="s">
        <v>0</v>
      </c>
      <c r="B5" s="107"/>
      <c r="C5" s="107"/>
      <c r="D5" s="107"/>
      <c r="E5" s="107" t="s">
        <v>1</v>
      </c>
      <c r="F5" s="108" t="s">
        <v>2</v>
      </c>
      <c r="G5" s="108" t="s">
        <v>3</v>
      </c>
      <c r="H5" s="109" t="s">
        <v>4</v>
      </c>
      <c r="I5" s="108" t="s">
        <v>5</v>
      </c>
      <c r="J5" s="107" t="s">
        <v>433</v>
      </c>
      <c r="K5" s="117" t="s">
        <v>834</v>
      </c>
      <c r="L5" s="117" t="s">
        <v>835</v>
      </c>
      <c r="M5" s="107" t="s">
        <v>836</v>
      </c>
      <c r="N5" s="108" t="s">
        <v>435</v>
      </c>
      <c r="O5" s="117" t="s">
        <v>834</v>
      </c>
      <c r="P5" s="117" t="s">
        <v>835</v>
      </c>
      <c r="Q5" s="107" t="s">
        <v>836</v>
      </c>
      <c r="R5" s="108" t="s">
        <v>971</v>
      </c>
    </row>
    <row r="6" spans="1:18" s="126" customFormat="1" ht="28.5" x14ac:dyDescent="0.25">
      <c r="A6" s="176" t="s">
        <v>6</v>
      </c>
      <c r="B6" s="177"/>
      <c r="C6" s="177"/>
      <c r="D6" s="177"/>
      <c r="E6" s="177">
        <v>851</v>
      </c>
      <c r="F6" s="178"/>
      <c r="G6" s="178"/>
      <c r="H6" s="179" t="s">
        <v>61</v>
      </c>
      <c r="I6" s="178"/>
      <c r="J6" s="180">
        <f>J7+J64+J73+J85+J107+J148+J159+J196+J221</f>
        <v>107336759.69</v>
      </c>
      <c r="K6" s="180">
        <f t="shared" ref="K6:R6" si="0">K7+K64+K73+K85+K107+K148+K159+K196+K221</f>
        <v>38853082.689999998</v>
      </c>
      <c r="L6" s="180">
        <f t="shared" si="0"/>
        <v>61946910</v>
      </c>
      <c r="M6" s="180">
        <f t="shared" si="0"/>
        <v>6536767</v>
      </c>
      <c r="N6" s="180">
        <f t="shared" si="0"/>
        <v>92915178.599999994</v>
      </c>
      <c r="O6" s="180">
        <f t="shared" ref="O6" si="1">O7+O64+O73+O85+O107+O148+O159+O196+O221</f>
        <v>26911146.600000001</v>
      </c>
      <c r="P6" s="180">
        <f t="shared" ref="P6" si="2">P7+P64+P73+P85+P107+P148+P159+P196+P221</f>
        <v>59460599</v>
      </c>
      <c r="Q6" s="180">
        <f t="shared" ref="Q6" si="3">Q7+Q64+Q73+Q85+Q107+Q148+Q159+Q196+Q221</f>
        <v>6543433</v>
      </c>
      <c r="R6" s="180">
        <f t="shared" si="0"/>
        <v>91393213.450000003</v>
      </c>
    </row>
    <row r="7" spans="1:18" s="186" customFormat="1" ht="28.5" x14ac:dyDescent="0.25">
      <c r="A7" s="179" t="s">
        <v>10</v>
      </c>
      <c r="B7" s="181"/>
      <c r="C7" s="181"/>
      <c r="D7" s="181"/>
      <c r="E7" s="182">
        <v>851</v>
      </c>
      <c r="F7" s="183" t="s">
        <v>11</v>
      </c>
      <c r="G7" s="183"/>
      <c r="H7" s="184" t="s">
        <v>61</v>
      </c>
      <c r="I7" s="183"/>
      <c r="J7" s="185">
        <f t="shared" ref="J7:M7" si="4">J8+J31+J35</f>
        <v>26306573</v>
      </c>
      <c r="K7" s="185">
        <f t="shared" si="4"/>
        <v>799473</v>
      </c>
      <c r="L7" s="185">
        <f t="shared" si="4"/>
        <v>25504600</v>
      </c>
      <c r="M7" s="185">
        <f t="shared" si="4"/>
        <v>2500</v>
      </c>
      <c r="N7" s="185">
        <f t="shared" ref="N7:R7" si="5">N8+N31+N35</f>
        <v>25402868</v>
      </c>
      <c r="O7" s="185">
        <f t="shared" si="5"/>
        <v>527368</v>
      </c>
      <c r="P7" s="185">
        <f t="shared" si="5"/>
        <v>24873000</v>
      </c>
      <c r="Q7" s="185">
        <f t="shared" si="5"/>
        <v>2500</v>
      </c>
      <c r="R7" s="185">
        <f t="shared" si="5"/>
        <v>25356665</v>
      </c>
    </row>
    <row r="8" spans="1:18" s="12" customFormat="1" ht="114" x14ac:dyDescent="0.25">
      <c r="A8" s="179" t="s">
        <v>12</v>
      </c>
      <c r="B8" s="187"/>
      <c r="C8" s="187"/>
      <c r="D8" s="187"/>
      <c r="E8" s="182">
        <v>851</v>
      </c>
      <c r="F8" s="22" t="s">
        <v>11</v>
      </c>
      <c r="G8" s="22" t="s">
        <v>13</v>
      </c>
      <c r="H8" s="184" t="s">
        <v>61</v>
      </c>
      <c r="I8" s="22"/>
      <c r="J8" s="23">
        <f>J9+J12+J28+J19+J22+J25</f>
        <v>22090200</v>
      </c>
      <c r="K8" s="23">
        <f t="shared" ref="K8:R8" si="6">K9+K12+K28+K19+K22+K25</f>
        <v>0</v>
      </c>
      <c r="L8" s="23">
        <f t="shared" si="6"/>
        <v>22087700</v>
      </c>
      <c r="M8" s="23">
        <f t="shared" si="6"/>
        <v>2500</v>
      </c>
      <c r="N8" s="23">
        <f t="shared" si="6"/>
        <v>21890200</v>
      </c>
      <c r="O8" s="23">
        <f t="shared" ref="O8:Q8" si="7">O9+O12+O28+O19+O22+O25</f>
        <v>0</v>
      </c>
      <c r="P8" s="23">
        <f t="shared" si="7"/>
        <v>21887700</v>
      </c>
      <c r="Q8" s="23">
        <f t="shared" si="7"/>
        <v>2500</v>
      </c>
      <c r="R8" s="23">
        <f t="shared" si="6"/>
        <v>21890200</v>
      </c>
    </row>
    <row r="9" spans="1:18" s="126" customFormat="1" ht="75" x14ac:dyDescent="0.25">
      <c r="A9" s="188" t="s">
        <v>808</v>
      </c>
      <c r="B9" s="37"/>
      <c r="C9" s="37"/>
      <c r="D9" s="37"/>
      <c r="E9" s="182">
        <v>851</v>
      </c>
      <c r="F9" s="178" t="s">
        <v>11</v>
      </c>
      <c r="G9" s="178" t="s">
        <v>13</v>
      </c>
      <c r="H9" s="184" t="s">
        <v>15</v>
      </c>
      <c r="I9" s="178"/>
      <c r="J9" s="189">
        <f t="shared" ref="J9:R10" si="8">J10</f>
        <v>1490700</v>
      </c>
      <c r="K9" s="189">
        <f t="shared" si="8"/>
        <v>0</v>
      </c>
      <c r="L9" s="189">
        <f t="shared" si="8"/>
        <v>1490700</v>
      </c>
      <c r="M9" s="189">
        <f t="shared" si="8"/>
        <v>0</v>
      </c>
      <c r="N9" s="189">
        <f t="shared" si="8"/>
        <v>1490700</v>
      </c>
      <c r="O9" s="189">
        <f t="shared" si="8"/>
        <v>0</v>
      </c>
      <c r="P9" s="189">
        <f t="shared" si="8"/>
        <v>1490700</v>
      </c>
      <c r="Q9" s="189">
        <f t="shared" si="8"/>
        <v>0</v>
      </c>
      <c r="R9" s="189">
        <f t="shared" si="8"/>
        <v>1490700</v>
      </c>
    </row>
    <row r="10" spans="1:18" s="126" customFormat="1" ht="135" x14ac:dyDescent="0.25">
      <c r="A10" s="188" t="s">
        <v>16</v>
      </c>
      <c r="B10" s="37"/>
      <c r="C10" s="37"/>
      <c r="D10" s="37"/>
      <c r="E10" s="182">
        <v>851</v>
      </c>
      <c r="F10" s="178" t="s">
        <v>17</v>
      </c>
      <c r="G10" s="178" t="s">
        <v>13</v>
      </c>
      <c r="H10" s="184" t="s">
        <v>15</v>
      </c>
      <c r="I10" s="178" t="s">
        <v>18</v>
      </c>
      <c r="J10" s="189">
        <f t="shared" si="8"/>
        <v>1490700</v>
      </c>
      <c r="K10" s="189">
        <f t="shared" si="8"/>
        <v>0</v>
      </c>
      <c r="L10" s="189">
        <f t="shared" si="8"/>
        <v>1490700</v>
      </c>
      <c r="M10" s="189">
        <f t="shared" si="8"/>
        <v>0</v>
      </c>
      <c r="N10" s="189">
        <f t="shared" si="8"/>
        <v>1490700</v>
      </c>
      <c r="O10" s="189">
        <f t="shared" si="8"/>
        <v>0</v>
      </c>
      <c r="P10" s="189">
        <f t="shared" si="8"/>
        <v>1490700</v>
      </c>
      <c r="Q10" s="189">
        <f t="shared" si="8"/>
        <v>0</v>
      </c>
      <c r="R10" s="189">
        <f t="shared" si="8"/>
        <v>1490700</v>
      </c>
    </row>
    <row r="11" spans="1:18" s="126" customFormat="1" ht="45" x14ac:dyDescent="0.25">
      <c r="A11" s="188" t="s">
        <v>809</v>
      </c>
      <c r="B11" s="190"/>
      <c r="C11" s="190"/>
      <c r="D11" s="190"/>
      <c r="E11" s="182">
        <v>851</v>
      </c>
      <c r="F11" s="178" t="s">
        <v>11</v>
      </c>
      <c r="G11" s="178" t="s">
        <v>13</v>
      </c>
      <c r="H11" s="184" t="s">
        <v>15</v>
      </c>
      <c r="I11" s="178" t="s">
        <v>19</v>
      </c>
      <c r="J11" s="189">
        <v>1490700</v>
      </c>
      <c r="K11" s="189"/>
      <c r="L11" s="189">
        <f>J11</f>
        <v>1490700</v>
      </c>
      <c r="M11" s="189"/>
      <c r="N11" s="189">
        <v>1490700</v>
      </c>
      <c r="O11" s="189"/>
      <c r="P11" s="189">
        <f>N11</f>
        <v>1490700</v>
      </c>
      <c r="Q11" s="189"/>
      <c r="R11" s="189">
        <v>1490700</v>
      </c>
    </row>
    <row r="12" spans="1:18" s="126" customFormat="1" ht="60" x14ac:dyDescent="0.25">
      <c r="A12" s="188" t="s">
        <v>20</v>
      </c>
      <c r="B12" s="191"/>
      <c r="C12" s="182"/>
      <c r="D12" s="182"/>
      <c r="E12" s="182">
        <v>851</v>
      </c>
      <c r="F12" s="178" t="s">
        <v>17</v>
      </c>
      <c r="G12" s="178" t="s">
        <v>13</v>
      </c>
      <c r="H12" s="184" t="s">
        <v>21</v>
      </c>
      <c r="I12" s="178"/>
      <c r="J12" s="189">
        <f t="shared" ref="J12:M12" si="9">J13+J15+J17</f>
        <v>20332000</v>
      </c>
      <c r="K12" s="189">
        <f t="shared" si="9"/>
        <v>0</v>
      </c>
      <c r="L12" s="189">
        <f t="shared" si="9"/>
        <v>20332000</v>
      </c>
      <c r="M12" s="189">
        <f t="shared" si="9"/>
        <v>0</v>
      </c>
      <c r="N12" s="189">
        <f t="shared" ref="N12:R12" si="10">N13+N15+N17</f>
        <v>20332000</v>
      </c>
      <c r="O12" s="189">
        <f t="shared" si="10"/>
        <v>0</v>
      </c>
      <c r="P12" s="189">
        <f t="shared" si="10"/>
        <v>20332000</v>
      </c>
      <c r="Q12" s="189">
        <f t="shared" si="10"/>
        <v>0</v>
      </c>
      <c r="R12" s="189">
        <f t="shared" si="10"/>
        <v>20332000</v>
      </c>
    </row>
    <row r="13" spans="1:18" s="126" customFormat="1" ht="135" x14ac:dyDescent="0.25">
      <c r="A13" s="188" t="s">
        <v>16</v>
      </c>
      <c r="B13" s="182"/>
      <c r="C13" s="182"/>
      <c r="D13" s="182"/>
      <c r="E13" s="182">
        <v>851</v>
      </c>
      <c r="F13" s="178" t="s">
        <v>11</v>
      </c>
      <c r="G13" s="178" t="s">
        <v>13</v>
      </c>
      <c r="H13" s="184" t="s">
        <v>21</v>
      </c>
      <c r="I13" s="178" t="s">
        <v>18</v>
      </c>
      <c r="J13" s="189">
        <f t="shared" ref="J13:R13" si="11">J14</f>
        <v>15561100</v>
      </c>
      <c r="K13" s="189">
        <f t="shared" si="11"/>
        <v>0</v>
      </c>
      <c r="L13" s="189">
        <f t="shared" si="11"/>
        <v>15561100</v>
      </c>
      <c r="M13" s="189">
        <f t="shared" si="11"/>
        <v>0</v>
      </c>
      <c r="N13" s="189">
        <f t="shared" si="11"/>
        <v>15561100</v>
      </c>
      <c r="O13" s="189">
        <f t="shared" si="11"/>
        <v>0</v>
      </c>
      <c r="P13" s="189">
        <f t="shared" si="11"/>
        <v>15561100</v>
      </c>
      <c r="Q13" s="189">
        <f t="shared" si="11"/>
        <v>0</v>
      </c>
      <c r="R13" s="189">
        <f t="shared" si="11"/>
        <v>15561100</v>
      </c>
    </row>
    <row r="14" spans="1:18" s="126" customFormat="1" ht="45" x14ac:dyDescent="0.25">
      <c r="A14" s="188" t="s">
        <v>809</v>
      </c>
      <c r="B14" s="182"/>
      <c r="C14" s="182"/>
      <c r="D14" s="182"/>
      <c r="E14" s="182">
        <v>851</v>
      </c>
      <c r="F14" s="178" t="s">
        <v>11</v>
      </c>
      <c r="G14" s="178" t="s">
        <v>13</v>
      </c>
      <c r="H14" s="184" t="s">
        <v>21</v>
      </c>
      <c r="I14" s="178" t="s">
        <v>19</v>
      </c>
      <c r="J14" s="189">
        <v>15561100</v>
      </c>
      <c r="K14" s="189"/>
      <c r="L14" s="189">
        <f>J14</f>
        <v>15561100</v>
      </c>
      <c r="M14" s="189"/>
      <c r="N14" s="189">
        <v>15561100</v>
      </c>
      <c r="O14" s="189"/>
      <c r="P14" s="189">
        <f>N14</f>
        <v>15561100</v>
      </c>
      <c r="Q14" s="189"/>
      <c r="R14" s="189">
        <v>15561100</v>
      </c>
    </row>
    <row r="15" spans="1:18" s="126" customFormat="1" ht="60" x14ac:dyDescent="0.25">
      <c r="A15" s="188" t="s">
        <v>22</v>
      </c>
      <c r="B15" s="182"/>
      <c r="C15" s="182"/>
      <c r="D15" s="182"/>
      <c r="E15" s="182">
        <v>851</v>
      </c>
      <c r="F15" s="178" t="s">
        <v>11</v>
      </c>
      <c r="G15" s="178" t="s">
        <v>13</v>
      </c>
      <c r="H15" s="184" t="s">
        <v>21</v>
      </c>
      <c r="I15" s="178" t="s">
        <v>23</v>
      </c>
      <c r="J15" s="189">
        <f t="shared" ref="J15:R15" si="12">J16</f>
        <v>4670900</v>
      </c>
      <c r="K15" s="189">
        <f t="shared" si="12"/>
        <v>0</v>
      </c>
      <c r="L15" s="189">
        <f t="shared" si="12"/>
        <v>4670900</v>
      </c>
      <c r="M15" s="189">
        <f t="shared" si="12"/>
        <v>0</v>
      </c>
      <c r="N15" s="189">
        <f t="shared" si="12"/>
        <v>4670900</v>
      </c>
      <c r="O15" s="189">
        <f t="shared" si="12"/>
        <v>0</v>
      </c>
      <c r="P15" s="189">
        <f t="shared" si="12"/>
        <v>4670900</v>
      </c>
      <c r="Q15" s="189">
        <f t="shared" si="12"/>
        <v>0</v>
      </c>
      <c r="R15" s="189">
        <f t="shared" si="12"/>
        <v>4670900</v>
      </c>
    </row>
    <row r="16" spans="1:18" s="126" customFormat="1" ht="60" x14ac:dyDescent="0.25">
      <c r="A16" s="188" t="s">
        <v>9</v>
      </c>
      <c r="B16" s="182"/>
      <c r="C16" s="182"/>
      <c r="D16" s="182"/>
      <c r="E16" s="182">
        <v>851</v>
      </c>
      <c r="F16" s="178" t="s">
        <v>11</v>
      </c>
      <c r="G16" s="178" t="s">
        <v>13</v>
      </c>
      <c r="H16" s="184" t="s">
        <v>21</v>
      </c>
      <c r="I16" s="178" t="s">
        <v>24</v>
      </c>
      <c r="J16" s="189">
        <v>4670900</v>
      </c>
      <c r="K16" s="189"/>
      <c r="L16" s="189">
        <f>J16</f>
        <v>4670900</v>
      </c>
      <c r="M16" s="189"/>
      <c r="N16" s="189">
        <v>4670900</v>
      </c>
      <c r="O16" s="189"/>
      <c r="P16" s="189">
        <f>N16</f>
        <v>4670900</v>
      </c>
      <c r="Q16" s="189"/>
      <c r="R16" s="189">
        <v>4670900</v>
      </c>
    </row>
    <row r="17" spans="1:18" s="126" customFormat="1" ht="30" x14ac:dyDescent="0.25">
      <c r="A17" s="188" t="s">
        <v>25</v>
      </c>
      <c r="B17" s="182"/>
      <c r="C17" s="182"/>
      <c r="D17" s="182"/>
      <c r="E17" s="182">
        <v>851</v>
      </c>
      <c r="F17" s="178" t="s">
        <v>11</v>
      </c>
      <c r="G17" s="178" t="s">
        <v>13</v>
      </c>
      <c r="H17" s="184" t="s">
        <v>21</v>
      </c>
      <c r="I17" s="178" t="s">
        <v>26</v>
      </c>
      <c r="J17" s="189">
        <f t="shared" ref="J17:R17" si="13">J18</f>
        <v>100000</v>
      </c>
      <c r="K17" s="189">
        <f t="shared" si="13"/>
        <v>0</v>
      </c>
      <c r="L17" s="189">
        <f t="shared" si="13"/>
        <v>100000</v>
      </c>
      <c r="M17" s="189">
        <f t="shared" si="13"/>
        <v>0</v>
      </c>
      <c r="N17" s="189">
        <f t="shared" si="13"/>
        <v>100000</v>
      </c>
      <c r="O17" s="189">
        <f t="shared" si="13"/>
        <v>0</v>
      </c>
      <c r="P17" s="189">
        <f t="shared" si="13"/>
        <v>100000</v>
      </c>
      <c r="Q17" s="189">
        <f t="shared" si="13"/>
        <v>0</v>
      </c>
      <c r="R17" s="189">
        <f t="shared" si="13"/>
        <v>100000</v>
      </c>
    </row>
    <row r="18" spans="1:18" s="126" customFormat="1" ht="30" x14ac:dyDescent="0.25">
      <c r="A18" s="188" t="s">
        <v>27</v>
      </c>
      <c r="B18" s="182"/>
      <c r="C18" s="182"/>
      <c r="D18" s="182"/>
      <c r="E18" s="182">
        <v>851</v>
      </c>
      <c r="F18" s="178" t="s">
        <v>11</v>
      </c>
      <c r="G18" s="178" t="s">
        <v>13</v>
      </c>
      <c r="H18" s="184" t="s">
        <v>21</v>
      </c>
      <c r="I18" s="178" t="s">
        <v>28</v>
      </c>
      <c r="J18" s="189">
        <v>100000</v>
      </c>
      <c r="K18" s="189"/>
      <c r="L18" s="189">
        <f>J18</f>
        <v>100000</v>
      </c>
      <c r="M18" s="189"/>
      <c r="N18" s="189">
        <v>100000</v>
      </c>
      <c r="O18" s="189"/>
      <c r="P18" s="189">
        <f>N18</f>
        <v>100000</v>
      </c>
      <c r="Q18" s="189"/>
      <c r="R18" s="189">
        <v>100000</v>
      </c>
    </row>
    <row r="19" spans="1:18" s="126" customFormat="1" ht="45" x14ac:dyDescent="0.25">
      <c r="A19" s="188" t="s">
        <v>810</v>
      </c>
      <c r="B19" s="191"/>
      <c r="C19" s="37"/>
      <c r="D19" s="37"/>
      <c r="E19" s="182">
        <v>851</v>
      </c>
      <c r="F19" s="178" t="s">
        <v>11</v>
      </c>
      <c r="G19" s="178" t="s">
        <v>13</v>
      </c>
      <c r="H19" s="184" t="s">
        <v>31</v>
      </c>
      <c r="I19" s="178"/>
      <c r="J19" s="189">
        <f t="shared" ref="J19:R23" si="14">J20</f>
        <v>100000</v>
      </c>
      <c r="K19" s="189">
        <f t="shared" si="14"/>
        <v>0</v>
      </c>
      <c r="L19" s="189">
        <f t="shared" si="14"/>
        <v>100000</v>
      </c>
      <c r="M19" s="189">
        <f t="shared" si="14"/>
        <v>0</v>
      </c>
      <c r="N19" s="189">
        <f t="shared" si="14"/>
        <v>0</v>
      </c>
      <c r="O19" s="189">
        <f t="shared" si="14"/>
        <v>0</v>
      </c>
      <c r="P19" s="189">
        <f t="shared" si="14"/>
        <v>0</v>
      </c>
      <c r="Q19" s="189">
        <f t="shared" si="14"/>
        <v>0</v>
      </c>
      <c r="R19" s="189">
        <f t="shared" si="14"/>
        <v>0</v>
      </c>
    </row>
    <row r="20" spans="1:18" s="126" customFormat="1" ht="60" x14ac:dyDescent="0.25">
      <c r="A20" s="188" t="s">
        <v>22</v>
      </c>
      <c r="B20" s="37"/>
      <c r="C20" s="37"/>
      <c r="D20" s="37"/>
      <c r="E20" s="182">
        <v>851</v>
      </c>
      <c r="F20" s="178" t="s">
        <v>11</v>
      </c>
      <c r="G20" s="178" t="s">
        <v>13</v>
      </c>
      <c r="H20" s="184" t="s">
        <v>31</v>
      </c>
      <c r="I20" s="178" t="s">
        <v>23</v>
      </c>
      <c r="J20" s="189">
        <f t="shared" si="14"/>
        <v>100000</v>
      </c>
      <c r="K20" s="189">
        <f t="shared" si="14"/>
        <v>0</v>
      </c>
      <c r="L20" s="189">
        <f t="shared" si="14"/>
        <v>100000</v>
      </c>
      <c r="M20" s="189">
        <f t="shared" si="14"/>
        <v>0</v>
      </c>
      <c r="N20" s="189">
        <f t="shared" si="14"/>
        <v>0</v>
      </c>
      <c r="O20" s="189">
        <f t="shared" si="14"/>
        <v>0</v>
      </c>
      <c r="P20" s="189">
        <f t="shared" si="14"/>
        <v>0</v>
      </c>
      <c r="Q20" s="189">
        <f t="shared" si="14"/>
        <v>0</v>
      </c>
      <c r="R20" s="189">
        <f t="shared" si="14"/>
        <v>0</v>
      </c>
    </row>
    <row r="21" spans="1:18" s="126" customFormat="1" ht="60" x14ac:dyDescent="0.25">
      <c r="A21" s="188" t="s">
        <v>9</v>
      </c>
      <c r="B21" s="37"/>
      <c r="C21" s="37"/>
      <c r="D21" s="37"/>
      <c r="E21" s="182">
        <v>851</v>
      </c>
      <c r="F21" s="178" t="s">
        <v>11</v>
      </c>
      <c r="G21" s="178" t="s">
        <v>13</v>
      </c>
      <c r="H21" s="184" t="s">
        <v>31</v>
      </c>
      <c r="I21" s="178" t="s">
        <v>24</v>
      </c>
      <c r="J21" s="189">
        <v>100000</v>
      </c>
      <c r="K21" s="189"/>
      <c r="L21" s="189">
        <f>J21</f>
        <v>100000</v>
      </c>
      <c r="M21" s="189"/>
      <c r="N21" s="189"/>
      <c r="O21" s="189"/>
      <c r="P21" s="189">
        <f>N21</f>
        <v>0</v>
      </c>
      <c r="Q21" s="189"/>
      <c r="R21" s="189"/>
    </row>
    <row r="22" spans="1:18" s="126" customFormat="1" ht="45" x14ac:dyDescent="0.25">
      <c r="A22" s="192" t="s">
        <v>336</v>
      </c>
      <c r="B22" s="192"/>
      <c r="C22" s="192"/>
      <c r="D22" s="192"/>
      <c r="E22" s="182">
        <v>851</v>
      </c>
      <c r="F22" s="178" t="s">
        <v>11</v>
      </c>
      <c r="G22" s="178" t="s">
        <v>13</v>
      </c>
      <c r="H22" s="178" t="s">
        <v>972</v>
      </c>
      <c r="I22" s="178"/>
      <c r="J22" s="189">
        <f t="shared" si="14"/>
        <v>100000</v>
      </c>
      <c r="K22" s="189">
        <f t="shared" si="14"/>
        <v>0</v>
      </c>
      <c r="L22" s="189">
        <f t="shared" si="14"/>
        <v>100000</v>
      </c>
      <c r="M22" s="189">
        <f t="shared" si="14"/>
        <v>0</v>
      </c>
      <c r="N22" s="189">
        <f t="shared" si="14"/>
        <v>0</v>
      </c>
      <c r="O22" s="189">
        <f t="shared" si="14"/>
        <v>0</v>
      </c>
      <c r="P22" s="189">
        <f t="shared" si="14"/>
        <v>0</v>
      </c>
      <c r="Q22" s="189">
        <f t="shared" si="14"/>
        <v>0</v>
      </c>
      <c r="R22" s="189">
        <f t="shared" si="14"/>
        <v>0</v>
      </c>
    </row>
    <row r="23" spans="1:18" s="126" customFormat="1" ht="60" x14ac:dyDescent="0.25">
      <c r="A23" s="188" t="s">
        <v>22</v>
      </c>
      <c r="B23" s="37"/>
      <c r="C23" s="37"/>
      <c r="D23" s="37"/>
      <c r="E23" s="182">
        <v>851</v>
      </c>
      <c r="F23" s="178" t="s">
        <v>11</v>
      </c>
      <c r="G23" s="178" t="s">
        <v>13</v>
      </c>
      <c r="H23" s="184" t="s">
        <v>972</v>
      </c>
      <c r="I23" s="178" t="s">
        <v>23</v>
      </c>
      <c r="J23" s="189">
        <f t="shared" si="14"/>
        <v>100000</v>
      </c>
      <c r="K23" s="189">
        <f t="shared" si="14"/>
        <v>0</v>
      </c>
      <c r="L23" s="189">
        <f t="shared" si="14"/>
        <v>100000</v>
      </c>
      <c r="M23" s="189">
        <f t="shared" si="14"/>
        <v>0</v>
      </c>
      <c r="N23" s="189">
        <f t="shared" si="14"/>
        <v>0</v>
      </c>
      <c r="O23" s="189">
        <f t="shared" si="14"/>
        <v>0</v>
      </c>
      <c r="P23" s="189">
        <f t="shared" si="14"/>
        <v>0</v>
      </c>
      <c r="Q23" s="189">
        <f t="shared" si="14"/>
        <v>0</v>
      </c>
      <c r="R23" s="189">
        <f t="shared" si="14"/>
        <v>0</v>
      </c>
    </row>
    <row r="24" spans="1:18" s="126" customFormat="1" ht="60" x14ac:dyDescent="0.25">
      <c r="A24" s="188" t="s">
        <v>9</v>
      </c>
      <c r="B24" s="37"/>
      <c r="C24" s="37"/>
      <c r="D24" s="37"/>
      <c r="E24" s="182">
        <v>851</v>
      </c>
      <c r="F24" s="178" t="s">
        <v>11</v>
      </c>
      <c r="G24" s="178" t="s">
        <v>13</v>
      </c>
      <c r="H24" s="184" t="s">
        <v>972</v>
      </c>
      <c r="I24" s="178" t="s">
        <v>24</v>
      </c>
      <c r="J24" s="189">
        <v>100000</v>
      </c>
      <c r="K24" s="189"/>
      <c r="L24" s="189">
        <f>J24</f>
        <v>100000</v>
      </c>
      <c r="M24" s="189"/>
      <c r="N24" s="189">
        <v>0</v>
      </c>
      <c r="O24" s="189"/>
      <c r="P24" s="189">
        <f>N24</f>
        <v>0</v>
      </c>
      <c r="Q24" s="189"/>
      <c r="R24" s="189">
        <v>0</v>
      </c>
    </row>
    <row r="25" spans="1:18" s="126" customFormat="1" ht="45" x14ac:dyDescent="0.25">
      <c r="A25" s="188" t="s">
        <v>32</v>
      </c>
      <c r="B25" s="191"/>
      <c r="C25" s="37"/>
      <c r="D25" s="37"/>
      <c r="E25" s="182">
        <v>851</v>
      </c>
      <c r="F25" s="178" t="s">
        <v>11</v>
      </c>
      <c r="G25" s="178" t="s">
        <v>13</v>
      </c>
      <c r="H25" s="184" t="s">
        <v>33</v>
      </c>
      <c r="I25" s="178"/>
      <c r="J25" s="189">
        <f t="shared" ref="J25:R26" si="15">J26</f>
        <v>65000</v>
      </c>
      <c r="K25" s="189">
        <f t="shared" si="15"/>
        <v>0</v>
      </c>
      <c r="L25" s="189">
        <f t="shared" si="15"/>
        <v>65000</v>
      </c>
      <c r="M25" s="189">
        <f t="shared" si="15"/>
        <v>0</v>
      </c>
      <c r="N25" s="189">
        <f t="shared" si="15"/>
        <v>65000</v>
      </c>
      <c r="O25" s="189">
        <f t="shared" si="15"/>
        <v>0</v>
      </c>
      <c r="P25" s="189">
        <f t="shared" si="15"/>
        <v>65000</v>
      </c>
      <c r="Q25" s="189">
        <f t="shared" si="15"/>
        <v>0</v>
      </c>
      <c r="R25" s="189">
        <f t="shared" si="15"/>
        <v>65000</v>
      </c>
    </row>
    <row r="26" spans="1:18" s="126" customFormat="1" ht="30" x14ac:dyDescent="0.25">
      <c r="A26" s="188" t="s">
        <v>25</v>
      </c>
      <c r="B26" s="37"/>
      <c r="C26" s="37"/>
      <c r="D26" s="37"/>
      <c r="E26" s="182">
        <v>851</v>
      </c>
      <c r="F26" s="178" t="s">
        <v>11</v>
      </c>
      <c r="G26" s="178" t="s">
        <v>13</v>
      </c>
      <c r="H26" s="184" t="s">
        <v>33</v>
      </c>
      <c r="I26" s="178" t="s">
        <v>26</v>
      </c>
      <c r="J26" s="189">
        <f t="shared" si="15"/>
        <v>65000</v>
      </c>
      <c r="K26" s="189">
        <f t="shared" si="15"/>
        <v>0</v>
      </c>
      <c r="L26" s="189">
        <f t="shared" si="15"/>
        <v>65000</v>
      </c>
      <c r="M26" s="189">
        <f t="shared" si="15"/>
        <v>0</v>
      </c>
      <c r="N26" s="189">
        <f t="shared" si="15"/>
        <v>65000</v>
      </c>
      <c r="O26" s="189">
        <f t="shared" si="15"/>
        <v>0</v>
      </c>
      <c r="P26" s="189">
        <f t="shared" si="15"/>
        <v>65000</v>
      </c>
      <c r="Q26" s="189">
        <f t="shared" si="15"/>
        <v>0</v>
      </c>
      <c r="R26" s="189">
        <f t="shared" si="15"/>
        <v>65000</v>
      </c>
    </row>
    <row r="27" spans="1:18" s="126" customFormat="1" ht="30" x14ac:dyDescent="0.25">
      <c r="A27" s="188" t="s">
        <v>27</v>
      </c>
      <c r="B27" s="37"/>
      <c r="C27" s="37"/>
      <c r="D27" s="37"/>
      <c r="E27" s="182">
        <v>851</v>
      </c>
      <c r="F27" s="178" t="s">
        <v>11</v>
      </c>
      <c r="G27" s="178" t="s">
        <v>13</v>
      </c>
      <c r="H27" s="184" t="s">
        <v>33</v>
      </c>
      <c r="I27" s="178" t="s">
        <v>28</v>
      </c>
      <c r="J27" s="189">
        <v>65000</v>
      </c>
      <c r="K27" s="189"/>
      <c r="L27" s="189">
        <f>J27</f>
        <v>65000</v>
      </c>
      <c r="M27" s="189"/>
      <c r="N27" s="189">
        <v>65000</v>
      </c>
      <c r="O27" s="189"/>
      <c r="P27" s="189">
        <f>N27</f>
        <v>65000</v>
      </c>
      <c r="Q27" s="189"/>
      <c r="R27" s="189">
        <v>65000</v>
      </c>
    </row>
    <row r="28" spans="1:18" s="126" customFormat="1" ht="120" x14ac:dyDescent="0.25">
      <c r="A28" s="188" t="s">
        <v>29</v>
      </c>
      <c r="B28" s="191"/>
      <c r="C28" s="37"/>
      <c r="D28" s="37"/>
      <c r="E28" s="182">
        <v>851</v>
      </c>
      <c r="F28" s="178" t="s">
        <v>11</v>
      </c>
      <c r="G28" s="178" t="s">
        <v>13</v>
      </c>
      <c r="H28" s="184" t="s">
        <v>30</v>
      </c>
      <c r="I28" s="178"/>
      <c r="J28" s="189">
        <f t="shared" ref="J28:R29" si="16">J29</f>
        <v>2500</v>
      </c>
      <c r="K28" s="189">
        <f t="shared" si="16"/>
        <v>0</v>
      </c>
      <c r="L28" s="189">
        <f t="shared" si="16"/>
        <v>0</v>
      </c>
      <c r="M28" s="189">
        <f t="shared" si="16"/>
        <v>2500</v>
      </c>
      <c r="N28" s="189">
        <f t="shared" si="16"/>
        <v>2500</v>
      </c>
      <c r="O28" s="189">
        <f t="shared" si="16"/>
        <v>0</v>
      </c>
      <c r="P28" s="189">
        <f t="shared" si="16"/>
        <v>0</v>
      </c>
      <c r="Q28" s="189">
        <f t="shared" si="16"/>
        <v>2500</v>
      </c>
      <c r="R28" s="189">
        <f t="shared" si="16"/>
        <v>2500</v>
      </c>
    </row>
    <row r="29" spans="1:18" s="126" customFormat="1" ht="60" x14ac:dyDescent="0.25">
      <c r="A29" s="188" t="s">
        <v>22</v>
      </c>
      <c r="B29" s="190"/>
      <c r="C29" s="190"/>
      <c r="D29" s="190"/>
      <c r="E29" s="182">
        <v>851</v>
      </c>
      <c r="F29" s="178" t="s">
        <v>11</v>
      </c>
      <c r="G29" s="178" t="s">
        <v>13</v>
      </c>
      <c r="H29" s="184" t="s">
        <v>30</v>
      </c>
      <c r="I29" s="178" t="s">
        <v>23</v>
      </c>
      <c r="J29" s="189">
        <f t="shared" si="16"/>
        <v>2500</v>
      </c>
      <c r="K29" s="189">
        <f t="shared" si="16"/>
        <v>0</v>
      </c>
      <c r="L29" s="189">
        <f t="shared" si="16"/>
        <v>0</v>
      </c>
      <c r="M29" s="189">
        <f t="shared" si="16"/>
        <v>2500</v>
      </c>
      <c r="N29" s="189">
        <f t="shared" si="16"/>
        <v>2500</v>
      </c>
      <c r="O29" s="189">
        <f t="shared" si="16"/>
        <v>0</v>
      </c>
      <c r="P29" s="189">
        <f t="shared" si="16"/>
        <v>0</v>
      </c>
      <c r="Q29" s="189">
        <f t="shared" si="16"/>
        <v>2500</v>
      </c>
      <c r="R29" s="189">
        <f t="shared" si="16"/>
        <v>2500</v>
      </c>
    </row>
    <row r="30" spans="1:18" s="126" customFormat="1" ht="60" x14ac:dyDescent="0.25">
      <c r="A30" s="188" t="s">
        <v>9</v>
      </c>
      <c r="B30" s="37"/>
      <c r="C30" s="37"/>
      <c r="D30" s="37"/>
      <c r="E30" s="182">
        <v>851</v>
      </c>
      <c r="F30" s="178" t="s">
        <v>11</v>
      </c>
      <c r="G30" s="178" t="s">
        <v>13</v>
      </c>
      <c r="H30" s="184" t="s">
        <v>30</v>
      </c>
      <c r="I30" s="178" t="s">
        <v>24</v>
      </c>
      <c r="J30" s="189">
        <v>2500</v>
      </c>
      <c r="K30" s="189"/>
      <c r="L30" s="189"/>
      <c r="M30" s="189">
        <f>J30</f>
        <v>2500</v>
      </c>
      <c r="N30" s="189">
        <v>2500</v>
      </c>
      <c r="O30" s="189"/>
      <c r="P30" s="189"/>
      <c r="Q30" s="189">
        <f>N30</f>
        <v>2500</v>
      </c>
      <c r="R30" s="189">
        <v>2500</v>
      </c>
    </row>
    <row r="31" spans="1:18" s="126" customFormat="1" x14ac:dyDescent="0.25">
      <c r="A31" s="179" t="s">
        <v>34</v>
      </c>
      <c r="B31" s="37"/>
      <c r="C31" s="37"/>
      <c r="D31" s="37"/>
      <c r="E31" s="11">
        <v>851</v>
      </c>
      <c r="F31" s="22" t="s">
        <v>11</v>
      </c>
      <c r="G31" s="22" t="s">
        <v>35</v>
      </c>
      <c r="H31" s="184" t="s">
        <v>61</v>
      </c>
      <c r="I31" s="22"/>
      <c r="J31" s="23">
        <f t="shared" ref="J31:R33" si="17">J32</f>
        <v>7421</v>
      </c>
      <c r="K31" s="23">
        <f t="shared" si="17"/>
        <v>7421</v>
      </c>
      <c r="L31" s="23">
        <f t="shared" si="17"/>
        <v>0</v>
      </c>
      <c r="M31" s="23">
        <f t="shared" si="17"/>
        <v>0</v>
      </c>
      <c r="N31" s="23">
        <f t="shared" si="17"/>
        <v>49200</v>
      </c>
      <c r="O31" s="23">
        <f t="shared" si="17"/>
        <v>49200</v>
      </c>
      <c r="P31" s="23">
        <f t="shared" si="17"/>
        <v>0</v>
      </c>
      <c r="Q31" s="23">
        <f t="shared" si="17"/>
        <v>0</v>
      </c>
      <c r="R31" s="23">
        <f t="shared" si="17"/>
        <v>2997</v>
      </c>
    </row>
    <row r="32" spans="1:18" s="126" customFormat="1" ht="105" x14ac:dyDescent="0.25">
      <c r="A32" s="188" t="s">
        <v>222</v>
      </c>
      <c r="B32" s="37"/>
      <c r="C32" s="37"/>
      <c r="D32" s="37"/>
      <c r="E32" s="182">
        <v>851</v>
      </c>
      <c r="F32" s="178" t="s">
        <v>11</v>
      </c>
      <c r="G32" s="178" t="s">
        <v>35</v>
      </c>
      <c r="H32" s="184" t="s">
        <v>37</v>
      </c>
      <c r="I32" s="178"/>
      <c r="J32" s="189">
        <f t="shared" si="17"/>
        <v>7421</v>
      </c>
      <c r="K32" s="189">
        <f t="shared" si="17"/>
        <v>7421</v>
      </c>
      <c r="L32" s="189">
        <f t="shared" si="17"/>
        <v>0</v>
      </c>
      <c r="M32" s="189">
        <f t="shared" si="17"/>
        <v>0</v>
      </c>
      <c r="N32" s="189">
        <f t="shared" si="17"/>
        <v>49200</v>
      </c>
      <c r="O32" s="189">
        <f t="shared" si="17"/>
        <v>49200</v>
      </c>
      <c r="P32" s="189">
        <f t="shared" si="17"/>
        <v>0</v>
      </c>
      <c r="Q32" s="189">
        <f t="shared" si="17"/>
        <v>0</v>
      </c>
      <c r="R32" s="189">
        <f t="shared" si="17"/>
        <v>2997</v>
      </c>
    </row>
    <row r="33" spans="1:18" s="126" customFormat="1" ht="60" x14ac:dyDescent="0.25">
      <c r="A33" s="188" t="s">
        <v>22</v>
      </c>
      <c r="B33" s="190"/>
      <c r="C33" s="190"/>
      <c r="D33" s="190"/>
      <c r="E33" s="182">
        <v>851</v>
      </c>
      <c r="F33" s="178" t="s">
        <v>11</v>
      </c>
      <c r="G33" s="178" t="s">
        <v>35</v>
      </c>
      <c r="H33" s="184" t="s">
        <v>37</v>
      </c>
      <c r="I33" s="178" t="s">
        <v>23</v>
      </c>
      <c r="J33" s="189">
        <f t="shared" si="17"/>
        <v>7421</v>
      </c>
      <c r="K33" s="189">
        <f t="shared" si="17"/>
        <v>7421</v>
      </c>
      <c r="L33" s="189">
        <f t="shared" si="17"/>
        <v>0</v>
      </c>
      <c r="M33" s="189">
        <f t="shared" si="17"/>
        <v>0</v>
      </c>
      <c r="N33" s="189">
        <f t="shared" si="17"/>
        <v>49200</v>
      </c>
      <c r="O33" s="189">
        <f t="shared" si="17"/>
        <v>49200</v>
      </c>
      <c r="P33" s="189">
        <f t="shared" si="17"/>
        <v>0</v>
      </c>
      <c r="Q33" s="189">
        <f t="shared" si="17"/>
        <v>0</v>
      </c>
      <c r="R33" s="189">
        <f t="shared" si="17"/>
        <v>2997</v>
      </c>
    </row>
    <row r="34" spans="1:18" s="126" customFormat="1" ht="60" x14ac:dyDescent="0.25">
      <c r="A34" s="188" t="s">
        <v>9</v>
      </c>
      <c r="B34" s="37"/>
      <c r="C34" s="37"/>
      <c r="D34" s="37"/>
      <c r="E34" s="182">
        <v>851</v>
      </c>
      <c r="F34" s="178" t="s">
        <v>11</v>
      </c>
      <c r="G34" s="178" t="s">
        <v>35</v>
      </c>
      <c r="H34" s="184" t="s">
        <v>37</v>
      </c>
      <c r="I34" s="178" t="s">
        <v>24</v>
      </c>
      <c r="J34" s="189">
        <v>7421</v>
      </c>
      <c r="K34" s="189">
        <f>J34</f>
        <v>7421</v>
      </c>
      <c r="L34" s="189"/>
      <c r="M34" s="189"/>
      <c r="N34" s="189">
        <v>49200</v>
      </c>
      <c r="O34" s="189">
        <f>N34</f>
        <v>49200</v>
      </c>
      <c r="P34" s="189"/>
      <c r="Q34" s="189"/>
      <c r="R34" s="189">
        <v>2997</v>
      </c>
    </row>
    <row r="35" spans="1:18" s="12" customFormat="1" ht="42.75" x14ac:dyDescent="0.25">
      <c r="A35" s="179" t="s">
        <v>38</v>
      </c>
      <c r="B35" s="187"/>
      <c r="C35" s="187"/>
      <c r="D35" s="187"/>
      <c r="E35" s="182">
        <v>851</v>
      </c>
      <c r="F35" s="22" t="s">
        <v>11</v>
      </c>
      <c r="G35" s="22" t="s">
        <v>39</v>
      </c>
      <c r="H35" s="184" t="s">
        <v>61</v>
      </c>
      <c r="I35" s="22"/>
      <c r="J35" s="23">
        <f t="shared" ref="J35:M35" si="18">J36+J43+J46+J49+J52+J55+J58+J61</f>
        <v>4208952</v>
      </c>
      <c r="K35" s="23">
        <f t="shared" si="18"/>
        <v>792052</v>
      </c>
      <c r="L35" s="23">
        <f t="shared" si="18"/>
        <v>3416900</v>
      </c>
      <c r="M35" s="23">
        <f t="shared" si="18"/>
        <v>0</v>
      </c>
      <c r="N35" s="23">
        <f t="shared" ref="N35:R35" si="19">N36+N43+N46+N49+N52+N55+N58+N61</f>
        <v>3463468</v>
      </c>
      <c r="O35" s="23">
        <f t="shared" si="19"/>
        <v>478168</v>
      </c>
      <c r="P35" s="23">
        <f t="shared" si="19"/>
        <v>2985300</v>
      </c>
      <c r="Q35" s="23">
        <f t="shared" si="19"/>
        <v>0</v>
      </c>
      <c r="R35" s="23">
        <f t="shared" si="19"/>
        <v>3463468</v>
      </c>
    </row>
    <row r="36" spans="1:18" s="126" customFormat="1" ht="180" x14ac:dyDescent="0.25">
      <c r="A36" s="188" t="s">
        <v>811</v>
      </c>
      <c r="B36" s="182"/>
      <c r="C36" s="182"/>
      <c r="D36" s="182"/>
      <c r="E36" s="182">
        <v>851</v>
      </c>
      <c r="F36" s="178" t="s">
        <v>11</v>
      </c>
      <c r="G36" s="178" t="s">
        <v>39</v>
      </c>
      <c r="H36" s="184" t="s">
        <v>41</v>
      </c>
      <c r="I36" s="178"/>
      <c r="J36" s="189">
        <f t="shared" ref="J36:M36" si="20">J37+J39+J41</f>
        <v>478168</v>
      </c>
      <c r="K36" s="189">
        <f t="shared" si="20"/>
        <v>478168</v>
      </c>
      <c r="L36" s="189">
        <f t="shared" si="20"/>
        <v>0</v>
      </c>
      <c r="M36" s="189">
        <f t="shared" si="20"/>
        <v>0</v>
      </c>
      <c r="N36" s="189">
        <f t="shared" ref="N36:R36" si="21">N37+N39+N41</f>
        <v>478168</v>
      </c>
      <c r="O36" s="189">
        <f t="shared" si="21"/>
        <v>478168</v>
      </c>
      <c r="P36" s="189">
        <f t="shared" si="21"/>
        <v>0</v>
      </c>
      <c r="Q36" s="189">
        <f t="shared" si="21"/>
        <v>0</v>
      </c>
      <c r="R36" s="189">
        <f t="shared" si="21"/>
        <v>478168</v>
      </c>
    </row>
    <row r="37" spans="1:18" s="126" customFormat="1" ht="135" x14ac:dyDescent="0.25">
      <c r="A37" s="188" t="s">
        <v>16</v>
      </c>
      <c r="B37" s="182"/>
      <c r="C37" s="182"/>
      <c r="D37" s="182"/>
      <c r="E37" s="182">
        <v>851</v>
      </c>
      <c r="F37" s="178" t="s">
        <v>11</v>
      </c>
      <c r="G37" s="178" t="s">
        <v>39</v>
      </c>
      <c r="H37" s="184" t="s">
        <v>41</v>
      </c>
      <c r="I37" s="178" t="s">
        <v>18</v>
      </c>
      <c r="J37" s="189">
        <f t="shared" ref="J37:R37" si="22">J38</f>
        <v>284200</v>
      </c>
      <c r="K37" s="189">
        <f t="shared" si="22"/>
        <v>284200</v>
      </c>
      <c r="L37" s="189">
        <f t="shared" si="22"/>
        <v>0</v>
      </c>
      <c r="M37" s="189">
        <f t="shared" si="22"/>
        <v>0</v>
      </c>
      <c r="N37" s="189">
        <f t="shared" si="22"/>
        <v>284200</v>
      </c>
      <c r="O37" s="189">
        <f t="shared" si="22"/>
        <v>284200</v>
      </c>
      <c r="P37" s="189">
        <f t="shared" si="22"/>
        <v>0</v>
      </c>
      <c r="Q37" s="189">
        <f t="shared" si="22"/>
        <v>0</v>
      </c>
      <c r="R37" s="189">
        <f t="shared" si="22"/>
        <v>284200</v>
      </c>
    </row>
    <row r="38" spans="1:18" s="126" customFormat="1" ht="45" x14ac:dyDescent="0.25">
      <c r="A38" s="188" t="s">
        <v>809</v>
      </c>
      <c r="B38" s="182"/>
      <c r="C38" s="182"/>
      <c r="D38" s="182"/>
      <c r="E38" s="182">
        <v>851</v>
      </c>
      <c r="F38" s="178" t="s">
        <v>11</v>
      </c>
      <c r="G38" s="178" t="s">
        <v>39</v>
      </c>
      <c r="H38" s="184" t="s">
        <v>41</v>
      </c>
      <c r="I38" s="178" t="s">
        <v>19</v>
      </c>
      <c r="J38" s="189">
        <v>284200</v>
      </c>
      <c r="K38" s="189">
        <f>J38</f>
        <v>284200</v>
      </c>
      <c r="L38" s="189"/>
      <c r="M38" s="189"/>
      <c r="N38" s="189">
        <v>284200</v>
      </c>
      <c r="O38" s="189">
        <f>N38</f>
        <v>284200</v>
      </c>
      <c r="P38" s="189"/>
      <c r="Q38" s="189"/>
      <c r="R38" s="189">
        <v>284200</v>
      </c>
    </row>
    <row r="39" spans="1:18" s="126" customFormat="1" ht="60" x14ac:dyDescent="0.25">
      <c r="A39" s="188" t="s">
        <v>22</v>
      </c>
      <c r="B39" s="182"/>
      <c r="C39" s="182"/>
      <c r="D39" s="182"/>
      <c r="E39" s="182">
        <v>851</v>
      </c>
      <c r="F39" s="178" t="s">
        <v>11</v>
      </c>
      <c r="G39" s="178" t="s">
        <v>39</v>
      </c>
      <c r="H39" s="184" t="s">
        <v>41</v>
      </c>
      <c r="I39" s="178" t="s">
        <v>23</v>
      </c>
      <c r="J39" s="189">
        <f t="shared" ref="J39:R39" si="23">J40</f>
        <v>193768</v>
      </c>
      <c r="K39" s="189">
        <f t="shared" si="23"/>
        <v>193768</v>
      </c>
      <c r="L39" s="189">
        <f t="shared" si="23"/>
        <v>0</v>
      </c>
      <c r="M39" s="189">
        <f t="shared" si="23"/>
        <v>0</v>
      </c>
      <c r="N39" s="189">
        <f t="shared" si="23"/>
        <v>193768</v>
      </c>
      <c r="O39" s="189">
        <f t="shared" si="23"/>
        <v>193768</v>
      </c>
      <c r="P39" s="189">
        <f t="shared" si="23"/>
        <v>0</v>
      </c>
      <c r="Q39" s="189">
        <f t="shared" si="23"/>
        <v>0</v>
      </c>
      <c r="R39" s="189">
        <f t="shared" si="23"/>
        <v>193768</v>
      </c>
    </row>
    <row r="40" spans="1:18" s="126" customFormat="1" ht="60" x14ac:dyDescent="0.25">
      <c r="A40" s="188" t="s">
        <v>9</v>
      </c>
      <c r="B40" s="182"/>
      <c r="C40" s="182"/>
      <c r="D40" s="182"/>
      <c r="E40" s="182">
        <v>851</v>
      </c>
      <c r="F40" s="178" t="s">
        <v>11</v>
      </c>
      <c r="G40" s="178" t="s">
        <v>39</v>
      </c>
      <c r="H40" s="184" t="s">
        <v>41</v>
      </c>
      <c r="I40" s="178" t="s">
        <v>24</v>
      </c>
      <c r="J40" s="189">
        <v>193768</v>
      </c>
      <c r="K40" s="189">
        <f>J40</f>
        <v>193768</v>
      </c>
      <c r="L40" s="189"/>
      <c r="M40" s="189"/>
      <c r="N40" s="189">
        <v>193768</v>
      </c>
      <c r="O40" s="189">
        <f>N40</f>
        <v>193768</v>
      </c>
      <c r="P40" s="189"/>
      <c r="Q40" s="189"/>
      <c r="R40" s="189">
        <v>193768</v>
      </c>
    </row>
    <row r="41" spans="1:18" s="126" customFormat="1" x14ac:dyDescent="0.25">
      <c r="A41" s="188" t="s">
        <v>42</v>
      </c>
      <c r="B41" s="190"/>
      <c r="C41" s="190"/>
      <c r="D41" s="190"/>
      <c r="E41" s="182">
        <v>851</v>
      </c>
      <c r="F41" s="178" t="s">
        <v>11</v>
      </c>
      <c r="G41" s="193" t="s">
        <v>39</v>
      </c>
      <c r="H41" s="184" t="s">
        <v>41</v>
      </c>
      <c r="I41" s="178" t="s">
        <v>43</v>
      </c>
      <c r="J41" s="189">
        <f t="shared" ref="J41:R41" si="24">J42</f>
        <v>200</v>
      </c>
      <c r="K41" s="189">
        <f t="shared" si="24"/>
        <v>200</v>
      </c>
      <c r="L41" s="189">
        <f t="shared" si="24"/>
        <v>0</v>
      </c>
      <c r="M41" s="189">
        <f t="shared" si="24"/>
        <v>0</v>
      </c>
      <c r="N41" s="189">
        <f t="shared" si="24"/>
        <v>200</v>
      </c>
      <c r="O41" s="189">
        <f t="shared" si="24"/>
        <v>200</v>
      </c>
      <c r="P41" s="189">
        <f t="shared" si="24"/>
        <v>0</v>
      </c>
      <c r="Q41" s="189">
        <f t="shared" si="24"/>
        <v>0</v>
      </c>
      <c r="R41" s="189">
        <f t="shared" si="24"/>
        <v>200</v>
      </c>
    </row>
    <row r="42" spans="1:18" s="126" customFormat="1" x14ac:dyDescent="0.25">
      <c r="A42" s="188" t="s">
        <v>44</v>
      </c>
      <c r="B42" s="190"/>
      <c r="C42" s="190"/>
      <c r="D42" s="190"/>
      <c r="E42" s="182">
        <v>851</v>
      </c>
      <c r="F42" s="178" t="s">
        <v>11</v>
      </c>
      <c r="G42" s="193" t="s">
        <v>39</v>
      </c>
      <c r="H42" s="184" t="s">
        <v>41</v>
      </c>
      <c r="I42" s="178" t="s">
        <v>45</v>
      </c>
      <c r="J42" s="189">
        <v>200</v>
      </c>
      <c r="K42" s="189">
        <f>J42</f>
        <v>200</v>
      </c>
      <c r="L42" s="189"/>
      <c r="M42" s="189"/>
      <c r="N42" s="189">
        <v>200</v>
      </c>
      <c r="O42" s="189">
        <f>N42</f>
        <v>200</v>
      </c>
      <c r="P42" s="189"/>
      <c r="Q42" s="189"/>
      <c r="R42" s="189">
        <v>200</v>
      </c>
    </row>
    <row r="43" spans="1:18" s="126" customFormat="1" ht="30" x14ac:dyDescent="0.25">
      <c r="A43" s="188" t="s">
        <v>908</v>
      </c>
      <c r="B43" s="37"/>
      <c r="C43" s="37"/>
      <c r="D43" s="37"/>
      <c r="E43" s="182">
        <v>851</v>
      </c>
      <c r="F43" s="178" t="s">
        <v>11</v>
      </c>
      <c r="G43" s="193" t="s">
        <v>39</v>
      </c>
      <c r="H43" s="184" t="s">
        <v>907</v>
      </c>
      <c r="I43" s="178"/>
      <c r="J43" s="189">
        <f>J44</f>
        <v>313884</v>
      </c>
      <c r="K43" s="189">
        <f t="shared" ref="K43:Q44" si="25">K44</f>
        <v>313884</v>
      </c>
      <c r="L43" s="189">
        <f t="shared" si="25"/>
        <v>0</v>
      </c>
      <c r="M43" s="189">
        <f t="shared" si="25"/>
        <v>0</v>
      </c>
      <c r="N43" s="189">
        <f>N44</f>
        <v>0</v>
      </c>
      <c r="O43" s="189">
        <f t="shared" si="25"/>
        <v>0</v>
      </c>
      <c r="P43" s="189">
        <f t="shared" si="25"/>
        <v>0</v>
      </c>
      <c r="Q43" s="189">
        <f t="shared" si="25"/>
        <v>0</v>
      </c>
      <c r="R43" s="189">
        <f>R44</f>
        <v>0</v>
      </c>
    </row>
    <row r="44" spans="1:18" s="126" customFormat="1" ht="60" x14ac:dyDescent="0.25">
      <c r="A44" s="37" t="s">
        <v>22</v>
      </c>
      <c r="B44" s="37"/>
      <c r="C44" s="37"/>
      <c r="D44" s="37"/>
      <c r="E44" s="182">
        <v>851</v>
      </c>
      <c r="F44" s="178" t="s">
        <v>11</v>
      </c>
      <c r="G44" s="193" t="s">
        <v>39</v>
      </c>
      <c r="H44" s="184" t="s">
        <v>907</v>
      </c>
      <c r="I44" s="178" t="s">
        <v>23</v>
      </c>
      <c r="J44" s="189">
        <f>J45</f>
        <v>313884</v>
      </c>
      <c r="K44" s="189">
        <f t="shared" si="25"/>
        <v>313884</v>
      </c>
      <c r="L44" s="189">
        <f t="shared" si="25"/>
        <v>0</v>
      </c>
      <c r="M44" s="189">
        <f t="shared" si="25"/>
        <v>0</v>
      </c>
      <c r="N44" s="189">
        <f>N45</f>
        <v>0</v>
      </c>
      <c r="O44" s="189">
        <f t="shared" si="25"/>
        <v>0</v>
      </c>
      <c r="P44" s="189">
        <f t="shared" si="25"/>
        <v>0</v>
      </c>
      <c r="Q44" s="189">
        <f t="shared" si="25"/>
        <v>0</v>
      </c>
      <c r="R44" s="189">
        <f>R45</f>
        <v>0</v>
      </c>
    </row>
    <row r="45" spans="1:18" s="126" customFormat="1" ht="60" x14ac:dyDescent="0.25">
      <c r="A45" s="37" t="s">
        <v>9</v>
      </c>
      <c r="B45" s="37"/>
      <c r="C45" s="37"/>
      <c r="D45" s="37"/>
      <c r="E45" s="182">
        <v>851</v>
      </c>
      <c r="F45" s="178" t="s">
        <v>11</v>
      </c>
      <c r="G45" s="193" t="s">
        <v>39</v>
      </c>
      <c r="H45" s="184" t="s">
        <v>907</v>
      </c>
      <c r="I45" s="178" t="s">
        <v>24</v>
      </c>
      <c r="J45" s="189">
        <v>313884</v>
      </c>
      <c r="K45" s="189">
        <f>J45</f>
        <v>313884</v>
      </c>
      <c r="L45" s="189"/>
      <c r="M45" s="189"/>
      <c r="N45" s="189"/>
      <c r="O45" s="189">
        <f>N45</f>
        <v>0</v>
      </c>
      <c r="P45" s="189"/>
      <c r="Q45" s="189"/>
      <c r="R45" s="189"/>
    </row>
    <row r="46" spans="1:18" s="126" customFormat="1" ht="60" x14ac:dyDescent="0.25">
      <c r="A46" s="188" t="s">
        <v>46</v>
      </c>
      <c r="B46" s="37"/>
      <c r="C46" s="37"/>
      <c r="D46" s="37"/>
      <c r="E46" s="182">
        <v>851</v>
      </c>
      <c r="F46" s="178" t="s">
        <v>17</v>
      </c>
      <c r="G46" s="193" t="s">
        <v>39</v>
      </c>
      <c r="H46" s="184" t="s">
        <v>47</v>
      </c>
      <c r="I46" s="178"/>
      <c r="J46" s="189">
        <f t="shared" ref="J46:R47" si="26">J47</f>
        <v>326000</v>
      </c>
      <c r="K46" s="189">
        <f t="shared" si="26"/>
        <v>0</v>
      </c>
      <c r="L46" s="189">
        <f t="shared" si="26"/>
        <v>326000</v>
      </c>
      <c r="M46" s="189">
        <f t="shared" si="26"/>
        <v>0</v>
      </c>
      <c r="N46" s="189">
        <f t="shared" si="26"/>
        <v>0</v>
      </c>
      <c r="O46" s="189">
        <f t="shared" si="26"/>
        <v>0</v>
      </c>
      <c r="P46" s="189">
        <f t="shared" si="26"/>
        <v>0</v>
      </c>
      <c r="Q46" s="189">
        <f t="shared" si="26"/>
        <v>0</v>
      </c>
      <c r="R46" s="189">
        <f t="shared" si="26"/>
        <v>0</v>
      </c>
    </row>
    <row r="47" spans="1:18" s="126" customFormat="1" ht="60" x14ac:dyDescent="0.25">
      <c r="A47" s="188" t="s">
        <v>22</v>
      </c>
      <c r="B47" s="190"/>
      <c r="C47" s="190"/>
      <c r="D47" s="190"/>
      <c r="E47" s="182">
        <v>851</v>
      </c>
      <c r="F47" s="178" t="s">
        <v>11</v>
      </c>
      <c r="G47" s="178" t="s">
        <v>39</v>
      </c>
      <c r="H47" s="184" t="s">
        <v>47</v>
      </c>
      <c r="I47" s="178" t="s">
        <v>23</v>
      </c>
      <c r="J47" s="189">
        <f t="shared" si="26"/>
        <v>326000</v>
      </c>
      <c r="K47" s="189">
        <f t="shared" si="26"/>
        <v>0</v>
      </c>
      <c r="L47" s="189">
        <f t="shared" si="26"/>
        <v>326000</v>
      </c>
      <c r="M47" s="189">
        <f t="shared" si="26"/>
        <v>0</v>
      </c>
      <c r="N47" s="189">
        <f t="shared" si="26"/>
        <v>0</v>
      </c>
      <c r="O47" s="189">
        <f t="shared" si="26"/>
        <v>0</v>
      </c>
      <c r="P47" s="189">
        <f t="shared" si="26"/>
        <v>0</v>
      </c>
      <c r="Q47" s="189">
        <f t="shared" si="26"/>
        <v>0</v>
      </c>
      <c r="R47" s="189">
        <f t="shared" si="26"/>
        <v>0</v>
      </c>
    </row>
    <row r="48" spans="1:18" s="126" customFormat="1" ht="60" x14ac:dyDescent="0.25">
      <c r="A48" s="188" t="s">
        <v>9</v>
      </c>
      <c r="B48" s="37"/>
      <c r="C48" s="37"/>
      <c r="D48" s="37"/>
      <c r="E48" s="182">
        <v>851</v>
      </c>
      <c r="F48" s="178" t="s">
        <v>11</v>
      </c>
      <c r="G48" s="178" t="s">
        <v>39</v>
      </c>
      <c r="H48" s="184" t="s">
        <v>47</v>
      </c>
      <c r="I48" s="178" t="s">
        <v>24</v>
      </c>
      <c r="J48" s="189">
        <v>326000</v>
      </c>
      <c r="K48" s="189"/>
      <c r="L48" s="189">
        <f>J48</f>
        <v>326000</v>
      </c>
      <c r="M48" s="189"/>
      <c r="N48" s="189"/>
      <c r="O48" s="189"/>
      <c r="P48" s="189">
        <f>N48</f>
        <v>0</v>
      </c>
      <c r="Q48" s="189"/>
      <c r="R48" s="189"/>
    </row>
    <row r="49" spans="1:18" s="126" customFormat="1" ht="45" x14ac:dyDescent="0.25">
      <c r="A49" s="188" t="s">
        <v>48</v>
      </c>
      <c r="B49" s="37"/>
      <c r="C49" s="37"/>
      <c r="D49" s="37"/>
      <c r="E49" s="182">
        <v>851</v>
      </c>
      <c r="F49" s="178" t="s">
        <v>11</v>
      </c>
      <c r="G49" s="178" t="s">
        <v>39</v>
      </c>
      <c r="H49" s="184" t="s">
        <v>49</v>
      </c>
      <c r="I49" s="178"/>
      <c r="J49" s="189">
        <f t="shared" ref="J49:R50" si="27">J50</f>
        <v>70100</v>
      </c>
      <c r="K49" s="189">
        <f t="shared" si="27"/>
        <v>0</v>
      </c>
      <c r="L49" s="189">
        <f t="shared" si="27"/>
        <v>70100</v>
      </c>
      <c r="M49" s="189">
        <f t="shared" si="27"/>
        <v>0</v>
      </c>
      <c r="N49" s="189">
        <f t="shared" si="27"/>
        <v>0</v>
      </c>
      <c r="O49" s="189">
        <f t="shared" si="27"/>
        <v>0</v>
      </c>
      <c r="P49" s="189">
        <f t="shared" si="27"/>
        <v>0</v>
      </c>
      <c r="Q49" s="189">
        <f t="shared" si="27"/>
        <v>0</v>
      </c>
      <c r="R49" s="189">
        <f t="shared" si="27"/>
        <v>0</v>
      </c>
    </row>
    <row r="50" spans="1:18" s="126" customFormat="1" ht="60" x14ac:dyDescent="0.25">
      <c r="A50" s="188" t="s">
        <v>22</v>
      </c>
      <c r="B50" s="190"/>
      <c r="C50" s="190"/>
      <c r="D50" s="190"/>
      <c r="E50" s="182">
        <v>851</v>
      </c>
      <c r="F50" s="178" t="s">
        <v>11</v>
      </c>
      <c r="G50" s="178" t="s">
        <v>39</v>
      </c>
      <c r="H50" s="184" t="s">
        <v>49</v>
      </c>
      <c r="I50" s="178" t="s">
        <v>23</v>
      </c>
      <c r="J50" s="189">
        <f t="shared" si="27"/>
        <v>70100</v>
      </c>
      <c r="K50" s="189">
        <f t="shared" si="27"/>
        <v>0</v>
      </c>
      <c r="L50" s="189">
        <f t="shared" si="27"/>
        <v>70100</v>
      </c>
      <c r="M50" s="189">
        <f t="shared" si="27"/>
        <v>0</v>
      </c>
      <c r="N50" s="189">
        <f t="shared" si="27"/>
        <v>0</v>
      </c>
      <c r="O50" s="189">
        <f t="shared" si="27"/>
        <v>0</v>
      </c>
      <c r="P50" s="189">
        <f t="shared" si="27"/>
        <v>0</v>
      </c>
      <c r="Q50" s="189">
        <f t="shared" si="27"/>
        <v>0</v>
      </c>
      <c r="R50" s="189">
        <f t="shared" si="27"/>
        <v>0</v>
      </c>
    </row>
    <row r="51" spans="1:18" s="126" customFormat="1" ht="60" x14ac:dyDescent="0.25">
      <c r="A51" s="188" t="s">
        <v>9</v>
      </c>
      <c r="B51" s="37"/>
      <c r="C51" s="37"/>
      <c r="D51" s="37"/>
      <c r="E51" s="182">
        <v>851</v>
      </c>
      <c r="F51" s="178" t="s">
        <v>11</v>
      </c>
      <c r="G51" s="178" t="s">
        <v>39</v>
      </c>
      <c r="H51" s="184" t="s">
        <v>49</v>
      </c>
      <c r="I51" s="178" t="s">
        <v>24</v>
      </c>
      <c r="J51" s="189">
        <v>70100</v>
      </c>
      <c r="K51" s="189"/>
      <c r="L51" s="189">
        <f>J51</f>
        <v>70100</v>
      </c>
      <c r="M51" s="189"/>
      <c r="N51" s="189"/>
      <c r="O51" s="189"/>
      <c r="P51" s="189">
        <f>N51</f>
        <v>0</v>
      </c>
      <c r="Q51" s="189"/>
      <c r="R51" s="189"/>
    </row>
    <row r="52" spans="1:18" s="126" customFormat="1" ht="75" hidden="1" x14ac:dyDescent="0.25">
      <c r="A52" s="194" t="s">
        <v>339</v>
      </c>
      <c r="B52" s="37"/>
      <c r="C52" s="37"/>
      <c r="D52" s="37"/>
      <c r="E52" s="182">
        <v>851</v>
      </c>
      <c r="F52" s="178" t="s">
        <v>11</v>
      </c>
      <c r="G52" s="178" t="s">
        <v>39</v>
      </c>
      <c r="H52" s="193" t="s">
        <v>340</v>
      </c>
      <c r="I52" s="178"/>
      <c r="J52" s="189">
        <f t="shared" ref="J52:R53" si="28">J53</f>
        <v>0</v>
      </c>
      <c r="K52" s="189">
        <f t="shared" si="28"/>
        <v>0</v>
      </c>
      <c r="L52" s="189">
        <f t="shared" si="28"/>
        <v>0</v>
      </c>
      <c r="M52" s="189">
        <f t="shared" si="28"/>
        <v>0</v>
      </c>
      <c r="N52" s="189">
        <f t="shared" si="28"/>
        <v>0</v>
      </c>
      <c r="O52" s="189">
        <f t="shared" si="28"/>
        <v>0</v>
      </c>
      <c r="P52" s="189">
        <f t="shared" si="28"/>
        <v>0</v>
      </c>
      <c r="Q52" s="189">
        <f t="shared" si="28"/>
        <v>0</v>
      </c>
      <c r="R52" s="189">
        <f t="shared" si="28"/>
        <v>0</v>
      </c>
    </row>
    <row r="53" spans="1:18" s="126" customFormat="1" ht="60" hidden="1" x14ac:dyDescent="0.25">
      <c r="A53" s="37" t="s">
        <v>22</v>
      </c>
      <c r="B53" s="37"/>
      <c r="C53" s="37"/>
      <c r="D53" s="37"/>
      <c r="E53" s="182">
        <v>851</v>
      </c>
      <c r="F53" s="178" t="s">
        <v>11</v>
      </c>
      <c r="G53" s="178" t="s">
        <v>39</v>
      </c>
      <c r="H53" s="193" t="s">
        <v>340</v>
      </c>
      <c r="I53" s="178" t="s">
        <v>23</v>
      </c>
      <c r="J53" s="189">
        <f t="shared" si="28"/>
        <v>0</v>
      </c>
      <c r="K53" s="189">
        <f t="shared" si="28"/>
        <v>0</v>
      </c>
      <c r="L53" s="189">
        <f t="shared" si="28"/>
        <v>0</v>
      </c>
      <c r="M53" s="189">
        <f t="shared" si="28"/>
        <v>0</v>
      </c>
      <c r="N53" s="189">
        <f t="shared" si="28"/>
        <v>0</v>
      </c>
      <c r="O53" s="189">
        <f t="shared" si="28"/>
        <v>0</v>
      </c>
      <c r="P53" s="189">
        <f t="shared" si="28"/>
        <v>0</v>
      </c>
      <c r="Q53" s="189">
        <f t="shared" si="28"/>
        <v>0</v>
      </c>
      <c r="R53" s="189">
        <f t="shared" si="28"/>
        <v>0</v>
      </c>
    </row>
    <row r="54" spans="1:18" s="126" customFormat="1" ht="60" hidden="1" x14ac:dyDescent="0.25">
      <c r="A54" s="37" t="s">
        <v>9</v>
      </c>
      <c r="B54" s="37"/>
      <c r="C54" s="37"/>
      <c r="D54" s="37"/>
      <c r="E54" s="182">
        <v>851</v>
      </c>
      <c r="F54" s="178" t="s">
        <v>11</v>
      </c>
      <c r="G54" s="178" t="s">
        <v>39</v>
      </c>
      <c r="H54" s="193" t="s">
        <v>340</v>
      </c>
      <c r="I54" s="178" t="s">
        <v>24</v>
      </c>
      <c r="J54" s="189"/>
      <c r="K54" s="189"/>
      <c r="L54" s="189">
        <f>J54</f>
        <v>0</v>
      </c>
      <c r="M54" s="189"/>
      <c r="N54" s="189"/>
      <c r="O54" s="189"/>
      <c r="P54" s="189">
        <f>N54</f>
        <v>0</v>
      </c>
      <c r="Q54" s="189"/>
      <c r="R54" s="189"/>
    </row>
    <row r="55" spans="1:18" s="126" customFormat="1" ht="45" x14ac:dyDescent="0.25">
      <c r="A55" s="188" t="s">
        <v>337</v>
      </c>
      <c r="B55" s="37"/>
      <c r="C55" s="37"/>
      <c r="D55" s="37"/>
      <c r="E55" s="182">
        <v>851</v>
      </c>
      <c r="F55" s="178" t="s">
        <v>11</v>
      </c>
      <c r="G55" s="193" t="s">
        <v>39</v>
      </c>
      <c r="H55" s="184" t="s">
        <v>50</v>
      </c>
      <c r="I55" s="178"/>
      <c r="J55" s="189">
        <f t="shared" ref="J55:R56" si="29">J56</f>
        <v>35500</v>
      </c>
      <c r="K55" s="189">
        <f t="shared" si="29"/>
        <v>0</v>
      </c>
      <c r="L55" s="189">
        <f t="shared" si="29"/>
        <v>35500</v>
      </c>
      <c r="M55" s="189">
        <f t="shared" si="29"/>
        <v>0</v>
      </c>
      <c r="N55" s="189">
        <f t="shared" si="29"/>
        <v>0</v>
      </c>
      <c r="O55" s="189">
        <f t="shared" si="29"/>
        <v>0</v>
      </c>
      <c r="P55" s="189">
        <f t="shared" si="29"/>
        <v>0</v>
      </c>
      <c r="Q55" s="189">
        <f t="shared" si="29"/>
        <v>0</v>
      </c>
      <c r="R55" s="189">
        <f t="shared" si="29"/>
        <v>0</v>
      </c>
    </row>
    <row r="56" spans="1:18" s="126" customFormat="1" ht="60" x14ac:dyDescent="0.25">
      <c r="A56" s="188" t="s">
        <v>22</v>
      </c>
      <c r="B56" s="190"/>
      <c r="C56" s="190"/>
      <c r="D56" s="190"/>
      <c r="E56" s="182">
        <v>851</v>
      </c>
      <c r="F56" s="178" t="s">
        <v>11</v>
      </c>
      <c r="G56" s="193" t="s">
        <v>39</v>
      </c>
      <c r="H56" s="184" t="s">
        <v>50</v>
      </c>
      <c r="I56" s="178" t="s">
        <v>23</v>
      </c>
      <c r="J56" s="189">
        <f t="shared" si="29"/>
        <v>35500</v>
      </c>
      <c r="K56" s="189">
        <f t="shared" si="29"/>
        <v>0</v>
      </c>
      <c r="L56" s="189">
        <f t="shared" si="29"/>
        <v>35500</v>
      </c>
      <c r="M56" s="189">
        <f t="shared" si="29"/>
        <v>0</v>
      </c>
      <c r="N56" s="189">
        <f t="shared" si="29"/>
        <v>0</v>
      </c>
      <c r="O56" s="189">
        <f t="shared" si="29"/>
        <v>0</v>
      </c>
      <c r="P56" s="189">
        <f t="shared" si="29"/>
        <v>0</v>
      </c>
      <c r="Q56" s="189">
        <f t="shared" si="29"/>
        <v>0</v>
      </c>
      <c r="R56" s="189">
        <f t="shared" si="29"/>
        <v>0</v>
      </c>
    </row>
    <row r="57" spans="1:18" s="126" customFormat="1" ht="60" x14ac:dyDescent="0.25">
      <c r="A57" s="188" t="s">
        <v>9</v>
      </c>
      <c r="B57" s="37"/>
      <c r="C57" s="37"/>
      <c r="D57" s="37"/>
      <c r="E57" s="182">
        <v>851</v>
      </c>
      <c r="F57" s="178" t="s">
        <v>11</v>
      </c>
      <c r="G57" s="193" t="s">
        <v>39</v>
      </c>
      <c r="H57" s="184" t="s">
        <v>50</v>
      </c>
      <c r="I57" s="178" t="s">
        <v>24</v>
      </c>
      <c r="J57" s="189">
        <v>35500</v>
      </c>
      <c r="K57" s="189"/>
      <c r="L57" s="189">
        <f>J57</f>
        <v>35500</v>
      </c>
      <c r="M57" s="189"/>
      <c r="N57" s="189"/>
      <c r="O57" s="189"/>
      <c r="P57" s="189">
        <f>N57</f>
        <v>0</v>
      </c>
      <c r="Q57" s="189"/>
      <c r="R57" s="189"/>
    </row>
    <row r="58" spans="1:18" s="195" customFormat="1" ht="60" x14ac:dyDescent="0.25">
      <c r="A58" s="188" t="s">
        <v>51</v>
      </c>
      <c r="B58" s="182"/>
      <c r="C58" s="182"/>
      <c r="D58" s="182"/>
      <c r="E58" s="182">
        <v>851</v>
      </c>
      <c r="F58" s="193" t="s">
        <v>11</v>
      </c>
      <c r="G58" s="193" t="s">
        <v>39</v>
      </c>
      <c r="H58" s="184" t="s">
        <v>52</v>
      </c>
      <c r="I58" s="193"/>
      <c r="J58" s="189">
        <f t="shared" ref="J58:R59" si="30">J59</f>
        <v>2985300</v>
      </c>
      <c r="K58" s="189">
        <f t="shared" si="30"/>
        <v>0</v>
      </c>
      <c r="L58" s="189">
        <f t="shared" si="30"/>
        <v>2985300</v>
      </c>
      <c r="M58" s="189">
        <f t="shared" si="30"/>
        <v>0</v>
      </c>
      <c r="N58" s="189">
        <f t="shared" si="30"/>
        <v>2985300</v>
      </c>
      <c r="O58" s="189">
        <f t="shared" si="30"/>
        <v>0</v>
      </c>
      <c r="P58" s="189">
        <f t="shared" si="30"/>
        <v>2985300</v>
      </c>
      <c r="Q58" s="189">
        <f t="shared" si="30"/>
        <v>0</v>
      </c>
      <c r="R58" s="189">
        <f t="shared" si="30"/>
        <v>2985300</v>
      </c>
    </row>
    <row r="59" spans="1:18" s="126" customFormat="1" ht="75" x14ac:dyDescent="0.25">
      <c r="A59" s="188" t="s">
        <v>53</v>
      </c>
      <c r="B59" s="37"/>
      <c r="C59" s="37"/>
      <c r="D59" s="37"/>
      <c r="E59" s="182">
        <v>851</v>
      </c>
      <c r="F59" s="178" t="s">
        <v>11</v>
      </c>
      <c r="G59" s="178" t="s">
        <v>39</v>
      </c>
      <c r="H59" s="184" t="s">
        <v>52</v>
      </c>
      <c r="I59" s="38">
        <v>600</v>
      </c>
      <c r="J59" s="189">
        <f t="shared" si="30"/>
        <v>2985300</v>
      </c>
      <c r="K59" s="189">
        <f t="shared" si="30"/>
        <v>0</v>
      </c>
      <c r="L59" s="189">
        <f t="shared" si="30"/>
        <v>2985300</v>
      </c>
      <c r="M59" s="189">
        <f t="shared" si="30"/>
        <v>0</v>
      </c>
      <c r="N59" s="189">
        <f t="shared" si="30"/>
        <v>2985300</v>
      </c>
      <c r="O59" s="189">
        <f t="shared" si="30"/>
        <v>0</v>
      </c>
      <c r="P59" s="189">
        <f t="shared" si="30"/>
        <v>2985300</v>
      </c>
      <c r="Q59" s="189">
        <f t="shared" si="30"/>
        <v>0</v>
      </c>
      <c r="R59" s="189">
        <f t="shared" si="30"/>
        <v>2985300</v>
      </c>
    </row>
    <row r="60" spans="1:18" s="126" customFormat="1" ht="30" x14ac:dyDescent="0.25">
      <c r="A60" s="188" t="s">
        <v>107</v>
      </c>
      <c r="B60" s="37"/>
      <c r="C60" s="37"/>
      <c r="D60" s="37"/>
      <c r="E60" s="182">
        <v>851</v>
      </c>
      <c r="F60" s="178" t="s">
        <v>11</v>
      </c>
      <c r="G60" s="178" t="s">
        <v>39</v>
      </c>
      <c r="H60" s="184" t="s">
        <v>52</v>
      </c>
      <c r="I60" s="38">
        <v>610</v>
      </c>
      <c r="J60" s="189">
        <v>2985300</v>
      </c>
      <c r="K60" s="189"/>
      <c r="L60" s="189">
        <f>J60</f>
        <v>2985300</v>
      </c>
      <c r="M60" s="189"/>
      <c r="N60" s="189">
        <v>2985300</v>
      </c>
      <c r="O60" s="189"/>
      <c r="P60" s="189">
        <f>N60</f>
        <v>2985300</v>
      </c>
      <c r="Q60" s="189"/>
      <c r="R60" s="189">
        <v>2985300</v>
      </c>
    </row>
    <row r="61" spans="1:18" s="126" customFormat="1" ht="195" hidden="1" x14ac:dyDescent="0.25">
      <c r="A61" s="188" t="s">
        <v>919</v>
      </c>
      <c r="B61" s="37"/>
      <c r="C61" s="37"/>
      <c r="D61" s="37"/>
      <c r="E61" s="182">
        <v>851</v>
      </c>
      <c r="F61" s="193" t="s">
        <v>11</v>
      </c>
      <c r="G61" s="193" t="s">
        <v>39</v>
      </c>
      <c r="H61" s="184" t="s">
        <v>918</v>
      </c>
      <c r="I61" s="38"/>
      <c r="J61" s="189">
        <f>J62</f>
        <v>0</v>
      </c>
      <c r="K61" s="189">
        <f t="shared" ref="K61:Q62" si="31">K62</f>
        <v>0</v>
      </c>
      <c r="L61" s="189">
        <f t="shared" si="31"/>
        <v>0</v>
      </c>
      <c r="M61" s="189">
        <f t="shared" si="31"/>
        <v>0</v>
      </c>
      <c r="N61" s="189">
        <f>N62</f>
        <v>0</v>
      </c>
      <c r="O61" s="189">
        <f t="shared" si="31"/>
        <v>0</v>
      </c>
      <c r="P61" s="189">
        <f t="shared" si="31"/>
        <v>0</v>
      </c>
      <c r="Q61" s="189">
        <f t="shared" si="31"/>
        <v>0</v>
      </c>
      <c r="R61" s="189">
        <f>R62</f>
        <v>0</v>
      </c>
    </row>
    <row r="62" spans="1:18" s="126" customFormat="1" ht="60" hidden="1" x14ac:dyDescent="0.25">
      <c r="A62" s="188" t="s">
        <v>22</v>
      </c>
      <c r="B62" s="37"/>
      <c r="C62" s="37"/>
      <c r="D62" s="37"/>
      <c r="E62" s="182">
        <v>851</v>
      </c>
      <c r="F62" s="178" t="s">
        <v>11</v>
      </c>
      <c r="G62" s="178" t="s">
        <v>39</v>
      </c>
      <c r="H62" s="184" t="s">
        <v>918</v>
      </c>
      <c r="I62" s="38">
        <v>200</v>
      </c>
      <c r="J62" s="189">
        <f>J63</f>
        <v>0</v>
      </c>
      <c r="K62" s="189">
        <f t="shared" si="31"/>
        <v>0</v>
      </c>
      <c r="L62" s="189">
        <f t="shared" si="31"/>
        <v>0</v>
      </c>
      <c r="M62" s="189">
        <f t="shared" si="31"/>
        <v>0</v>
      </c>
      <c r="N62" s="189">
        <f>N63</f>
        <v>0</v>
      </c>
      <c r="O62" s="189">
        <f t="shared" si="31"/>
        <v>0</v>
      </c>
      <c r="P62" s="189">
        <f t="shared" si="31"/>
        <v>0</v>
      </c>
      <c r="Q62" s="189">
        <f t="shared" si="31"/>
        <v>0</v>
      </c>
      <c r="R62" s="189">
        <f>R63</f>
        <v>0</v>
      </c>
    </row>
    <row r="63" spans="1:18" s="126" customFormat="1" ht="60" hidden="1" x14ac:dyDescent="0.25">
      <c r="A63" s="188" t="s">
        <v>9</v>
      </c>
      <c r="B63" s="37"/>
      <c r="C63" s="37"/>
      <c r="D63" s="37"/>
      <c r="E63" s="182">
        <v>851</v>
      </c>
      <c r="F63" s="178" t="s">
        <v>11</v>
      </c>
      <c r="G63" s="178" t="s">
        <v>39</v>
      </c>
      <c r="H63" s="184" t="s">
        <v>918</v>
      </c>
      <c r="I63" s="38">
        <v>240</v>
      </c>
      <c r="J63" s="189"/>
      <c r="K63" s="189">
        <f>J63</f>
        <v>0</v>
      </c>
      <c r="L63" s="189"/>
      <c r="M63" s="189"/>
      <c r="N63" s="189"/>
      <c r="O63" s="189">
        <f>N63</f>
        <v>0</v>
      </c>
      <c r="P63" s="189"/>
      <c r="Q63" s="189"/>
      <c r="R63" s="189"/>
    </row>
    <row r="64" spans="1:18" s="186" customFormat="1" x14ac:dyDescent="0.25">
      <c r="A64" s="179" t="s">
        <v>55</v>
      </c>
      <c r="B64" s="181"/>
      <c r="C64" s="181"/>
      <c r="D64" s="181"/>
      <c r="E64" s="38">
        <v>851</v>
      </c>
      <c r="F64" s="183" t="s">
        <v>56</v>
      </c>
      <c r="G64" s="183"/>
      <c r="H64" s="184" t="s">
        <v>61</v>
      </c>
      <c r="I64" s="183"/>
      <c r="J64" s="185">
        <f t="shared" ref="J64:R65" si="32">J65</f>
        <v>1776714</v>
      </c>
      <c r="K64" s="185">
        <f t="shared" si="32"/>
        <v>1110447</v>
      </c>
      <c r="L64" s="185">
        <f t="shared" si="32"/>
        <v>0</v>
      </c>
      <c r="M64" s="185">
        <f t="shared" si="32"/>
        <v>666267</v>
      </c>
      <c r="N64" s="185">
        <f t="shared" si="32"/>
        <v>1794488</v>
      </c>
      <c r="O64" s="185">
        <f t="shared" si="32"/>
        <v>1121555</v>
      </c>
      <c r="P64" s="185">
        <f t="shared" si="32"/>
        <v>0</v>
      </c>
      <c r="Q64" s="185">
        <f t="shared" si="32"/>
        <v>672933</v>
      </c>
      <c r="R64" s="185">
        <f t="shared" si="32"/>
        <v>1863076</v>
      </c>
    </row>
    <row r="65" spans="1:18" s="196" customFormat="1" ht="28.5" x14ac:dyDescent="0.25">
      <c r="A65" s="179" t="s">
        <v>57</v>
      </c>
      <c r="B65" s="20"/>
      <c r="C65" s="20"/>
      <c r="D65" s="20"/>
      <c r="E65" s="38">
        <v>851</v>
      </c>
      <c r="F65" s="22" t="s">
        <v>56</v>
      </c>
      <c r="G65" s="22" t="s">
        <v>58</v>
      </c>
      <c r="H65" s="184" t="s">
        <v>61</v>
      </c>
      <c r="I65" s="22"/>
      <c r="J65" s="23">
        <f t="shared" si="32"/>
        <v>1776714</v>
      </c>
      <c r="K65" s="23">
        <f t="shared" si="32"/>
        <v>1110447</v>
      </c>
      <c r="L65" s="23">
        <f t="shared" si="32"/>
        <v>0</v>
      </c>
      <c r="M65" s="23">
        <f t="shared" si="32"/>
        <v>666267</v>
      </c>
      <c r="N65" s="23">
        <f t="shared" si="32"/>
        <v>1794488</v>
      </c>
      <c r="O65" s="23">
        <f t="shared" si="32"/>
        <v>1121555</v>
      </c>
      <c r="P65" s="23">
        <f t="shared" si="32"/>
        <v>0</v>
      </c>
      <c r="Q65" s="23">
        <f t="shared" si="32"/>
        <v>672933</v>
      </c>
      <c r="R65" s="23">
        <f t="shared" si="32"/>
        <v>1863076</v>
      </c>
    </row>
    <row r="66" spans="1:18" s="195" customFormat="1" ht="60" x14ac:dyDescent="0.25">
      <c r="A66" s="188" t="s">
        <v>59</v>
      </c>
      <c r="B66" s="190"/>
      <c r="C66" s="190"/>
      <c r="D66" s="190"/>
      <c r="E66" s="38">
        <v>851</v>
      </c>
      <c r="F66" s="182" t="s">
        <v>56</v>
      </c>
      <c r="G66" s="182" t="s">
        <v>58</v>
      </c>
      <c r="H66" s="184" t="s">
        <v>60</v>
      </c>
      <c r="I66" s="182" t="s">
        <v>61</v>
      </c>
      <c r="J66" s="189">
        <f t="shared" ref="J66:M66" si="33">J67+J69+J71</f>
        <v>1776714</v>
      </c>
      <c r="K66" s="189">
        <f t="shared" si="33"/>
        <v>1110447</v>
      </c>
      <c r="L66" s="189">
        <f t="shared" si="33"/>
        <v>0</v>
      </c>
      <c r="M66" s="189">
        <f t="shared" si="33"/>
        <v>666267</v>
      </c>
      <c r="N66" s="189">
        <f t="shared" ref="N66:R66" si="34">N67+N69+N71</f>
        <v>1794488</v>
      </c>
      <c r="O66" s="189">
        <f t="shared" si="34"/>
        <v>1121555</v>
      </c>
      <c r="P66" s="189">
        <f t="shared" si="34"/>
        <v>0</v>
      </c>
      <c r="Q66" s="189">
        <f t="shared" si="34"/>
        <v>672933</v>
      </c>
      <c r="R66" s="189">
        <f t="shared" si="34"/>
        <v>1863076</v>
      </c>
    </row>
    <row r="67" spans="1:18" s="126" customFormat="1" ht="135" x14ac:dyDescent="0.25">
      <c r="A67" s="188" t="s">
        <v>16</v>
      </c>
      <c r="B67" s="182"/>
      <c r="C67" s="182"/>
      <c r="D67" s="182"/>
      <c r="E67" s="182">
        <v>851</v>
      </c>
      <c r="F67" s="178" t="s">
        <v>56</v>
      </c>
      <c r="G67" s="178" t="s">
        <v>58</v>
      </c>
      <c r="H67" s="184" t="s">
        <v>60</v>
      </c>
      <c r="I67" s="178" t="s">
        <v>18</v>
      </c>
      <c r="J67" s="189">
        <f t="shared" ref="J67:R67" si="35">J68</f>
        <v>633800</v>
      </c>
      <c r="K67" s="189">
        <f t="shared" si="35"/>
        <v>0</v>
      </c>
      <c r="L67" s="189">
        <f t="shared" si="35"/>
        <v>0</v>
      </c>
      <c r="M67" s="189">
        <f t="shared" si="35"/>
        <v>633800</v>
      </c>
      <c r="N67" s="189">
        <f t="shared" si="35"/>
        <v>633800</v>
      </c>
      <c r="O67" s="189">
        <f t="shared" si="35"/>
        <v>0</v>
      </c>
      <c r="P67" s="189">
        <f t="shared" si="35"/>
        <v>0</v>
      </c>
      <c r="Q67" s="189">
        <f t="shared" si="35"/>
        <v>633800</v>
      </c>
      <c r="R67" s="189">
        <f t="shared" si="35"/>
        <v>633800</v>
      </c>
    </row>
    <row r="68" spans="1:18" s="126" customFormat="1" ht="45" x14ac:dyDescent="0.25">
      <c r="A68" s="188" t="s">
        <v>809</v>
      </c>
      <c r="B68" s="182"/>
      <c r="C68" s="182"/>
      <c r="D68" s="182"/>
      <c r="E68" s="182">
        <v>851</v>
      </c>
      <c r="F68" s="178" t="s">
        <v>56</v>
      </c>
      <c r="G68" s="178" t="s">
        <v>58</v>
      </c>
      <c r="H68" s="184" t="s">
        <v>60</v>
      </c>
      <c r="I68" s="178" t="s">
        <v>19</v>
      </c>
      <c r="J68" s="189">
        <v>633800</v>
      </c>
      <c r="K68" s="189"/>
      <c r="L68" s="189"/>
      <c r="M68" s="189">
        <f>J68</f>
        <v>633800</v>
      </c>
      <c r="N68" s="189">
        <v>633800</v>
      </c>
      <c r="O68" s="189"/>
      <c r="P68" s="189"/>
      <c r="Q68" s="189">
        <f>N68</f>
        <v>633800</v>
      </c>
      <c r="R68" s="189">
        <v>633800</v>
      </c>
    </row>
    <row r="69" spans="1:18" s="126" customFormat="1" ht="60" x14ac:dyDescent="0.25">
      <c r="A69" s="188" t="s">
        <v>22</v>
      </c>
      <c r="B69" s="182"/>
      <c r="C69" s="182"/>
      <c r="D69" s="182"/>
      <c r="E69" s="182">
        <v>851</v>
      </c>
      <c r="F69" s="178" t="s">
        <v>56</v>
      </c>
      <c r="G69" s="178" t="s">
        <v>58</v>
      </c>
      <c r="H69" s="184" t="s">
        <v>60</v>
      </c>
      <c r="I69" s="178" t="s">
        <v>23</v>
      </c>
      <c r="J69" s="189">
        <f t="shared" ref="J69:R69" si="36">J70</f>
        <v>32467</v>
      </c>
      <c r="K69" s="189">
        <f t="shared" si="36"/>
        <v>0</v>
      </c>
      <c r="L69" s="189">
        <f t="shared" si="36"/>
        <v>0</v>
      </c>
      <c r="M69" s="189">
        <f t="shared" si="36"/>
        <v>32467</v>
      </c>
      <c r="N69" s="189">
        <f t="shared" si="36"/>
        <v>39133</v>
      </c>
      <c r="O69" s="189">
        <f t="shared" si="36"/>
        <v>0</v>
      </c>
      <c r="P69" s="189">
        <f t="shared" si="36"/>
        <v>0</v>
      </c>
      <c r="Q69" s="189">
        <f t="shared" si="36"/>
        <v>39133</v>
      </c>
      <c r="R69" s="189">
        <f t="shared" si="36"/>
        <v>64853</v>
      </c>
    </row>
    <row r="70" spans="1:18" s="126" customFormat="1" ht="60" x14ac:dyDescent="0.25">
      <c r="A70" s="188" t="s">
        <v>9</v>
      </c>
      <c r="B70" s="182"/>
      <c r="C70" s="182"/>
      <c r="D70" s="182"/>
      <c r="E70" s="182">
        <v>851</v>
      </c>
      <c r="F70" s="178" t="s">
        <v>56</v>
      </c>
      <c r="G70" s="178" t="s">
        <v>58</v>
      </c>
      <c r="H70" s="184" t="s">
        <v>60</v>
      </c>
      <c r="I70" s="178" t="s">
        <v>24</v>
      </c>
      <c r="J70" s="189">
        <v>32467</v>
      </c>
      <c r="K70" s="189"/>
      <c r="L70" s="189"/>
      <c r="M70" s="189">
        <f>J70</f>
        <v>32467</v>
      </c>
      <c r="N70" s="189">
        <v>39133</v>
      </c>
      <c r="O70" s="189"/>
      <c r="P70" s="189"/>
      <c r="Q70" s="189">
        <f>N70</f>
        <v>39133</v>
      </c>
      <c r="R70" s="189">
        <v>64853</v>
      </c>
    </row>
    <row r="71" spans="1:18" s="126" customFormat="1" x14ac:dyDescent="0.25">
      <c r="A71" s="188" t="s">
        <v>42</v>
      </c>
      <c r="B71" s="190"/>
      <c r="C71" s="190"/>
      <c r="D71" s="190"/>
      <c r="E71" s="182">
        <v>851</v>
      </c>
      <c r="F71" s="182" t="s">
        <v>56</v>
      </c>
      <c r="G71" s="182" t="s">
        <v>58</v>
      </c>
      <c r="H71" s="184" t="s">
        <v>60</v>
      </c>
      <c r="I71" s="182" t="s">
        <v>43</v>
      </c>
      <c r="J71" s="189">
        <f t="shared" ref="J71:R71" si="37">J72</f>
        <v>1110447</v>
      </c>
      <c r="K71" s="189">
        <f t="shared" si="37"/>
        <v>1110447</v>
      </c>
      <c r="L71" s="189">
        <f t="shared" si="37"/>
        <v>0</v>
      </c>
      <c r="M71" s="189">
        <f t="shared" si="37"/>
        <v>0</v>
      </c>
      <c r="N71" s="189">
        <f t="shared" si="37"/>
        <v>1121555</v>
      </c>
      <c r="O71" s="189">
        <f t="shared" si="37"/>
        <v>1121555</v>
      </c>
      <c r="P71" s="189">
        <f t="shared" si="37"/>
        <v>0</v>
      </c>
      <c r="Q71" s="189">
        <f t="shared" si="37"/>
        <v>0</v>
      </c>
      <c r="R71" s="189">
        <f t="shared" si="37"/>
        <v>1164423</v>
      </c>
    </row>
    <row r="72" spans="1:18" s="126" customFormat="1" x14ac:dyDescent="0.25">
      <c r="A72" s="188" t="s">
        <v>44</v>
      </c>
      <c r="B72" s="190"/>
      <c r="C72" s="190"/>
      <c r="D72" s="190"/>
      <c r="E72" s="182">
        <v>851</v>
      </c>
      <c r="F72" s="182" t="s">
        <v>56</v>
      </c>
      <c r="G72" s="182" t="s">
        <v>58</v>
      </c>
      <c r="H72" s="184" t="s">
        <v>60</v>
      </c>
      <c r="I72" s="182" t="s">
        <v>45</v>
      </c>
      <c r="J72" s="189">
        <v>1110447</v>
      </c>
      <c r="K72" s="189">
        <f>J72</f>
        <v>1110447</v>
      </c>
      <c r="L72" s="189"/>
      <c r="M72" s="189"/>
      <c r="N72" s="189">
        <v>1121555</v>
      </c>
      <c r="O72" s="189">
        <f>N72</f>
        <v>1121555</v>
      </c>
      <c r="P72" s="189"/>
      <c r="Q72" s="189"/>
      <c r="R72" s="189">
        <v>1164423</v>
      </c>
    </row>
    <row r="73" spans="1:18" s="186" customFormat="1" ht="57" x14ac:dyDescent="0.25">
      <c r="A73" s="179" t="s">
        <v>62</v>
      </c>
      <c r="B73" s="181"/>
      <c r="C73" s="181"/>
      <c r="D73" s="181"/>
      <c r="E73" s="182">
        <v>851</v>
      </c>
      <c r="F73" s="183" t="s">
        <v>58</v>
      </c>
      <c r="G73" s="183"/>
      <c r="H73" s="184" t="s">
        <v>61</v>
      </c>
      <c r="I73" s="183"/>
      <c r="J73" s="185">
        <f t="shared" ref="J73:R73" si="38">J74</f>
        <v>3245670</v>
      </c>
      <c r="K73" s="185">
        <f t="shared" si="38"/>
        <v>0</v>
      </c>
      <c r="L73" s="185">
        <f t="shared" si="38"/>
        <v>3245670</v>
      </c>
      <c r="M73" s="185">
        <f t="shared" si="38"/>
        <v>0</v>
      </c>
      <c r="N73" s="185">
        <f t="shared" si="38"/>
        <v>3245670</v>
      </c>
      <c r="O73" s="185">
        <f t="shared" si="38"/>
        <v>0</v>
      </c>
      <c r="P73" s="185">
        <f t="shared" si="38"/>
        <v>3245670</v>
      </c>
      <c r="Q73" s="185">
        <f t="shared" si="38"/>
        <v>0</v>
      </c>
      <c r="R73" s="185">
        <f t="shared" si="38"/>
        <v>3245670</v>
      </c>
    </row>
    <row r="74" spans="1:18" s="12" customFormat="1" ht="85.5" x14ac:dyDescent="0.25">
      <c r="A74" s="179" t="s">
        <v>63</v>
      </c>
      <c r="B74" s="187"/>
      <c r="C74" s="187"/>
      <c r="D74" s="187"/>
      <c r="E74" s="182">
        <v>851</v>
      </c>
      <c r="F74" s="22" t="s">
        <v>58</v>
      </c>
      <c r="G74" s="22" t="s">
        <v>64</v>
      </c>
      <c r="H74" s="184" t="s">
        <v>61</v>
      </c>
      <c r="I74" s="22"/>
      <c r="J74" s="23">
        <f t="shared" ref="J74:M74" si="39">J75+J82</f>
        <v>3245670</v>
      </c>
      <c r="K74" s="23">
        <f t="shared" si="39"/>
        <v>0</v>
      </c>
      <c r="L74" s="23">
        <f t="shared" si="39"/>
        <v>3245670</v>
      </c>
      <c r="M74" s="23">
        <f t="shared" si="39"/>
        <v>0</v>
      </c>
      <c r="N74" s="23">
        <f t="shared" ref="N74:R74" si="40">N75+N82</f>
        <v>3245670</v>
      </c>
      <c r="O74" s="23">
        <f t="shared" si="40"/>
        <v>0</v>
      </c>
      <c r="P74" s="23">
        <f t="shared" si="40"/>
        <v>3245670</v>
      </c>
      <c r="Q74" s="23">
        <f t="shared" si="40"/>
        <v>0</v>
      </c>
      <c r="R74" s="23">
        <f t="shared" si="40"/>
        <v>3245670</v>
      </c>
    </row>
    <row r="75" spans="1:18" s="126" customFormat="1" ht="30" x14ac:dyDescent="0.25">
      <c r="A75" s="188" t="s">
        <v>65</v>
      </c>
      <c r="B75" s="37"/>
      <c r="C75" s="37"/>
      <c r="D75" s="37"/>
      <c r="E75" s="182">
        <v>851</v>
      </c>
      <c r="F75" s="178" t="s">
        <v>58</v>
      </c>
      <c r="G75" s="178" t="s">
        <v>64</v>
      </c>
      <c r="H75" s="184" t="s">
        <v>66</v>
      </c>
      <c r="I75" s="178"/>
      <c r="J75" s="189">
        <f t="shared" ref="J75:M75" si="41">J76+J78+J80</f>
        <v>3123900</v>
      </c>
      <c r="K75" s="189">
        <f t="shared" si="41"/>
        <v>0</v>
      </c>
      <c r="L75" s="189">
        <f t="shared" si="41"/>
        <v>3123900</v>
      </c>
      <c r="M75" s="189">
        <f t="shared" si="41"/>
        <v>0</v>
      </c>
      <c r="N75" s="189">
        <f t="shared" ref="N75:R75" si="42">N76+N78+N80</f>
        <v>3123900</v>
      </c>
      <c r="O75" s="189">
        <f t="shared" si="42"/>
        <v>0</v>
      </c>
      <c r="P75" s="189">
        <f t="shared" si="42"/>
        <v>3123900</v>
      </c>
      <c r="Q75" s="189">
        <f t="shared" si="42"/>
        <v>0</v>
      </c>
      <c r="R75" s="189">
        <f t="shared" si="42"/>
        <v>3123900</v>
      </c>
    </row>
    <row r="76" spans="1:18" s="126" customFormat="1" ht="135" x14ac:dyDescent="0.25">
      <c r="A76" s="188" t="s">
        <v>16</v>
      </c>
      <c r="B76" s="37"/>
      <c r="C76" s="37"/>
      <c r="D76" s="37"/>
      <c r="E76" s="182">
        <v>851</v>
      </c>
      <c r="F76" s="178" t="s">
        <v>58</v>
      </c>
      <c r="G76" s="193" t="s">
        <v>64</v>
      </c>
      <c r="H76" s="184" t="s">
        <v>66</v>
      </c>
      <c r="I76" s="178" t="s">
        <v>18</v>
      </c>
      <c r="J76" s="189">
        <f t="shared" ref="J76:R76" si="43">J77</f>
        <v>2170500</v>
      </c>
      <c r="K76" s="189">
        <f t="shared" si="43"/>
        <v>0</v>
      </c>
      <c r="L76" s="189">
        <f t="shared" si="43"/>
        <v>2170500</v>
      </c>
      <c r="M76" s="189">
        <f t="shared" si="43"/>
        <v>0</v>
      </c>
      <c r="N76" s="189">
        <f t="shared" si="43"/>
        <v>2170500</v>
      </c>
      <c r="O76" s="189">
        <f t="shared" si="43"/>
        <v>0</v>
      </c>
      <c r="P76" s="189">
        <f t="shared" si="43"/>
        <v>2170500</v>
      </c>
      <c r="Q76" s="189">
        <f t="shared" si="43"/>
        <v>0</v>
      </c>
      <c r="R76" s="189">
        <f t="shared" si="43"/>
        <v>2170500</v>
      </c>
    </row>
    <row r="77" spans="1:18" s="126" customFormat="1" ht="45" x14ac:dyDescent="0.25">
      <c r="A77" s="188" t="s">
        <v>7</v>
      </c>
      <c r="B77" s="37"/>
      <c r="C77" s="37"/>
      <c r="D77" s="37"/>
      <c r="E77" s="182">
        <v>851</v>
      </c>
      <c r="F77" s="178" t="s">
        <v>58</v>
      </c>
      <c r="G77" s="193" t="s">
        <v>64</v>
      </c>
      <c r="H77" s="184" t="s">
        <v>66</v>
      </c>
      <c r="I77" s="178" t="s">
        <v>67</v>
      </c>
      <c r="J77" s="189">
        <v>2170500</v>
      </c>
      <c r="K77" s="189"/>
      <c r="L77" s="189">
        <f>J77</f>
        <v>2170500</v>
      </c>
      <c r="M77" s="189"/>
      <c r="N77" s="189">
        <v>2170500</v>
      </c>
      <c r="O77" s="189"/>
      <c r="P77" s="189">
        <f>N77</f>
        <v>2170500</v>
      </c>
      <c r="Q77" s="189"/>
      <c r="R77" s="189">
        <v>2170500</v>
      </c>
    </row>
    <row r="78" spans="1:18" s="126" customFormat="1" ht="60" x14ac:dyDescent="0.25">
      <c r="A78" s="188" t="s">
        <v>22</v>
      </c>
      <c r="B78" s="190"/>
      <c r="C78" s="190"/>
      <c r="D78" s="190"/>
      <c r="E78" s="182">
        <v>851</v>
      </c>
      <c r="F78" s="178" t="s">
        <v>58</v>
      </c>
      <c r="G78" s="193" t="s">
        <v>64</v>
      </c>
      <c r="H78" s="184" t="s">
        <v>66</v>
      </c>
      <c r="I78" s="178" t="s">
        <v>23</v>
      </c>
      <c r="J78" s="189">
        <f t="shared" ref="J78:R78" si="44">J79</f>
        <v>919800</v>
      </c>
      <c r="K78" s="189">
        <f t="shared" si="44"/>
        <v>0</v>
      </c>
      <c r="L78" s="189">
        <f t="shared" si="44"/>
        <v>919800</v>
      </c>
      <c r="M78" s="189">
        <f t="shared" si="44"/>
        <v>0</v>
      </c>
      <c r="N78" s="189">
        <f t="shared" si="44"/>
        <v>919800</v>
      </c>
      <c r="O78" s="189">
        <f t="shared" si="44"/>
        <v>0</v>
      </c>
      <c r="P78" s="189">
        <f t="shared" si="44"/>
        <v>919800</v>
      </c>
      <c r="Q78" s="189">
        <f t="shared" si="44"/>
        <v>0</v>
      </c>
      <c r="R78" s="189">
        <f t="shared" si="44"/>
        <v>919800</v>
      </c>
    </row>
    <row r="79" spans="1:18" s="126" customFormat="1" ht="60" x14ac:dyDescent="0.25">
      <c r="A79" s="188" t="s">
        <v>9</v>
      </c>
      <c r="B79" s="37"/>
      <c r="C79" s="37"/>
      <c r="D79" s="37"/>
      <c r="E79" s="182">
        <v>851</v>
      </c>
      <c r="F79" s="178" t="s">
        <v>58</v>
      </c>
      <c r="G79" s="193" t="s">
        <v>64</v>
      </c>
      <c r="H79" s="184" t="s">
        <v>66</v>
      </c>
      <c r="I79" s="178" t="s">
        <v>24</v>
      </c>
      <c r="J79" s="189">
        <v>919800</v>
      </c>
      <c r="K79" s="189"/>
      <c r="L79" s="189">
        <f>J79</f>
        <v>919800</v>
      </c>
      <c r="M79" s="189"/>
      <c r="N79" s="189">
        <v>919800</v>
      </c>
      <c r="O79" s="189"/>
      <c r="P79" s="189">
        <f>N79</f>
        <v>919800</v>
      </c>
      <c r="Q79" s="189"/>
      <c r="R79" s="189">
        <v>919800</v>
      </c>
    </row>
    <row r="80" spans="1:18" s="126" customFormat="1" ht="30" x14ac:dyDescent="0.25">
      <c r="A80" s="188" t="s">
        <v>25</v>
      </c>
      <c r="B80" s="37"/>
      <c r="C80" s="37"/>
      <c r="D80" s="37"/>
      <c r="E80" s="182">
        <v>851</v>
      </c>
      <c r="F80" s="178" t="s">
        <v>58</v>
      </c>
      <c r="G80" s="193" t="s">
        <v>64</v>
      </c>
      <c r="H80" s="184" t="s">
        <v>66</v>
      </c>
      <c r="I80" s="178" t="s">
        <v>26</v>
      </c>
      <c r="J80" s="189">
        <f t="shared" ref="J80:R80" si="45">J81</f>
        <v>33600</v>
      </c>
      <c r="K80" s="189">
        <f t="shared" si="45"/>
        <v>0</v>
      </c>
      <c r="L80" s="189">
        <f t="shared" si="45"/>
        <v>33600</v>
      </c>
      <c r="M80" s="189">
        <f t="shared" si="45"/>
        <v>0</v>
      </c>
      <c r="N80" s="189">
        <f t="shared" si="45"/>
        <v>33600</v>
      </c>
      <c r="O80" s="189">
        <f t="shared" si="45"/>
        <v>0</v>
      </c>
      <c r="P80" s="189">
        <f t="shared" si="45"/>
        <v>33600</v>
      </c>
      <c r="Q80" s="189">
        <f t="shared" si="45"/>
        <v>0</v>
      </c>
      <c r="R80" s="189">
        <f t="shared" si="45"/>
        <v>33600</v>
      </c>
    </row>
    <row r="81" spans="1:18" s="126" customFormat="1" ht="30" x14ac:dyDescent="0.25">
      <c r="A81" s="188" t="s">
        <v>27</v>
      </c>
      <c r="B81" s="37"/>
      <c r="C81" s="37"/>
      <c r="D81" s="37"/>
      <c r="E81" s="182">
        <v>851</v>
      </c>
      <c r="F81" s="178" t="s">
        <v>58</v>
      </c>
      <c r="G81" s="193" t="s">
        <v>64</v>
      </c>
      <c r="H81" s="184" t="s">
        <v>66</v>
      </c>
      <c r="I81" s="178" t="s">
        <v>28</v>
      </c>
      <c r="J81" s="189">
        <v>33600</v>
      </c>
      <c r="K81" s="189"/>
      <c r="L81" s="189">
        <f>J81</f>
        <v>33600</v>
      </c>
      <c r="M81" s="189"/>
      <c r="N81" s="189">
        <v>33600</v>
      </c>
      <c r="O81" s="189"/>
      <c r="P81" s="189">
        <f>N81</f>
        <v>33600</v>
      </c>
      <c r="Q81" s="189"/>
      <c r="R81" s="189">
        <v>33600</v>
      </c>
    </row>
    <row r="82" spans="1:18" s="126" customFormat="1" ht="75" x14ac:dyDescent="0.25">
      <c r="A82" s="188" t="s">
        <v>379</v>
      </c>
      <c r="B82" s="37"/>
      <c r="C82" s="37"/>
      <c r="D82" s="37"/>
      <c r="E82" s="182">
        <v>851</v>
      </c>
      <c r="F82" s="178" t="s">
        <v>58</v>
      </c>
      <c r="G82" s="178" t="s">
        <v>64</v>
      </c>
      <c r="H82" s="184" t="s">
        <v>380</v>
      </c>
      <c r="I82" s="178"/>
      <c r="J82" s="189">
        <f t="shared" ref="J82:R83" si="46">J83</f>
        <v>121770</v>
      </c>
      <c r="K82" s="189">
        <f t="shared" si="46"/>
        <v>0</v>
      </c>
      <c r="L82" s="189">
        <f t="shared" si="46"/>
        <v>121770</v>
      </c>
      <c r="M82" s="189">
        <f t="shared" si="46"/>
        <v>0</v>
      </c>
      <c r="N82" s="189">
        <f t="shared" si="46"/>
        <v>121770</v>
      </c>
      <c r="O82" s="189">
        <f t="shared" si="46"/>
        <v>0</v>
      </c>
      <c r="P82" s="189">
        <f t="shared" si="46"/>
        <v>121770</v>
      </c>
      <c r="Q82" s="189">
        <f t="shared" si="46"/>
        <v>0</v>
      </c>
      <c r="R82" s="189">
        <f t="shared" si="46"/>
        <v>121770</v>
      </c>
    </row>
    <row r="83" spans="1:18" s="126" customFormat="1" ht="60" x14ac:dyDescent="0.25">
      <c r="A83" s="188" t="s">
        <v>22</v>
      </c>
      <c r="B83" s="190"/>
      <c r="C83" s="190"/>
      <c r="D83" s="190"/>
      <c r="E83" s="182">
        <v>851</v>
      </c>
      <c r="F83" s="178" t="s">
        <v>58</v>
      </c>
      <c r="G83" s="193" t="s">
        <v>64</v>
      </c>
      <c r="H83" s="184" t="s">
        <v>380</v>
      </c>
      <c r="I83" s="178" t="s">
        <v>23</v>
      </c>
      <c r="J83" s="189">
        <f t="shared" si="46"/>
        <v>121770</v>
      </c>
      <c r="K83" s="189">
        <f t="shared" si="46"/>
        <v>0</v>
      </c>
      <c r="L83" s="189">
        <f t="shared" si="46"/>
        <v>121770</v>
      </c>
      <c r="M83" s="189">
        <f t="shared" si="46"/>
        <v>0</v>
      </c>
      <c r="N83" s="189">
        <f t="shared" si="46"/>
        <v>121770</v>
      </c>
      <c r="O83" s="189">
        <f t="shared" si="46"/>
        <v>0</v>
      </c>
      <c r="P83" s="189">
        <f t="shared" si="46"/>
        <v>121770</v>
      </c>
      <c r="Q83" s="189">
        <f t="shared" si="46"/>
        <v>0</v>
      </c>
      <c r="R83" s="189">
        <f t="shared" si="46"/>
        <v>121770</v>
      </c>
    </row>
    <row r="84" spans="1:18" s="126" customFormat="1" ht="60" x14ac:dyDescent="0.25">
      <c r="A84" s="188" t="s">
        <v>9</v>
      </c>
      <c r="B84" s="37"/>
      <c r="C84" s="37"/>
      <c r="D84" s="37"/>
      <c r="E84" s="182">
        <v>851</v>
      </c>
      <c r="F84" s="178" t="s">
        <v>58</v>
      </c>
      <c r="G84" s="193" t="s">
        <v>64</v>
      </c>
      <c r="H84" s="184" t="s">
        <v>380</v>
      </c>
      <c r="I84" s="178" t="s">
        <v>24</v>
      </c>
      <c r="J84" s="189">
        <v>121770</v>
      </c>
      <c r="K84" s="189"/>
      <c r="L84" s="189">
        <f>J84</f>
        <v>121770</v>
      </c>
      <c r="M84" s="189"/>
      <c r="N84" s="189">
        <v>121770</v>
      </c>
      <c r="O84" s="189"/>
      <c r="P84" s="189">
        <f>N84</f>
        <v>121770</v>
      </c>
      <c r="Q84" s="189"/>
      <c r="R84" s="189">
        <v>121770</v>
      </c>
    </row>
    <row r="85" spans="1:18" s="186" customFormat="1" x14ac:dyDescent="0.25">
      <c r="A85" s="179" t="s">
        <v>68</v>
      </c>
      <c r="B85" s="181"/>
      <c r="C85" s="181"/>
      <c r="D85" s="181"/>
      <c r="E85" s="182">
        <v>851</v>
      </c>
      <c r="F85" s="183" t="s">
        <v>13</v>
      </c>
      <c r="G85" s="183"/>
      <c r="H85" s="184" t="s">
        <v>61</v>
      </c>
      <c r="I85" s="183"/>
      <c r="J85" s="185">
        <f t="shared" ref="J85:M85" si="47">J86+J90+J97+J101</f>
        <v>8850880.5999999996</v>
      </c>
      <c r="K85" s="185">
        <f t="shared" si="47"/>
        <v>308980.59999999998</v>
      </c>
      <c r="L85" s="185">
        <f t="shared" si="47"/>
        <v>8541900</v>
      </c>
      <c r="M85" s="185">
        <f t="shared" si="47"/>
        <v>0</v>
      </c>
      <c r="N85" s="185">
        <f t="shared" ref="N85:R85" si="48">N86+N90+N97+N101</f>
        <v>9250580.5999999996</v>
      </c>
      <c r="O85" s="185">
        <f t="shared" si="48"/>
        <v>308980.59999999998</v>
      </c>
      <c r="P85" s="185">
        <f t="shared" si="48"/>
        <v>8941600</v>
      </c>
      <c r="Q85" s="185">
        <f t="shared" si="48"/>
        <v>0</v>
      </c>
      <c r="R85" s="185">
        <f t="shared" si="48"/>
        <v>8200556.4500000002</v>
      </c>
    </row>
    <row r="86" spans="1:18" s="12" customFormat="1" ht="28.5" x14ac:dyDescent="0.25">
      <c r="A86" s="179" t="s">
        <v>69</v>
      </c>
      <c r="B86" s="187"/>
      <c r="C86" s="187"/>
      <c r="D86" s="187"/>
      <c r="E86" s="182">
        <v>851</v>
      </c>
      <c r="F86" s="22" t="s">
        <v>13</v>
      </c>
      <c r="G86" s="22" t="s">
        <v>35</v>
      </c>
      <c r="H86" s="184" t="s">
        <v>61</v>
      </c>
      <c r="I86" s="22"/>
      <c r="J86" s="23">
        <f t="shared" ref="J86:R88" si="49">J87</f>
        <v>70096.600000000006</v>
      </c>
      <c r="K86" s="23">
        <f t="shared" si="49"/>
        <v>70096.600000000006</v>
      </c>
      <c r="L86" s="23">
        <f t="shared" si="49"/>
        <v>0</v>
      </c>
      <c r="M86" s="23">
        <f t="shared" si="49"/>
        <v>0</v>
      </c>
      <c r="N86" s="23">
        <f t="shared" si="49"/>
        <v>70096.600000000006</v>
      </c>
      <c r="O86" s="23">
        <f t="shared" si="49"/>
        <v>70096.600000000006</v>
      </c>
      <c r="P86" s="23">
        <f t="shared" si="49"/>
        <v>0</v>
      </c>
      <c r="Q86" s="23">
        <f t="shared" si="49"/>
        <v>0</v>
      </c>
      <c r="R86" s="23">
        <f t="shared" si="49"/>
        <v>52572.45</v>
      </c>
    </row>
    <row r="87" spans="1:18" s="12" customFormat="1" ht="99.75" customHeight="1" x14ac:dyDescent="0.25">
      <c r="A87" s="188" t="s">
        <v>1038</v>
      </c>
      <c r="B87" s="187"/>
      <c r="C87" s="187"/>
      <c r="D87" s="187"/>
      <c r="E87" s="182">
        <v>851</v>
      </c>
      <c r="F87" s="178" t="s">
        <v>13</v>
      </c>
      <c r="G87" s="178" t="s">
        <v>35</v>
      </c>
      <c r="H87" s="184" t="s">
        <v>70</v>
      </c>
      <c r="I87" s="178"/>
      <c r="J87" s="189">
        <f t="shared" si="49"/>
        <v>70096.600000000006</v>
      </c>
      <c r="K87" s="189">
        <f t="shared" si="49"/>
        <v>70096.600000000006</v>
      </c>
      <c r="L87" s="189">
        <f t="shared" si="49"/>
        <v>0</v>
      </c>
      <c r="M87" s="189">
        <f t="shared" si="49"/>
        <v>0</v>
      </c>
      <c r="N87" s="189">
        <f t="shared" si="49"/>
        <v>70096.600000000006</v>
      </c>
      <c r="O87" s="189">
        <f t="shared" si="49"/>
        <v>70096.600000000006</v>
      </c>
      <c r="P87" s="189">
        <f t="shared" si="49"/>
        <v>0</v>
      </c>
      <c r="Q87" s="189">
        <f t="shared" si="49"/>
        <v>0</v>
      </c>
      <c r="R87" s="189">
        <f t="shared" si="49"/>
        <v>52572.45</v>
      </c>
    </row>
    <row r="88" spans="1:18" s="12" customFormat="1" ht="60" x14ac:dyDescent="0.25">
      <c r="A88" s="188" t="s">
        <v>22</v>
      </c>
      <c r="B88" s="190"/>
      <c r="C88" s="190"/>
      <c r="D88" s="190"/>
      <c r="E88" s="182">
        <v>851</v>
      </c>
      <c r="F88" s="178" t="s">
        <v>13</v>
      </c>
      <c r="G88" s="178" t="s">
        <v>35</v>
      </c>
      <c r="H88" s="184" t="s">
        <v>70</v>
      </c>
      <c r="I88" s="178" t="s">
        <v>23</v>
      </c>
      <c r="J88" s="189">
        <f t="shared" si="49"/>
        <v>70096.600000000006</v>
      </c>
      <c r="K88" s="189">
        <f t="shared" si="49"/>
        <v>70096.600000000006</v>
      </c>
      <c r="L88" s="189">
        <f t="shared" si="49"/>
        <v>0</v>
      </c>
      <c r="M88" s="189">
        <f t="shared" si="49"/>
        <v>0</v>
      </c>
      <c r="N88" s="189">
        <f t="shared" si="49"/>
        <v>70096.600000000006</v>
      </c>
      <c r="O88" s="189">
        <f t="shared" si="49"/>
        <v>70096.600000000006</v>
      </c>
      <c r="P88" s="189">
        <f t="shared" si="49"/>
        <v>0</v>
      </c>
      <c r="Q88" s="189">
        <f t="shared" si="49"/>
        <v>0</v>
      </c>
      <c r="R88" s="189">
        <f t="shared" si="49"/>
        <v>52572.45</v>
      </c>
    </row>
    <row r="89" spans="1:18" s="12" customFormat="1" ht="60" x14ac:dyDescent="0.25">
      <c r="A89" s="188" t="s">
        <v>9</v>
      </c>
      <c r="B89" s="37"/>
      <c r="C89" s="37"/>
      <c r="D89" s="37"/>
      <c r="E89" s="182">
        <v>851</v>
      </c>
      <c r="F89" s="178" t="s">
        <v>13</v>
      </c>
      <c r="G89" s="178" t="s">
        <v>35</v>
      </c>
      <c r="H89" s="184" t="s">
        <v>70</v>
      </c>
      <c r="I89" s="178" t="s">
        <v>24</v>
      </c>
      <c r="J89" s="189">
        <v>70096.600000000006</v>
      </c>
      <c r="K89" s="189">
        <f>J89</f>
        <v>70096.600000000006</v>
      </c>
      <c r="L89" s="189"/>
      <c r="M89" s="189"/>
      <c r="N89" s="189">
        <v>70096.600000000006</v>
      </c>
      <c r="O89" s="189">
        <f>N89</f>
        <v>70096.600000000006</v>
      </c>
      <c r="P89" s="189"/>
      <c r="Q89" s="189"/>
      <c r="R89" s="189">
        <v>52572.45</v>
      </c>
    </row>
    <row r="90" spans="1:18" s="12" customFormat="1" x14ac:dyDescent="0.25">
      <c r="A90" s="179" t="s">
        <v>73</v>
      </c>
      <c r="B90" s="187"/>
      <c r="C90" s="187"/>
      <c r="D90" s="187"/>
      <c r="E90" s="11">
        <v>851</v>
      </c>
      <c r="F90" s="22" t="s">
        <v>13</v>
      </c>
      <c r="G90" s="22" t="s">
        <v>74</v>
      </c>
      <c r="H90" s="184" t="s">
        <v>61</v>
      </c>
      <c r="I90" s="22"/>
      <c r="J90" s="23">
        <f t="shared" ref="J90:M90" si="50">J91+J94</f>
        <v>1091500</v>
      </c>
      <c r="K90" s="23">
        <f t="shared" si="50"/>
        <v>0</v>
      </c>
      <c r="L90" s="23">
        <f t="shared" si="50"/>
        <v>1091500</v>
      </c>
      <c r="M90" s="23">
        <f t="shared" si="50"/>
        <v>0</v>
      </c>
      <c r="N90" s="23">
        <f t="shared" ref="N90:R90" si="51">N91+N94</f>
        <v>1091500</v>
      </c>
      <c r="O90" s="23">
        <f t="shared" si="51"/>
        <v>0</v>
      </c>
      <c r="P90" s="23">
        <f t="shared" si="51"/>
        <v>1091500</v>
      </c>
      <c r="Q90" s="23">
        <f t="shared" si="51"/>
        <v>0</v>
      </c>
      <c r="R90" s="23">
        <f t="shared" si="51"/>
        <v>0</v>
      </c>
    </row>
    <row r="91" spans="1:18" s="126" customFormat="1" ht="150" x14ac:dyDescent="0.25">
      <c r="A91" s="188" t="s">
        <v>812</v>
      </c>
      <c r="B91" s="37"/>
      <c r="C91" s="37"/>
      <c r="D91" s="37"/>
      <c r="E91" s="182">
        <v>851</v>
      </c>
      <c r="F91" s="178" t="s">
        <v>13</v>
      </c>
      <c r="G91" s="178" t="s">
        <v>74</v>
      </c>
      <c r="H91" s="184" t="s">
        <v>75</v>
      </c>
      <c r="I91" s="178"/>
      <c r="J91" s="189">
        <f t="shared" ref="J91:R92" si="52">J92</f>
        <v>1033400</v>
      </c>
      <c r="K91" s="189">
        <f t="shared" si="52"/>
        <v>0</v>
      </c>
      <c r="L91" s="189">
        <f t="shared" si="52"/>
        <v>1033400</v>
      </c>
      <c r="M91" s="189">
        <f t="shared" si="52"/>
        <v>0</v>
      </c>
      <c r="N91" s="189">
        <f t="shared" si="52"/>
        <v>1033400</v>
      </c>
      <c r="O91" s="189">
        <f t="shared" si="52"/>
        <v>0</v>
      </c>
      <c r="P91" s="189">
        <f t="shared" si="52"/>
        <v>1033400</v>
      </c>
      <c r="Q91" s="189">
        <f t="shared" si="52"/>
        <v>0</v>
      </c>
      <c r="R91" s="189">
        <f t="shared" si="52"/>
        <v>0</v>
      </c>
    </row>
    <row r="92" spans="1:18" s="126" customFormat="1" ht="30" x14ac:dyDescent="0.25">
      <c r="A92" s="188" t="s">
        <v>25</v>
      </c>
      <c r="B92" s="37"/>
      <c r="C92" s="37"/>
      <c r="D92" s="37"/>
      <c r="E92" s="182">
        <v>851</v>
      </c>
      <c r="F92" s="178" t="s">
        <v>13</v>
      </c>
      <c r="G92" s="178" t="s">
        <v>74</v>
      </c>
      <c r="H92" s="184" t="s">
        <v>75</v>
      </c>
      <c r="I92" s="178" t="s">
        <v>26</v>
      </c>
      <c r="J92" s="189">
        <f t="shared" si="52"/>
        <v>1033400</v>
      </c>
      <c r="K92" s="189">
        <f t="shared" si="52"/>
        <v>0</v>
      </c>
      <c r="L92" s="189">
        <f t="shared" si="52"/>
        <v>1033400</v>
      </c>
      <c r="M92" s="189">
        <f t="shared" si="52"/>
        <v>0</v>
      </c>
      <c r="N92" s="189">
        <f t="shared" si="52"/>
        <v>1033400</v>
      </c>
      <c r="O92" s="189">
        <f t="shared" si="52"/>
        <v>0</v>
      </c>
      <c r="P92" s="189">
        <f t="shared" si="52"/>
        <v>1033400</v>
      </c>
      <c r="Q92" s="189">
        <f t="shared" si="52"/>
        <v>0</v>
      </c>
      <c r="R92" s="189">
        <f t="shared" si="52"/>
        <v>0</v>
      </c>
    </row>
    <row r="93" spans="1:18" s="126" customFormat="1" ht="105" x14ac:dyDescent="0.25">
      <c r="A93" s="188" t="s">
        <v>71</v>
      </c>
      <c r="B93" s="37"/>
      <c r="C93" s="37"/>
      <c r="D93" s="37"/>
      <c r="E93" s="182">
        <v>851</v>
      </c>
      <c r="F93" s="178" t="s">
        <v>13</v>
      </c>
      <c r="G93" s="178" t="s">
        <v>74</v>
      </c>
      <c r="H93" s="184" t="s">
        <v>75</v>
      </c>
      <c r="I93" s="178" t="s">
        <v>72</v>
      </c>
      <c r="J93" s="189">
        <v>1033400</v>
      </c>
      <c r="K93" s="189"/>
      <c r="L93" s="189">
        <f>J93</f>
        <v>1033400</v>
      </c>
      <c r="M93" s="189"/>
      <c r="N93" s="189">
        <v>1033400</v>
      </c>
      <c r="O93" s="189"/>
      <c r="P93" s="189">
        <f>N93</f>
        <v>1033400</v>
      </c>
      <c r="Q93" s="189"/>
      <c r="R93" s="189"/>
    </row>
    <row r="94" spans="1:18" s="126" customFormat="1" ht="30" x14ac:dyDescent="0.25">
      <c r="A94" s="188" t="s">
        <v>813</v>
      </c>
      <c r="B94" s="37"/>
      <c r="C94" s="37"/>
      <c r="D94" s="37"/>
      <c r="E94" s="182">
        <v>851</v>
      </c>
      <c r="F94" s="178" t="s">
        <v>13</v>
      </c>
      <c r="G94" s="178" t="s">
        <v>74</v>
      </c>
      <c r="H94" s="184" t="s">
        <v>268</v>
      </c>
      <c r="I94" s="178"/>
      <c r="J94" s="189">
        <f t="shared" ref="J94:R95" si="53">J95</f>
        <v>58100</v>
      </c>
      <c r="K94" s="189">
        <f t="shared" si="53"/>
        <v>0</v>
      </c>
      <c r="L94" s="189">
        <f t="shared" si="53"/>
        <v>58100</v>
      </c>
      <c r="M94" s="189">
        <f t="shared" si="53"/>
        <v>0</v>
      </c>
      <c r="N94" s="189">
        <f t="shared" si="53"/>
        <v>58100</v>
      </c>
      <c r="O94" s="189">
        <f t="shared" si="53"/>
        <v>0</v>
      </c>
      <c r="P94" s="189">
        <f t="shared" si="53"/>
        <v>58100</v>
      </c>
      <c r="Q94" s="189">
        <f t="shared" si="53"/>
        <v>0</v>
      </c>
      <c r="R94" s="189">
        <f t="shared" si="53"/>
        <v>0</v>
      </c>
    </row>
    <row r="95" spans="1:18" s="126" customFormat="1" ht="30" x14ac:dyDescent="0.25">
      <c r="A95" s="188" t="s">
        <v>25</v>
      </c>
      <c r="B95" s="37"/>
      <c r="C95" s="37"/>
      <c r="D95" s="37"/>
      <c r="E95" s="182">
        <v>851</v>
      </c>
      <c r="F95" s="178" t="s">
        <v>13</v>
      </c>
      <c r="G95" s="178" t="s">
        <v>74</v>
      </c>
      <c r="H95" s="184" t="s">
        <v>268</v>
      </c>
      <c r="I95" s="178" t="s">
        <v>26</v>
      </c>
      <c r="J95" s="189">
        <f t="shared" si="53"/>
        <v>58100</v>
      </c>
      <c r="K95" s="189">
        <f t="shared" si="53"/>
        <v>0</v>
      </c>
      <c r="L95" s="189">
        <f t="shared" si="53"/>
        <v>58100</v>
      </c>
      <c r="M95" s="189">
        <f t="shared" si="53"/>
        <v>0</v>
      </c>
      <c r="N95" s="189">
        <f t="shared" si="53"/>
        <v>58100</v>
      </c>
      <c r="O95" s="189">
        <f t="shared" si="53"/>
        <v>0</v>
      </c>
      <c r="P95" s="189">
        <f t="shared" si="53"/>
        <v>58100</v>
      </c>
      <c r="Q95" s="189">
        <f t="shared" si="53"/>
        <v>0</v>
      </c>
      <c r="R95" s="189">
        <f t="shared" si="53"/>
        <v>0</v>
      </c>
    </row>
    <row r="96" spans="1:18" s="126" customFormat="1" ht="30" x14ac:dyDescent="0.25">
      <c r="A96" s="188" t="s">
        <v>27</v>
      </c>
      <c r="B96" s="37"/>
      <c r="C96" s="37"/>
      <c r="D96" s="37"/>
      <c r="E96" s="182">
        <v>851</v>
      </c>
      <c r="F96" s="178" t="s">
        <v>13</v>
      </c>
      <c r="G96" s="178" t="s">
        <v>74</v>
      </c>
      <c r="H96" s="184" t="s">
        <v>268</v>
      </c>
      <c r="I96" s="178" t="s">
        <v>28</v>
      </c>
      <c r="J96" s="189">
        <v>58100</v>
      </c>
      <c r="K96" s="189"/>
      <c r="L96" s="189">
        <f>J96</f>
        <v>58100</v>
      </c>
      <c r="M96" s="189"/>
      <c r="N96" s="189">
        <v>58100</v>
      </c>
      <c r="O96" s="189"/>
      <c r="P96" s="189">
        <f>N96</f>
        <v>58100</v>
      </c>
      <c r="Q96" s="189"/>
      <c r="R96" s="189"/>
    </row>
    <row r="97" spans="1:18" s="12" customFormat="1" ht="28.5" x14ac:dyDescent="0.25">
      <c r="A97" s="179" t="s">
        <v>77</v>
      </c>
      <c r="B97" s="187"/>
      <c r="C97" s="187"/>
      <c r="D97" s="187"/>
      <c r="E97" s="11">
        <v>851</v>
      </c>
      <c r="F97" s="22" t="s">
        <v>13</v>
      </c>
      <c r="G97" s="22" t="s">
        <v>64</v>
      </c>
      <c r="H97" s="184" t="s">
        <v>61</v>
      </c>
      <c r="I97" s="22"/>
      <c r="J97" s="23">
        <f t="shared" ref="J97:R99" si="54">J98</f>
        <v>7450400</v>
      </c>
      <c r="K97" s="23">
        <f t="shared" si="54"/>
        <v>0</v>
      </c>
      <c r="L97" s="23">
        <f t="shared" si="54"/>
        <v>7450400</v>
      </c>
      <c r="M97" s="23">
        <f t="shared" si="54"/>
        <v>0</v>
      </c>
      <c r="N97" s="23">
        <f t="shared" si="54"/>
        <v>7850100</v>
      </c>
      <c r="O97" s="23">
        <f t="shared" si="54"/>
        <v>0</v>
      </c>
      <c r="P97" s="23">
        <f t="shared" si="54"/>
        <v>7850100</v>
      </c>
      <c r="Q97" s="23">
        <f t="shared" si="54"/>
        <v>0</v>
      </c>
      <c r="R97" s="23">
        <f t="shared" si="54"/>
        <v>7909100</v>
      </c>
    </row>
    <row r="98" spans="1:18" s="126" customFormat="1" ht="405" x14ac:dyDescent="0.25">
      <c r="A98" s="188" t="s">
        <v>814</v>
      </c>
      <c r="B98" s="37"/>
      <c r="C98" s="37"/>
      <c r="D98" s="37"/>
      <c r="E98" s="182">
        <v>851</v>
      </c>
      <c r="F98" s="193" t="s">
        <v>13</v>
      </c>
      <c r="G98" s="193" t="s">
        <v>64</v>
      </c>
      <c r="H98" s="184" t="s">
        <v>270</v>
      </c>
      <c r="I98" s="193"/>
      <c r="J98" s="189">
        <f t="shared" si="54"/>
        <v>7450400</v>
      </c>
      <c r="K98" s="189">
        <f t="shared" si="54"/>
        <v>0</v>
      </c>
      <c r="L98" s="189">
        <f t="shared" si="54"/>
        <v>7450400</v>
      </c>
      <c r="M98" s="189">
        <f t="shared" si="54"/>
        <v>0</v>
      </c>
      <c r="N98" s="189">
        <f t="shared" si="54"/>
        <v>7850100</v>
      </c>
      <c r="O98" s="189">
        <f t="shared" si="54"/>
        <v>0</v>
      </c>
      <c r="P98" s="189">
        <f t="shared" si="54"/>
        <v>7850100</v>
      </c>
      <c r="Q98" s="189">
        <f t="shared" si="54"/>
        <v>0</v>
      </c>
      <c r="R98" s="189">
        <f t="shared" si="54"/>
        <v>7909100</v>
      </c>
    </row>
    <row r="99" spans="1:18" s="126" customFormat="1" x14ac:dyDescent="0.25">
      <c r="A99" s="188" t="s">
        <v>42</v>
      </c>
      <c r="B99" s="37"/>
      <c r="C99" s="37"/>
      <c r="D99" s="37"/>
      <c r="E99" s="182">
        <v>851</v>
      </c>
      <c r="F99" s="193" t="s">
        <v>13</v>
      </c>
      <c r="G99" s="193" t="s">
        <v>64</v>
      </c>
      <c r="H99" s="184" t="s">
        <v>270</v>
      </c>
      <c r="I99" s="178" t="s">
        <v>43</v>
      </c>
      <c r="J99" s="189">
        <f t="shared" si="54"/>
        <v>7450400</v>
      </c>
      <c r="K99" s="189">
        <f t="shared" si="54"/>
        <v>0</v>
      </c>
      <c r="L99" s="189">
        <f t="shared" si="54"/>
        <v>7450400</v>
      </c>
      <c r="M99" s="189">
        <f t="shared" si="54"/>
        <v>0</v>
      </c>
      <c r="N99" s="189">
        <f t="shared" si="54"/>
        <v>7850100</v>
      </c>
      <c r="O99" s="189">
        <f t="shared" si="54"/>
        <v>0</v>
      </c>
      <c r="P99" s="189">
        <f t="shared" si="54"/>
        <v>7850100</v>
      </c>
      <c r="Q99" s="189">
        <f t="shared" si="54"/>
        <v>0</v>
      </c>
      <c r="R99" s="189">
        <f t="shared" si="54"/>
        <v>7909100</v>
      </c>
    </row>
    <row r="100" spans="1:18" s="126" customFormat="1" ht="30" x14ac:dyDescent="0.25">
      <c r="A100" s="188" t="s">
        <v>78</v>
      </c>
      <c r="B100" s="37"/>
      <c r="C100" s="37"/>
      <c r="D100" s="37"/>
      <c r="E100" s="182">
        <v>851</v>
      </c>
      <c r="F100" s="193" t="s">
        <v>13</v>
      </c>
      <c r="G100" s="193" t="s">
        <v>64</v>
      </c>
      <c r="H100" s="184" t="s">
        <v>270</v>
      </c>
      <c r="I100" s="178" t="s">
        <v>79</v>
      </c>
      <c r="J100" s="197">
        <v>7450400</v>
      </c>
      <c r="K100" s="197"/>
      <c r="L100" s="189">
        <f>J100</f>
        <v>7450400</v>
      </c>
      <c r="M100" s="197"/>
      <c r="N100" s="197">
        <v>7850100</v>
      </c>
      <c r="O100" s="197"/>
      <c r="P100" s="189">
        <f>N100</f>
        <v>7850100</v>
      </c>
      <c r="Q100" s="197"/>
      <c r="R100" s="197">
        <v>7909100</v>
      </c>
    </row>
    <row r="101" spans="1:18" s="12" customFormat="1" ht="28.5" x14ac:dyDescent="0.25">
      <c r="A101" s="179" t="s">
        <v>80</v>
      </c>
      <c r="B101" s="187"/>
      <c r="C101" s="187"/>
      <c r="D101" s="187"/>
      <c r="E101" s="182">
        <v>851</v>
      </c>
      <c r="F101" s="22" t="s">
        <v>13</v>
      </c>
      <c r="G101" s="22" t="s">
        <v>81</v>
      </c>
      <c r="H101" s="184" t="s">
        <v>61</v>
      </c>
      <c r="I101" s="22"/>
      <c r="J101" s="23">
        <f t="shared" ref="J101:R101" si="55">J102</f>
        <v>238884</v>
      </c>
      <c r="K101" s="23">
        <f t="shared" si="55"/>
        <v>238884</v>
      </c>
      <c r="L101" s="23">
        <f t="shared" si="55"/>
        <v>0</v>
      </c>
      <c r="M101" s="23">
        <f t="shared" si="55"/>
        <v>0</v>
      </c>
      <c r="N101" s="23">
        <f t="shared" si="55"/>
        <v>238884</v>
      </c>
      <c r="O101" s="23">
        <f t="shared" si="55"/>
        <v>238884</v>
      </c>
      <c r="P101" s="23">
        <f t="shared" si="55"/>
        <v>0</v>
      </c>
      <c r="Q101" s="23">
        <f t="shared" si="55"/>
        <v>0</v>
      </c>
      <c r="R101" s="23">
        <f t="shared" si="55"/>
        <v>238884</v>
      </c>
    </row>
    <row r="102" spans="1:18" s="126" customFormat="1" ht="90" x14ac:dyDescent="0.25">
      <c r="A102" s="188" t="s">
        <v>82</v>
      </c>
      <c r="B102" s="37"/>
      <c r="C102" s="37"/>
      <c r="D102" s="37"/>
      <c r="E102" s="182">
        <v>851</v>
      </c>
      <c r="F102" s="193" t="s">
        <v>13</v>
      </c>
      <c r="G102" s="193" t="s">
        <v>81</v>
      </c>
      <c r="H102" s="184" t="s">
        <v>83</v>
      </c>
      <c r="I102" s="193"/>
      <c r="J102" s="189">
        <f t="shared" ref="J102:M102" si="56">J103+J105</f>
        <v>238884</v>
      </c>
      <c r="K102" s="189">
        <f t="shared" si="56"/>
        <v>238884</v>
      </c>
      <c r="L102" s="189">
        <f t="shared" si="56"/>
        <v>0</v>
      </c>
      <c r="M102" s="189">
        <f t="shared" si="56"/>
        <v>0</v>
      </c>
      <c r="N102" s="189">
        <f t="shared" ref="N102:R102" si="57">N103+N105</f>
        <v>238884</v>
      </c>
      <c r="O102" s="189">
        <f t="shared" si="57"/>
        <v>238884</v>
      </c>
      <c r="P102" s="189">
        <f t="shared" si="57"/>
        <v>0</v>
      </c>
      <c r="Q102" s="189">
        <f t="shared" si="57"/>
        <v>0</v>
      </c>
      <c r="R102" s="189">
        <f t="shared" si="57"/>
        <v>238884</v>
      </c>
    </row>
    <row r="103" spans="1:18" s="126" customFormat="1" ht="135" x14ac:dyDescent="0.25">
      <c r="A103" s="188" t="s">
        <v>16</v>
      </c>
      <c r="B103" s="37"/>
      <c r="C103" s="37"/>
      <c r="D103" s="37"/>
      <c r="E103" s="182">
        <v>851</v>
      </c>
      <c r="F103" s="193" t="s">
        <v>13</v>
      </c>
      <c r="G103" s="193" t="s">
        <v>81</v>
      </c>
      <c r="H103" s="184" t="s">
        <v>83</v>
      </c>
      <c r="I103" s="178" t="s">
        <v>18</v>
      </c>
      <c r="J103" s="189">
        <f t="shared" ref="J103:R103" si="58">J104</f>
        <v>141800</v>
      </c>
      <c r="K103" s="189">
        <f t="shared" si="58"/>
        <v>141800</v>
      </c>
      <c r="L103" s="189">
        <f t="shared" si="58"/>
        <v>0</v>
      </c>
      <c r="M103" s="189">
        <f t="shared" si="58"/>
        <v>0</v>
      </c>
      <c r="N103" s="189">
        <f t="shared" si="58"/>
        <v>141800</v>
      </c>
      <c r="O103" s="189">
        <f t="shared" si="58"/>
        <v>141800</v>
      </c>
      <c r="P103" s="189">
        <f t="shared" si="58"/>
        <v>0</v>
      </c>
      <c r="Q103" s="189">
        <f t="shared" si="58"/>
        <v>0</v>
      </c>
      <c r="R103" s="189">
        <f t="shared" si="58"/>
        <v>141800</v>
      </c>
    </row>
    <row r="104" spans="1:18" s="126" customFormat="1" ht="45" x14ac:dyDescent="0.25">
      <c r="A104" s="188" t="s">
        <v>809</v>
      </c>
      <c r="B104" s="190"/>
      <c r="C104" s="190"/>
      <c r="D104" s="190"/>
      <c r="E104" s="182">
        <v>851</v>
      </c>
      <c r="F104" s="193" t="s">
        <v>13</v>
      </c>
      <c r="G104" s="193" t="s">
        <v>81</v>
      </c>
      <c r="H104" s="184" t="s">
        <v>83</v>
      </c>
      <c r="I104" s="178" t="s">
        <v>19</v>
      </c>
      <c r="J104" s="189">
        <v>141800</v>
      </c>
      <c r="K104" s="189">
        <f>J104</f>
        <v>141800</v>
      </c>
      <c r="L104" s="189"/>
      <c r="M104" s="189"/>
      <c r="N104" s="189">
        <v>141800</v>
      </c>
      <c r="O104" s="189">
        <f>N104</f>
        <v>141800</v>
      </c>
      <c r="P104" s="189"/>
      <c r="Q104" s="189"/>
      <c r="R104" s="189">
        <v>141800</v>
      </c>
    </row>
    <row r="105" spans="1:18" s="126" customFormat="1" ht="60" x14ac:dyDescent="0.25">
      <c r="A105" s="188" t="s">
        <v>22</v>
      </c>
      <c r="B105" s="190"/>
      <c r="C105" s="190"/>
      <c r="D105" s="190"/>
      <c r="E105" s="182">
        <v>851</v>
      </c>
      <c r="F105" s="193" t="s">
        <v>13</v>
      </c>
      <c r="G105" s="193" t="s">
        <v>81</v>
      </c>
      <c r="H105" s="184" t="s">
        <v>83</v>
      </c>
      <c r="I105" s="178" t="s">
        <v>23</v>
      </c>
      <c r="J105" s="189">
        <f t="shared" ref="J105:R105" si="59">J106</f>
        <v>97084</v>
      </c>
      <c r="K105" s="189">
        <f t="shared" si="59"/>
        <v>97084</v>
      </c>
      <c r="L105" s="189">
        <f t="shared" si="59"/>
        <v>0</v>
      </c>
      <c r="M105" s="189">
        <f t="shared" si="59"/>
        <v>0</v>
      </c>
      <c r="N105" s="189">
        <f t="shared" si="59"/>
        <v>97084</v>
      </c>
      <c r="O105" s="189">
        <f t="shared" si="59"/>
        <v>97084</v>
      </c>
      <c r="P105" s="189">
        <f t="shared" si="59"/>
        <v>0</v>
      </c>
      <c r="Q105" s="189">
        <f t="shared" si="59"/>
        <v>0</v>
      </c>
      <c r="R105" s="189">
        <f t="shared" si="59"/>
        <v>97084</v>
      </c>
    </row>
    <row r="106" spans="1:18" s="126" customFormat="1" ht="60" x14ac:dyDescent="0.25">
      <c r="A106" s="188" t="s">
        <v>9</v>
      </c>
      <c r="B106" s="37"/>
      <c r="C106" s="37"/>
      <c r="D106" s="37"/>
      <c r="E106" s="182">
        <v>851</v>
      </c>
      <c r="F106" s="193" t="s">
        <v>13</v>
      </c>
      <c r="G106" s="193" t="s">
        <v>81</v>
      </c>
      <c r="H106" s="184" t="s">
        <v>83</v>
      </c>
      <c r="I106" s="178" t="s">
        <v>24</v>
      </c>
      <c r="J106" s="189">
        <v>97084</v>
      </c>
      <c r="K106" s="189">
        <f>J106</f>
        <v>97084</v>
      </c>
      <c r="L106" s="189"/>
      <c r="M106" s="189"/>
      <c r="N106" s="189">
        <v>97084</v>
      </c>
      <c r="O106" s="189">
        <f>N106</f>
        <v>97084</v>
      </c>
      <c r="P106" s="189"/>
      <c r="Q106" s="189"/>
      <c r="R106" s="189">
        <v>97084</v>
      </c>
    </row>
    <row r="107" spans="1:18" s="186" customFormat="1" ht="28.5" x14ac:dyDescent="0.25">
      <c r="A107" s="179" t="s">
        <v>84</v>
      </c>
      <c r="B107" s="181"/>
      <c r="C107" s="181"/>
      <c r="D107" s="198"/>
      <c r="E107" s="199">
        <v>851</v>
      </c>
      <c r="F107" s="200" t="s">
        <v>35</v>
      </c>
      <c r="G107" s="200"/>
      <c r="H107" s="184" t="s">
        <v>61</v>
      </c>
      <c r="I107" s="183"/>
      <c r="J107" s="185">
        <f t="shared" ref="J107:M107" si="60">J108+J115+J134+J141</f>
        <v>21929839.09</v>
      </c>
      <c r="K107" s="185">
        <f t="shared" si="60"/>
        <v>21566439.09</v>
      </c>
      <c r="L107" s="185">
        <f t="shared" si="60"/>
        <v>363400</v>
      </c>
      <c r="M107" s="185">
        <f t="shared" si="60"/>
        <v>0</v>
      </c>
      <c r="N107" s="185">
        <f t="shared" ref="N107:R107" si="61">N108+N115+N134+N141</f>
        <v>14028026</v>
      </c>
      <c r="O107" s="185">
        <f t="shared" si="61"/>
        <v>13812500</v>
      </c>
      <c r="P107" s="185">
        <f t="shared" si="61"/>
        <v>215526</v>
      </c>
      <c r="Q107" s="185">
        <f t="shared" si="61"/>
        <v>0</v>
      </c>
      <c r="R107" s="185">
        <f t="shared" si="61"/>
        <v>12825775</v>
      </c>
    </row>
    <row r="108" spans="1:18" s="12" customFormat="1" x14ac:dyDescent="0.25">
      <c r="A108" s="179" t="s">
        <v>85</v>
      </c>
      <c r="B108" s="187"/>
      <c r="C108" s="187"/>
      <c r="D108" s="201"/>
      <c r="E108" s="182">
        <v>851</v>
      </c>
      <c r="F108" s="111" t="s">
        <v>35</v>
      </c>
      <c r="G108" s="111" t="s">
        <v>11</v>
      </c>
      <c r="H108" s="184" t="s">
        <v>61</v>
      </c>
      <c r="I108" s="22"/>
      <c r="J108" s="23">
        <f t="shared" ref="J108:M108" si="62">J109+J112</f>
        <v>133749</v>
      </c>
      <c r="K108" s="23">
        <f t="shared" si="62"/>
        <v>0</v>
      </c>
      <c r="L108" s="23">
        <f t="shared" si="62"/>
        <v>133749</v>
      </c>
      <c r="M108" s="23">
        <f t="shared" si="62"/>
        <v>0</v>
      </c>
      <c r="N108" s="23">
        <f t="shared" ref="N108:R108" si="63">N109+N112</f>
        <v>66899</v>
      </c>
      <c r="O108" s="23">
        <f t="shared" si="63"/>
        <v>0</v>
      </c>
      <c r="P108" s="23">
        <f t="shared" si="63"/>
        <v>66899</v>
      </c>
      <c r="Q108" s="23">
        <f t="shared" si="63"/>
        <v>0</v>
      </c>
      <c r="R108" s="23">
        <f t="shared" si="63"/>
        <v>66899.199999999997</v>
      </c>
    </row>
    <row r="109" spans="1:18" s="12" customFormat="1" ht="105" x14ac:dyDescent="0.25">
      <c r="A109" s="188" t="s">
        <v>86</v>
      </c>
      <c r="B109" s="37"/>
      <c r="C109" s="37"/>
      <c r="D109" s="202"/>
      <c r="E109" s="182">
        <v>851</v>
      </c>
      <c r="F109" s="193" t="s">
        <v>35</v>
      </c>
      <c r="G109" s="193" t="s">
        <v>11</v>
      </c>
      <c r="H109" s="184" t="s">
        <v>87</v>
      </c>
      <c r="I109" s="178"/>
      <c r="J109" s="189">
        <f t="shared" ref="J109:R113" si="64">J110</f>
        <v>74916</v>
      </c>
      <c r="K109" s="189">
        <f t="shared" si="64"/>
        <v>0</v>
      </c>
      <c r="L109" s="189">
        <f t="shared" si="64"/>
        <v>74916</v>
      </c>
      <c r="M109" s="189">
        <f t="shared" si="64"/>
        <v>0</v>
      </c>
      <c r="N109" s="189">
        <f t="shared" si="64"/>
        <v>8066</v>
      </c>
      <c r="O109" s="189">
        <f t="shared" si="64"/>
        <v>0</v>
      </c>
      <c r="P109" s="189">
        <f t="shared" si="64"/>
        <v>8066</v>
      </c>
      <c r="Q109" s="189">
        <f t="shared" si="64"/>
        <v>0</v>
      </c>
      <c r="R109" s="189">
        <f t="shared" si="64"/>
        <v>8066.2</v>
      </c>
    </row>
    <row r="110" spans="1:18" s="12" customFormat="1" ht="60" x14ac:dyDescent="0.25">
      <c r="A110" s="188" t="s">
        <v>22</v>
      </c>
      <c r="B110" s="37"/>
      <c r="C110" s="37"/>
      <c r="D110" s="37"/>
      <c r="E110" s="182">
        <v>851</v>
      </c>
      <c r="F110" s="193" t="s">
        <v>35</v>
      </c>
      <c r="G110" s="193" t="s">
        <v>11</v>
      </c>
      <c r="H110" s="184" t="s">
        <v>87</v>
      </c>
      <c r="I110" s="178" t="s">
        <v>23</v>
      </c>
      <c r="J110" s="189">
        <f t="shared" si="64"/>
        <v>74916</v>
      </c>
      <c r="K110" s="189">
        <f t="shared" si="64"/>
        <v>0</v>
      </c>
      <c r="L110" s="189">
        <f t="shared" si="64"/>
        <v>74916</v>
      </c>
      <c r="M110" s="189">
        <f t="shared" si="64"/>
        <v>0</v>
      </c>
      <c r="N110" s="189">
        <f t="shared" si="64"/>
        <v>8066</v>
      </c>
      <c r="O110" s="189">
        <f t="shared" si="64"/>
        <v>0</v>
      </c>
      <c r="P110" s="189">
        <f t="shared" si="64"/>
        <v>8066</v>
      </c>
      <c r="Q110" s="189">
        <f t="shared" si="64"/>
        <v>0</v>
      </c>
      <c r="R110" s="189">
        <f t="shared" si="64"/>
        <v>8066.2</v>
      </c>
    </row>
    <row r="111" spans="1:18" s="12" customFormat="1" ht="60" x14ac:dyDescent="0.25">
      <c r="A111" s="188" t="s">
        <v>9</v>
      </c>
      <c r="B111" s="37"/>
      <c r="C111" s="37"/>
      <c r="D111" s="37"/>
      <c r="E111" s="182">
        <v>851</v>
      </c>
      <c r="F111" s="193" t="s">
        <v>35</v>
      </c>
      <c r="G111" s="193" t="s">
        <v>11</v>
      </c>
      <c r="H111" s="184" t="s">
        <v>87</v>
      </c>
      <c r="I111" s="178" t="s">
        <v>24</v>
      </c>
      <c r="J111" s="189">
        <v>74916</v>
      </c>
      <c r="K111" s="189"/>
      <c r="L111" s="189">
        <f>J111</f>
        <v>74916</v>
      </c>
      <c r="M111" s="189"/>
      <c r="N111" s="189">
        <v>8066</v>
      </c>
      <c r="O111" s="189"/>
      <c r="P111" s="189">
        <f>N111</f>
        <v>8066</v>
      </c>
      <c r="Q111" s="189"/>
      <c r="R111" s="189">
        <v>8066.2</v>
      </c>
    </row>
    <row r="112" spans="1:18" s="12" customFormat="1" ht="210" x14ac:dyDescent="0.25">
      <c r="A112" s="188" t="s">
        <v>88</v>
      </c>
      <c r="B112" s="37"/>
      <c r="C112" s="37"/>
      <c r="D112" s="37"/>
      <c r="E112" s="182">
        <v>851</v>
      </c>
      <c r="F112" s="193" t="s">
        <v>35</v>
      </c>
      <c r="G112" s="193" t="s">
        <v>11</v>
      </c>
      <c r="H112" s="184" t="s">
        <v>89</v>
      </c>
      <c r="I112" s="178"/>
      <c r="J112" s="189">
        <f t="shared" si="64"/>
        <v>58833</v>
      </c>
      <c r="K112" s="189">
        <f t="shared" si="64"/>
        <v>0</v>
      </c>
      <c r="L112" s="189">
        <f t="shared" si="64"/>
        <v>58833</v>
      </c>
      <c r="M112" s="189">
        <f t="shared" si="64"/>
        <v>0</v>
      </c>
      <c r="N112" s="189">
        <f t="shared" si="64"/>
        <v>58833</v>
      </c>
      <c r="O112" s="189">
        <f t="shared" si="64"/>
        <v>0</v>
      </c>
      <c r="P112" s="189">
        <f t="shared" si="64"/>
        <v>58833</v>
      </c>
      <c r="Q112" s="189">
        <f t="shared" si="64"/>
        <v>0</v>
      </c>
      <c r="R112" s="189">
        <f t="shared" si="64"/>
        <v>58833</v>
      </c>
    </row>
    <row r="113" spans="1:18" s="12" customFormat="1" x14ac:dyDescent="0.25">
      <c r="A113" s="188" t="s">
        <v>42</v>
      </c>
      <c r="B113" s="37"/>
      <c r="C113" s="37"/>
      <c r="D113" s="37"/>
      <c r="E113" s="182">
        <v>851</v>
      </c>
      <c r="F113" s="193" t="s">
        <v>35</v>
      </c>
      <c r="G113" s="193" t="s">
        <v>11</v>
      </c>
      <c r="H113" s="184" t="s">
        <v>89</v>
      </c>
      <c r="I113" s="178" t="s">
        <v>43</v>
      </c>
      <c r="J113" s="189">
        <f t="shared" si="64"/>
        <v>58833</v>
      </c>
      <c r="K113" s="189">
        <f t="shared" si="64"/>
        <v>0</v>
      </c>
      <c r="L113" s="189">
        <f t="shared" si="64"/>
        <v>58833</v>
      </c>
      <c r="M113" s="189">
        <f t="shared" si="64"/>
        <v>0</v>
      </c>
      <c r="N113" s="189">
        <f t="shared" si="64"/>
        <v>58833</v>
      </c>
      <c r="O113" s="189">
        <f t="shared" si="64"/>
        <v>0</v>
      </c>
      <c r="P113" s="189">
        <f t="shared" si="64"/>
        <v>58833</v>
      </c>
      <c r="Q113" s="189">
        <f t="shared" si="64"/>
        <v>0</v>
      </c>
      <c r="R113" s="189">
        <f t="shared" si="64"/>
        <v>58833</v>
      </c>
    </row>
    <row r="114" spans="1:18" s="12" customFormat="1" ht="30" x14ac:dyDescent="0.25">
      <c r="A114" s="188" t="s">
        <v>78</v>
      </c>
      <c r="B114" s="37"/>
      <c r="C114" s="37"/>
      <c r="D114" s="37"/>
      <c r="E114" s="182">
        <v>851</v>
      </c>
      <c r="F114" s="193" t="s">
        <v>35</v>
      </c>
      <c r="G114" s="193" t="s">
        <v>11</v>
      </c>
      <c r="H114" s="184" t="s">
        <v>89</v>
      </c>
      <c r="I114" s="178" t="s">
        <v>79</v>
      </c>
      <c r="J114" s="189">
        <v>58833</v>
      </c>
      <c r="K114" s="189"/>
      <c r="L114" s="189">
        <f>J114</f>
        <v>58833</v>
      </c>
      <c r="M114" s="189"/>
      <c r="N114" s="189">
        <v>58833</v>
      </c>
      <c r="O114" s="189"/>
      <c r="P114" s="189">
        <f>N114</f>
        <v>58833</v>
      </c>
      <c r="Q114" s="189"/>
      <c r="R114" s="189">
        <v>58833</v>
      </c>
    </row>
    <row r="115" spans="1:18" s="12" customFormat="1" x14ac:dyDescent="0.25">
      <c r="A115" s="179" t="s">
        <v>90</v>
      </c>
      <c r="B115" s="187"/>
      <c r="C115" s="187"/>
      <c r="D115" s="201"/>
      <c r="E115" s="182">
        <v>851</v>
      </c>
      <c r="F115" s="111" t="s">
        <v>35</v>
      </c>
      <c r="G115" s="111" t="s">
        <v>56</v>
      </c>
      <c r="H115" s="184" t="s">
        <v>61</v>
      </c>
      <c r="I115" s="22"/>
      <c r="J115" s="23">
        <f t="shared" ref="J115:M115" si="65">J116+J119+J122+J125+J128+J131</f>
        <v>600</v>
      </c>
      <c r="K115" s="23">
        <f t="shared" si="65"/>
        <v>0</v>
      </c>
      <c r="L115" s="23">
        <f t="shared" si="65"/>
        <v>600</v>
      </c>
      <c r="M115" s="23">
        <f t="shared" si="65"/>
        <v>0</v>
      </c>
      <c r="N115" s="23">
        <f t="shared" ref="N115:R115" si="66">N116+N119+N122+N125+N128+N131</f>
        <v>211127</v>
      </c>
      <c r="O115" s="23">
        <f t="shared" si="66"/>
        <v>200000</v>
      </c>
      <c r="P115" s="23">
        <f t="shared" si="66"/>
        <v>11127</v>
      </c>
      <c r="Q115" s="23">
        <f t="shared" si="66"/>
        <v>0</v>
      </c>
      <c r="R115" s="23">
        <f t="shared" si="66"/>
        <v>600</v>
      </c>
    </row>
    <row r="116" spans="1:18" s="126" customFormat="1" ht="60" hidden="1" x14ac:dyDescent="0.25">
      <c r="A116" s="192" t="s">
        <v>95</v>
      </c>
      <c r="B116" s="37"/>
      <c r="C116" s="37"/>
      <c r="D116" s="202"/>
      <c r="E116" s="182">
        <v>851</v>
      </c>
      <c r="F116" s="193" t="s">
        <v>35</v>
      </c>
      <c r="G116" s="193" t="s">
        <v>56</v>
      </c>
      <c r="H116" s="193" t="s">
        <v>96</v>
      </c>
      <c r="I116" s="178"/>
      <c r="J116" s="189">
        <f t="shared" ref="J116:R120" si="67">J117</f>
        <v>0</v>
      </c>
      <c r="K116" s="189">
        <f t="shared" si="67"/>
        <v>0</v>
      </c>
      <c r="L116" s="189">
        <f t="shared" si="67"/>
        <v>0</v>
      </c>
      <c r="M116" s="189">
        <f t="shared" si="67"/>
        <v>0</v>
      </c>
      <c r="N116" s="189">
        <f t="shared" si="67"/>
        <v>0</v>
      </c>
      <c r="O116" s="189">
        <f t="shared" si="67"/>
        <v>0</v>
      </c>
      <c r="P116" s="189">
        <f t="shared" si="67"/>
        <v>0</v>
      </c>
      <c r="Q116" s="189">
        <f t="shared" si="67"/>
        <v>0</v>
      </c>
      <c r="R116" s="189">
        <f t="shared" si="67"/>
        <v>0</v>
      </c>
    </row>
    <row r="117" spans="1:18" s="126" customFormat="1" ht="60" hidden="1" x14ac:dyDescent="0.25">
      <c r="A117" s="37" t="s">
        <v>91</v>
      </c>
      <c r="B117" s="37"/>
      <c r="C117" s="37"/>
      <c r="D117" s="202"/>
      <c r="E117" s="182">
        <v>851</v>
      </c>
      <c r="F117" s="193" t="s">
        <v>35</v>
      </c>
      <c r="G117" s="193" t="s">
        <v>56</v>
      </c>
      <c r="H117" s="193" t="s">
        <v>96</v>
      </c>
      <c r="I117" s="178" t="s">
        <v>92</v>
      </c>
      <c r="J117" s="189">
        <f t="shared" si="67"/>
        <v>0</v>
      </c>
      <c r="K117" s="189">
        <f t="shared" si="67"/>
        <v>0</v>
      </c>
      <c r="L117" s="189">
        <f t="shared" si="67"/>
        <v>0</v>
      </c>
      <c r="M117" s="189">
        <f t="shared" si="67"/>
        <v>0</v>
      </c>
      <c r="N117" s="189">
        <f t="shared" si="67"/>
        <v>0</v>
      </c>
      <c r="O117" s="189">
        <f t="shared" si="67"/>
        <v>0</v>
      </c>
      <c r="P117" s="189">
        <f t="shared" si="67"/>
        <v>0</v>
      </c>
      <c r="Q117" s="189">
        <f t="shared" si="67"/>
        <v>0</v>
      </c>
      <c r="R117" s="189">
        <f t="shared" si="67"/>
        <v>0</v>
      </c>
    </row>
    <row r="118" spans="1:18" s="126" customFormat="1" hidden="1" x14ac:dyDescent="0.25">
      <c r="A118" s="37" t="s">
        <v>93</v>
      </c>
      <c r="B118" s="37"/>
      <c r="C118" s="37"/>
      <c r="D118" s="202"/>
      <c r="E118" s="182">
        <v>851</v>
      </c>
      <c r="F118" s="193" t="s">
        <v>35</v>
      </c>
      <c r="G118" s="193" t="s">
        <v>56</v>
      </c>
      <c r="H118" s="193" t="s">
        <v>96</v>
      </c>
      <c r="I118" s="178" t="s">
        <v>94</v>
      </c>
      <c r="J118" s="189"/>
      <c r="K118" s="189"/>
      <c r="L118" s="189">
        <f>J118</f>
        <v>0</v>
      </c>
      <c r="M118" s="189"/>
      <c r="N118" s="189"/>
      <c r="O118" s="189"/>
      <c r="P118" s="189">
        <f>N118</f>
        <v>0</v>
      </c>
      <c r="Q118" s="189"/>
      <c r="R118" s="189"/>
    </row>
    <row r="119" spans="1:18" s="126" customFormat="1" ht="30" hidden="1" x14ac:dyDescent="0.25">
      <c r="A119" s="194" t="s">
        <v>349</v>
      </c>
      <c r="B119" s="37"/>
      <c r="C119" s="37"/>
      <c r="D119" s="202"/>
      <c r="E119" s="182">
        <v>851</v>
      </c>
      <c r="F119" s="193" t="s">
        <v>35</v>
      </c>
      <c r="G119" s="193" t="s">
        <v>56</v>
      </c>
      <c r="H119" s="193" t="s">
        <v>350</v>
      </c>
      <c r="I119" s="178"/>
      <c r="J119" s="189">
        <f t="shared" si="67"/>
        <v>0</v>
      </c>
      <c r="K119" s="189">
        <f t="shared" si="67"/>
        <v>0</v>
      </c>
      <c r="L119" s="189">
        <f t="shared" si="67"/>
        <v>0</v>
      </c>
      <c r="M119" s="189">
        <f t="shared" si="67"/>
        <v>0</v>
      </c>
      <c r="N119" s="189">
        <f t="shared" si="67"/>
        <v>0</v>
      </c>
      <c r="O119" s="189">
        <f t="shared" si="67"/>
        <v>0</v>
      </c>
      <c r="P119" s="189">
        <f t="shared" si="67"/>
        <v>0</v>
      </c>
      <c r="Q119" s="189">
        <f t="shared" si="67"/>
        <v>0</v>
      </c>
      <c r="R119" s="189">
        <f t="shared" si="67"/>
        <v>0</v>
      </c>
    </row>
    <row r="120" spans="1:18" s="126" customFormat="1" ht="60" hidden="1" x14ac:dyDescent="0.25">
      <c r="A120" s="37" t="s">
        <v>22</v>
      </c>
      <c r="B120" s="37"/>
      <c r="C120" s="37"/>
      <c r="D120" s="202"/>
      <c r="E120" s="182">
        <v>851</v>
      </c>
      <c r="F120" s="193" t="s">
        <v>35</v>
      </c>
      <c r="G120" s="193" t="s">
        <v>56</v>
      </c>
      <c r="H120" s="193" t="s">
        <v>350</v>
      </c>
      <c r="I120" s="178" t="s">
        <v>23</v>
      </c>
      <c r="J120" s="189">
        <f t="shared" si="67"/>
        <v>0</v>
      </c>
      <c r="K120" s="189">
        <f t="shared" si="67"/>
        <v>0</v>
      </c>
      <c r="L120" s="189">
        <f t="shared" si="67"/>
        <v>0</v>
      </c>
      <c r="M120" s="189">
        <f t="shared" si="67"/>
        <v>0</v>
      </c>
      <c r="N120" s="189">
        <f t="shared" si="67"/>
        <v>0</v>
      </c>
      <c r="O120" s="189">
        <f t="shared" si="67"/>
        <v>0</v>
      </c>
      <c r="P120" s="189">
        <f t="shared" si="67"/>
        <v>0</v>
      </c>
      <c r="Q120" s="189">
        <f t="shared" si="67"/>
        <v>0</v>
      </c>
      <c r="R120" s="189">
        <f t="shared" si="67"/>
        <v>0</v>
      </c>
    </row>
    <row r="121" spans="1:18" s="126" customFormat="1" ht="60" hidden="1" x14ac:dyDescent="0.25">
      <c r="A121" s="37" t="s">
        <v>9</v>
      </c>
      <c r="B121" s="37"/>
      <c r="C121" s="37"/>
      <c r="D121" s="202"/>
      <c r="E121" s="182">
        <v>851</v>
      </c>
      <c r="F121" s="193" t="s">
        <v>35</v>
      </c>
      <c r="G121" s="193" t="s">
        <v>56</v>
      </c>
      <c r="H121" s="193" t="s">
        <v>350</v>
      </c>
      <c r="I121" s="178" t="s">
        <v>24</v>
      </c>
      <c r="J121" s="189"/>
      <c r="K121" s="189"/>
      <c r="L121" s="189">
        <f>J121</f>
        <v>0</v>
      </c>
      <c r="M121" s="189"/>
      <c r="N121" s="189"/>
      <c r="O121" s="189"/>
      <c r="P121" s="189">
        <f>N121</f>
        <v>0</v>
      </c>
      <c r="Q121" s="189"/>
      <c r="R121" s="189"/>
    </row>
    <row r="122" spans="1:18" s="12" customFormat="1" ht="150" x14ac:dyDescent="0.25">
      <c r="A122" s="188" t="s">
        <v>815</v>
      </c>
      <c r="B122" s="37"/>
      <c r="C122" s="37"/>
      <c r="D122" s="37"/>
      <c r="E122" s="182">
        <v>851</v>
      </c>
      <c r="F122" s="193" t="s">
        <v>35</v>
      </c>
      <c r="G122" s="193" t="s">
        <v>56</v>
      </c>
      <c r="H122" s="184" t="s">
        <v>287</v>
      </c>
      <c r="I122" s="178"/>
      <c r="J122" s="189">
        <f t="shared" ref="J122:R123" si="68">J123</f>
        <v>600</v>
      </c>
      <c r="K122" s="189">
        <f t="shared" si="68"/>
        <v>0</v>
      </c>
      <c r="L122" s="189">
        <f t="shared" si="68"/>
        <v>600</v>
      </c>
      <c r="M122" s="189">
        <f t="shared" si="68"/>
        <v>0</v>
      </c>
      <c r="N122" s="189">
        <f t="shared" si="68"/>
        <v>600</v>
      </c>
      <c r="O122" s="189">
        <f t="shared" si="68"/>
        <v>0</v>
      </c>
      <c r="P122" s="189">
        <f t="shared" si="68"/>
        <v>600</v>
      </c>
      <c r="Q122" s="189">
        <f t="shared" si="68"/>
        <v>0</v>
      </c>
      <c r="R122" s="189">
        <f t="shared" si="68"/>
        <v>600</v>
      </c>
    </row>
    <row r="123" spans="1:18" s="12" customFormat="1" x14ac:dyDescent="0.25">
      <c r="A123" s="188" t="s">
        <v>42</v>
      </c>
      <c r="B123" s="37"/>
      <c r="C123" s="37"/>
      <c r="D123" s="37"/>
      <c r="E123" s="182">
        <v>851</v>
      </c>
      <c r="F123" s="193" t="s">
        <v>35</v>
      </c>
      <c r="G123" s="193" t="s">
        <v>56</v>
      </c>
      <c r="H123" s="184" t="s">
        <v>287</v>
      </c>
      <c r="I123" s="178" t="s">
        <v>43</v>
      </c>
      <c r="J123" s="189">
        <f t="shared" si="68"/>
        <v>600</v>
      </c>
      <c r="K123" s="189">
        <f t="shared" si="68"/>
        <v>0</v>
      </c>
      <c r="L123" s="189">
        <f t="shared" si="68"/>
        <v>600</v>
      </c>
      <c r="M123" s="189">
        <f t="shared" si="68"/>
        <v>0</v>
      </c>
      <c r="N123" s="189">
        <f t="shared" si="68"/>
        <v>600</v>
      </c>
      <c r="O123" s="189">
        <f t="shared" si="68"/>
        <v>0</v>
      </c>
      <c r="P123" s="189">
        <f t="shared" si="68"/>
        <v>600</v>
      </c>
      <c r="Q123" s="189">
        <f t="shared" si="68"/>
        <v>0</v>
      </c>
      <c r="R123" s="189">
        <f t="shared" si="68"/>
        <v>600</v>
      </c>
    </row>
    <row r="124" spans="1:18" s="12" customFormat="1" ht="30" x14ac:dyDescent="0.25">
      <c r="A124" s="188" t="s">
        <v>78</v>
      </c>
      <c r="B124" s="37"/>
      <c r="C124" s="37"/>
      <c r="D124" s="37"/>
      <c r="E124" s="182">
        <v>851</v>
      </c>
      <c r="F124" s="193" t="s">
        <v>35</v>
      </c>
      <c r="G124" s="193" t="s">
        <v>56</v>
      </c>
      <c r="H124" s="184" t="s">
        <v>287</v>
      </c>
      <c r="I124" s="178" t="s">
        <v>79</v>
      </c>
      <c r="J124" s="189">
        <v>600</v>
      </c>
      <c r="K124" s="189"/>
      <c r="L124" s="189">
        <f>J124</f>
        <v>600</v>
      </c>
      <c r="M124" s="189"/>
      <c r="N124" s="189">
        <v>600</v>
      </c>
      <c r="O124" s="189"/>
      <c r="P124" s="189">
        <f>N124</f>
        <v>600</v>
      </c>
      <c r="Q124" s="189"/>
      <c r="R124" s="189">
        <v>600</v>
      </c>
    </row>
    <row r="125" spans="1:18" s="12" customFormat="1" ht="30" hidden="1" x14ac:dyDescent="0.25">
      <c r="A125" s="192" t="s">
        <v>333</v>
      </c>
      <c r="B125" s="37"/>
      <c r="C125" s="37"/>
      <c r="D125" s="37"/>
      <c r="E125" s="182">
        <v>851</v>
      </c>
      <c r="F125" s="193" t="s">
        <v>35</v>
      </c>
      <c r="G125" s="193" t="s">
        <v>56</v>
      </c>
      <c r="H125" s="193" t="s">
        <v>300</v>
      </c>
      <c r="I125" s="178"/>
      <c r="J125" s="189">
        <f t="shared" ref="J125:R126" si="69">J126</f>
        <v>0</v>
      </c>
      <c r="K125" s="189">
        <f t="shared" si="69"/>
        <v>0</v>
      </c>
      <c r="L125" s="189">
        <f t="shared" si="69"/>
        <v>0</v>
      </c>
      <c r="M125" s="189">
        <f t="shared" si="69"/>
        <v>0</v>
      </c>
      <c r="N125" s="189">
        <f t="shared" si="69"/>
        <v>0</v>
      </c>
      <c r="O125" s="189">
        <f t="shared" si="69"/>
        <v>0</v>
      </c>
      <c r="P125" s="189">
        <f t="shared" si="69"/>
        <v>0</v>
      </c>
      <c r="Q125" s="189">
        <f t="shared" si="69"/>
        <v>0</v>
      </c>
      <c r="R125" s="189">
        <f t="shared" si="69"/>
        <v>0</v>
      </c>
    </row>
    <row r="126" spans="1:18" s="12" customFormat="1" ht="60" hidden="1" x14ac:dyDescent="0.25">
      <c r="A126" s="37" t="s">
        <v>91</v>
      </c>
      <c r="B126" s="37"/>
      <c r="C126" s="37"/>
      <c r="D126" s="37"/>
      <c r="E126" s="182">
        <v>851</v>
      </c>
      <c r="F126" s="193" t="s">
        <v>35</v>
      </c>
      <c r="G126" s="193" t="s">
        <v>56</v>
      </c>
      <c r="H126" s="193" t="s">
        <v>300</v>
      </c>
      <c r="I126" s="178" t="s">
        <v>92</v>
      </c>
      <c r="J126" s="189">
        <f t="shared" si="69"/>
        <v>0</v>
      </c>
      <c r="K126" s="189">
        <f t="shared" si="69"/>
        <v>0</v>
      </c>
      <c r="L126" s="189">
        <f t="shared" si="69"/>
        <v>0</v>
      </c>
      <c r="M126" s="189">
        <f t="shared" si="69"/>
        <v>0</v>
      </c>
      <c r="N126" s="189">
        <f t="shared" si="69"/>
        <v>0</v>
      </c>
      <c r="O126" s="189">
        <f t="shared" si="69"/>
        <v>0</v>
      </c>
      <c r="P126" s="189">
        <f t="shared" si="69"/>
        <v>0</v>
      </c>
      <c r="Q126" s="189">
        <f t="shared" si="69"/>
        <v>0</v>
      </c>
      <c r="R126" s="189">
        <f t="shared" si="69"/>
        <v>0</v>
      </c>
    </row>
    <row r="127" spans="1:18" s="12" customFormat="1" hidden="1" x14ac:dyDescent="0.25">
      <c r="A127" s="37" t="s">
        <v>93</v>
      </c>
      <c r="B127" s="37"/>
      <c r="C127" s="37"/>
      <c r="D127" s="37"/>
      <c r="E127" s="182">
        <v>851</v>
      </c>
      <c r="F127" s="193" t="s">
        <v>35</v>
      </c>
      <c r="G127" s="193" t="s">
        <v>56</v>
      </c>
      <c r="H127" s="193" t="s">
        <v>300</v>
      </c>
      <c r="I127" s="178" t="s">
        <v>94</v>
      </c>
      <c r="J127" s="189"/>
      <c r="K127" s="189"/>
      <c r="L127" s="189"/>
      <c r="M127" s="189"/>
      <c r="N127" s="189"/>
      <c r="O127" s="189"/>
      <c r="P127" s="189"/>
      <c r="Q127" s="189"/>
      <c r="R127" s="189"/>
    </row>
    <row r="128" spans="1:18" s="126" customFormat="1" ht="45" hidden="1" x14ac:dyDescent="0.25">
      <c r="A128" s="188" t="s">
        <v>816</v>
      </c>
      <c r="B128" s="37"/>
      <c r="C128" s="37"/>
      <c r="D128" s="202"/>
      <c r="E128" s="182">
        <v>851</v>
      </c>
      <c r="F128" s="193" t="s">
        <v>35</v>
      </c>
      <c r="G128" s="193" t="s">
        <v>56</v>
      </c>
      <c r="H128" s="184" t="s">
        <v>98</v>
      </c>
      <c r="I128" s="178"/>
      <c r="J128" s="189">
        <f t="shared" ref="J128:R129" si="70">J129</f>
        <v>0</v>
      </c>
      <c r="K128" s="189">
        <f t="shared" si="70"/>
        <v>0</v>
      </c>
      <c r="L128" s="189">
        <f t="shared" si="70"/>
        <v>0</v>
      </c>
      <c r="M128" s="189">
        <f t="shared" si="70"/>
        <v>0</v>
      </c>
      <c r="N128" s="189">
        <f t="shared" si="70"/>
        <v>0</v>
      </c>
      <c r="O128" s="189">
        <f t="shared" si="70"/>
        <v>0</v>
      </c>
      <c r="P128" s="189">
        <f t="shared" si="70"/>
        <v>0</v>
      </c>
      <c r="Q128" s="189">
        <f t="shared" si="70"/>
        <v>0</v>
      </c>
      <c r="R128" s="189">
        <f t="shared" si="70"/>
        <v>0</v>
      </c>
    </row>
    <row r="129" spans="1:18" s="126" customFormat="1" ht="60" hidden="1" x14ac:dyDescent="0.25">
      <c r="A129" s="188" t="s">
        <v>91</v>
      </c>
      <c r="B129" s="37"/>
      <c r="C129" s="37"/>
      <c r="D129" s="202"/>
      <c r="E129" s="182">
        <v>851</v>
      </c>
      <c r="F129" s="193" t="s">
        <v>35</v>
      </c>
      <c r="G129" s="193" t="s">
        <v>56</v>
      </c>
      <c r="H129" s="184" t="s">
        <v>98</v>
      </c>
      <c r="I129" s="178" t="s">
        <v>92</v>
      </c>
      <c r="J129" s="189">
        <f t="shared" si="70"/>
        <v>0</v>
      </c>
      <c r="K129" s="189">
        <f t="shared" si="70"/>
        <v>0</v>
      </c>
      <c r="L129" s="189">
        <f t="shared" si="70"/>
        <v>0</v>
      </c>
      <c r="M129" s="189">
        <f t="shared" si="70"/>
        <v>0</v>
      </c>
      <c r="N129" s="189">
        <f t="shared" si="70"/>
        <v>0</v>
      </c>
      <c r="O129" s="189">
        <f t="shared" si="70"/>
        <v>0</v>
      </c>
      <c r="P129" s="189">
        <f t="shared" si="70"/>
        <v>0</v>
      </c>
      <c r="Q129" s="189">
        <f t="shared" si="70"/>
        <v>0</v>
      </c>
      <c r="R129" s="189">
        <f t="shared" si="70"/>
        <v>0</v>
      </c>
    </row>
    <row r="130" spans="1:18" s="126" customFormat="1" hidden="1" x14ac:dyDescent="0.25">
      <c r="A130" s="188" t="s">
        <v>93</v>
      </c>
      <c r="B130" s="37"/>
      <c r="C130" s="37"/>
      <c r="D130" s="202"/>
      <c r="E130" s="182">
        <v>851</v>
      </c>
      <c r="F130" s="193" t="s">
        <v>35</v>
      </c>
      <c r="G130" s="193" t="s">
        <v>56</v>
      </c>
      <c r="H130" s="184" t="s">
        <v>98</v>
      </c>
      <c r="I130" s="178" t="s">
        <v>94</v>
      </c>
      <c r="J130" s="203"/>
      <c r="K130" s="203"/>
      <c r="L130" s="203"/>
      <c r="M130" s="203"/>
      <c r="N130" s="203"/>
      <c r="O130" s="203"/>
      <c r="P130" s="203"/>
      <c r="Q130" s="203"/>
      <c r="R130" s="203"/>
    </row>
    <row r="131" spans="1:18" s="126" customFormat="1" ht="45" x14ac:dyDescent="0.25">
      <c r="A131" s="188" t="s">
        <v>411</v>
      </c>
      <c r="B131" s="37"/>
      <c r="C131" s="37"/>
      <c r="D131" s="202"/>
      <c r="E131" s="182">
        <v>851</v>
      </c>
      <c r="F131" s="193" t="s">
        <v>35</v>
      </c>
      <c r="G131" s="193" t="s">
        <v>56</v>
      </c>
      <c r="H131" s="184" t="s">
        <v>410</v>
      </c>
      <c r="I131" s="178"/>
      <c r="J131" s="189">
        <f t="shared" ref="J131:R132" si="71">J132</f>
        <v>0</v>
      </c>
      <c r="K131" s="189">
        <f t="shared" si="71"/>
        <v>0</v>
      </c>
      <c r="L131" s="189">
        <f t="shared" si="71"/>
        <v>0</v>
      </c>
      <c r="M131" s="189">
        <f t="shared" si="71"/>
        <v>0</v>
      </c>
      <c r="N131" s="189">
        <f t="shared" si="71"/>
        <v>210527</v>
      </c>
      <c r="O131" s="189">
        <f t="shared" si="71"/>
        <v>200000</v>
      </c>
      <c r="P131" s="189">
        <f t="shared" si="71"/>
        <v>10527</v>
      </c>
      <c r="Q131" s="189">
        <f t="shared" si="71"/>
        <v>0</v>
      </c>
      <c r="R131" s="189">
        <f t="shared" si="71"/>
        <v>0</v>
      </c>
    </row>
    <row r="132" spans="1:18" s="126" customFormat="1" ht="60" x14ac:dyDescent="0.25">
      <c r="A132" s="188" t="s">
        <v>22</v>
      </c>
      <c r="B132" s="37"/>
      <c r="C132" s="37"/>
      <c r="D132" s="202"/>
      <c r="E132" s="182">
        <v>851</v>
      </c>
      <c r="F132" s="193" t="s">
        <v>35</v>
      </c>
      <c r="G132" s="193" t="s">
        <v>56</v>
      </c>
      <c r="H132" s="184" t="s">
        <v>410</v>
      </c>
      <c r="I132" s="178" t="s">
        <v>23</v>
      </c>
      <c r="J132" s="189">
        <f t="shared" si="71"/>
        <v>0</v>
      </c>
      <c r="K132" s="189">
        <f t="shared" si="71"/>
        <v>0</v>
      </c>
      <c r="L132" s="189">
        <f t="shared" si="71"/>
        <v>0</v>
      </c>
      <c r="M132" s="189">
        <f t="shared" si="71"/>
        <v>0</v>
      </c>
      <c r="N132" s="189">
        <f t="shared" si="71"/>
        <v>210527</v>
      </c>
      <c r="O132" s="189">
        <f t="shared" si="71"/>
        <v>200000</v>
      </c>
      <c r="P132" s="189">
        <f t="shared" si="71"/>
        <v>10527</v>
      </c>
      <c r="Q132" s="189">
        <f t="shared" si="71"/>
        <v>0</v>
      </c>
      <c r="R132" s="189">
        <f t="shared" si="71"/>
        <v>0</v>
      </c>
    </row>
    <row r="133" spans="1:18" s="126" customFormat="1" ht="60" x14ac:dyDescent="0.25">
      <c r="A133" s="188" t="s">
        <v>9</v>
      </c>
      <c r="B133" s="37"/>
      <c r="C133" s="37"/>
      <c r="D133" s="202"/>
      <c r="E133" s="182">
        <v>851</v>
      </c>
      <c r="F133" s="193" t="s">
        <v>35</v>
      </c>
      <c r="G133" s="193" t="s">
        <v>56</v>
      </c>
      <c r="H133" s="184" t="s">
        <v>410</v>
      </c>
      <c r="I133" s="178" t="s">
        <v>24</v>
      </c>
      <c r="J133" s="189"/>
      <c r="K133" s="189"/>
      <c r="L133" s="189"/>
      <c r="M133" s="189"/>
      <c r="N133" s="189">
        <v>210527</v>
      </c>
      <c r="O133" s="189">
        <v>200000</v>
      </c>
      <c r="P133" s="189">
        <v>10527</v>
      </c>
      <c r="Q133" s="189"/>
      <c r="R133" s="189"/>
    </row>
    <row r="134" spans="1:18" s="12" customFormat="1" x14ac:dyDescent="0.25">
      <c r="A134" s="179" t="s">
        <v>408</v>
      </c>
      <c r="B134" s="37"/>
      <c r="C134" s="37"/>
      <c r="D134" s="202"/>
      <c r="E134" s="11">
        <v>851</v>
      </c>
      <c r="F134" s="111" t="s">
        <v>35</v>
      </c>
      <c r="G134" s="111" t="s">
        <v>58</v>
      </c>
      <c r="H134" s="184" t="s">
        <v>61</v>
      </c>
      <c r="I134" s="22"/>
      <c r="J134" s="23">
        <f t="shared" ref="J134:M134" si="72">J135+J138</f>
        <v>277399</v>
      </c>
      <c r="K134" s="23">
        <f t="shared" si="72"/>
        <v>263529</v>
      </c>
      <c r="L134" s="23">
        <f t="shared" si="72"/>
        <v>13870</v>
      </c>
      <c r="M134" s="23">
        <f t="shared" si="72"/>
        <v>0</v>
      </c>
      <c r="N134" s="23">
        <f t="shared" ref="N134:R134" si="73">N135+N138</f>
        <v>0</v>
      </c>
      <c r="O134" s="23">
        <f t="shared" si="73"/>
        <v>0</v>
      </c>
      <c r="P134" s="23">
        <f t="shared" si="73"/>
        <v>0</v>
      </c>
      <c r="Q134" s="23">
        <f t="shared" si="73"/>
        <v>0</v>
      </c>
      <c r="R134" s="23">
        <f t="shared" si="73"/>
        <v>5788275.7999999998</v>
      </c>
    </row>
    <row r="135" spans="1:18" s="126" customFormat="1" ht="105" hidden="1" x14ac:dyDescent="0.25">
      <c r="A135" s="204" t="s">
        <v>964</v>
      </c>
      <c r="B135" s="37"/>
      <c r="C135" s="37"/>
      <c r="D135" s="202"/>
      <c r="E135" s="182">
        <v>851</v>
      </c>
      <c r="F135" s="193" t="s">
        <v>35</v>
      </c>
      <c r="G135" s="193" t="s">
        <v>58</v>
      </c>
      <c r="H135" s="184" t="s">
        <v>965</v>
      </c>
      <c r="I135" s="178"/>
      <c r="J135" s="189">
        <f>J136</f>
        <v>0</v>
      </c>
      <c r="K135" s="189">
        <f t="shared" ref="K135:Q136" si="74">K136</f>
        <v>0</v>
      </c>
      <c r="L135" s="189">
        <f t="shared" si="74"/>
        <v>0</v>
      </c>
      <c r="M135" s="189">
        <f t="shared" si="74"/>
        <v>0</v>
      </c>
      <c r="N135" s="189">
        <f>N136</f>
        <v>0</v>
      </c>
      <c r="O135" s="189">
        <f t="shared" si="74"/>
        <v>0</v>
      </c>
      <c r="P135" s="189">
        <f t="shared" si="74"/>
        <v>0</v>
      </c>
      <c r="Q135" s="189">
        <f t="shared" si="74"/>
        <v>0</v>
      </c>
      <c r="R135" s="189">
        <f>R136</f>
        <v>0</v>
      </c>
    </row>
    <row r="136" spans="1:18" s="126" customFormat="1" hidden="1" x14ac:dyDescent="0.25">
      <c r="A136" s="188" t="s">
        <v>42</v>
      </c>
      <c r="B136" s="37"/>
      <c r="C136" s="37"/>
      <c r="D136" s="202"/>
      <c r="E136" s="182">
        <v>851</v>
      </c>
      <c r="F136" s="193" t="s">
        <v>35</v>
      </c>
      <c r="G136" s="193" t="s">
        <v>58</v>
      </c>
      <c r="H136" s="184" t="s">
        <v>965</v>
      </c>
      <c r="I136" s="178" t="s">
        <v>43</v>
      </c>
      <c r="J136" s="189">
        <f>J137</f>
        <v>0</v>
      </c>
      <c r="K136" s="189">
        <f t="shared" si="74"/>
        <v>0</v>
      </c>
      <c r="L136" s="189">
        <f t="shared" si="74"/>
        <v>0</v>
      </c>
      <c r="M136" s="189">
        <f t="shared" si="74"/>
        <v>0</v>
      </c>
      <c r="N136" s="189">
        <f>N137</f>
        <v>0</v>
      </c>
      <c r="O136" s="189">
        <f t="shared" si="74"/>
        <v>0</v>
      </c>
      <c r="P136" s="189">
        <f t="shared" si="74"/>
        <v>0</v>
      </c>
      <c r="Q136" s="189">
        <f t="shared" si="74"/>
        <v>0</v>
      </c>
      <c r="R136" s="189">
        <f>R137</f>
        <v>0</v>
      </c>
    </row>
    <row r="137" spans="1:18" s="126" customFormat="1" ht="30" hidden="1" x14ac:dyDescent="0.25">
      <c r="A137" s="188" t="s">
        <v>78</v>
      </c>
      <c r="B137" s="37"/>
      <c r="C137" s="37"/>
      <c r="D137" s="202"/>
      <c r="E137" s="182">
        <v>851</v>
      </c>
      <c r="F137" s="193" t="s">
        <v>35</v>
      </c>
      <c r="G137" s="193" t="s">
        <v>58</v>
      </c>
      <c r="H137" s="184" t="s">
        <v>965</v>
      </c>
      <c r="I137" s="178" t="s">
        <v>79</v>
      </c>
      <c r="J137" s="189"/>
      <c r="K137" s="189">
        <f>J137</f>
        <v>0</v>
      </c>
      <c r="L137" s="189"/>
      <c r="M137" s="189"/>
      <c r="N137" s="189"/>
      <c r="O137" s="189">
        <f>N137</f>
        <v>0</v>
      </c>
      <c r="P137" s="189"/>
      <c r="Q137" s="189"/>
      <c r="R137" s="189"/>
    </row>
    <row r="138" spans="1:18" s="126" customFormat="1" ht="90" x14ac:dyDescent="0.25">
      <c r="A138" s="188" t="s">
        <v>859</v>
      </c>
      <c r="B138" s="37"/>
      <c r="C138" s="37"/>
      <c r="D138" s="202"/>
      <c r="E138" s="182">
        <v>851</v>
      </c>
      <c r="F138" s="205" t="s">
        <v>35</v>
      </c>
      <c r="G138" s="178" t="s">
        <v>58</v>
      </c>
      <c r="H138" s="184" t="s">
        <v>409</v>
      </c>
      <c r="I138" s="178"/>
      <c r="J138" s="189">
        <f t="shared" ref="J138:R139" si="75">J139</f>
        <v>277399</v>
      </c>
      <c r="K138" s="189">
        <f t="shared" si="75"/>
        <v>263529</v>
      </c>
      <c r="L138" s="189">
        <f t="shared" si="75"/>
        <v>13870</v>
      </c>
      <c r="M138" s="189">
        <f t="shared" si="75"/>
        <v>0</v>
      </c>
      <c r="N138" s="189">
        <f t="shared" si="75"/>
        <v>0</v>
      </c>
      <c r="O138" s="189">
        <f t="shared" si="75"/>
        <v>0</v>
      </c>
      <c r="P138" s="189">
        <f t="shared" si="75"/>
        <v>0</v>
      </c>
      <c r="Q138" s="189">
        <f t="shared" si="75"/>
        <v>0</v>
      </c>
      <c r="R138" s="189">
        <f t="shared" si="75"/>
        <v>5788275.7999999998</v>
      </c>
    </row>
    <row r="139" spans="1:18" s="126" customFormat="1" ht="60" x14ac:dyDescent="0.25">
      <c r="A139" s="188" t="s">
        <v>22</v>
      </c>
      <c r="B139" s="37"/>
      <c r="C139" s="37"/>
      <c r="D139" s="202"/>
      <c r="E139" s="182">
        <v>851</v>
      </c>
      <c r="F139" s="205" t="s">
        <v>35</v>
      </c>
      <c r="G139" s="178" t="s">
        <v>58</v>
      </c>
      <c r="H139" s="184" t="s">
        <v>409</v>
      </c>
      <c r="I139" s="178" t="s">
        <v>23</v>
      </c>
      <c r="J139" s="189">
        <f t="shared" si="75"/>
        <v>277399</v>
      </c>
      <c r="K139" s="189">
        <f t="shared" si="75"/>
        <v>263529</v>
      </c>
      <c r="L139" s="189">
        <f t="shared" si="75"/>
        <v>13870</v>
      </c>
      <c r="M139" s="189">
        <f t="shared" si="75"/>
        <v>0</v>
      </c>
      <c r="N139" s="189">
        <f t="shared" si="75"/>
        <v>0</v>
      </c>
      <c r="O139" s="189">
        <f t="shared" si="75"/>
        <v>0</v>
      </c>
      <c r="P139" s="189">
        <f t="shared" si="75"/>
        <v>0</v>
      </c>
      <c r="Q139" s="189">
        <f t="shared" si="75"/>
        <v>0</v>
      </c>
      <c r="R139" s="189">
        <f t="shared" si="75"/>
        <v>5788275.7999999998</v>
      </c>
    </row>
    <row r="140" spans="1:18" s="126" customFormat="1" ht="60" x14ac:dyDescent="0.25">
      <c r="A140" s="188" t="s">
        <v>9</v>
      </c>
      <c r="B140" s="37"/>
      <c r="C140" s="37"/>
      <c r="D140" s="202"/>
      <c r="E140" s="182">
        <v>851</v>
      </c>
      <c r="F140" s="205" t="s">
        <v>35</v>
      </c>
      <c r="G140" s="178" t="s">
        <v>58</v>
      </c>
      <c r="H140" s="184" t="s">
        <v>409</v>
      </c>
      <c r="I140" s="178" t="s">
        <v>24</v>
      </c>
      <c r="J140" s="189">
        <v>277399</v>
      </c>
      <c r="K140" s="189">
        <v>263529</v>
      </c>
      <c r="L140" s="189">
        <v>13870</v>
      </c>
      <c r="M140" s="189"/>
      <c r="N140" s="189"/>
      <c r="O140" s="189"/>
      <c r="P140" s="189"/>
      <c r="Q140" s="189"/>
      <c r="R140" s="189">
        <v>5788275.7999999998</v>
      </c>
    </row>
    <row r="141" spans="1:18" s="12" customFormat="1" ht="42.75" x14ac:dyDescent="0.25">
      <c r="A141" s="179" t="s">
        <v>386</v>
      </c>
      <c r="B141" s="187"/>
      <c r="C141" s="187"/>
      <c r="D141" s="201"/>
      <c r="E141" s="11">
        <v>851</v>
      </c>
      <c r="F141" s="111" t="s">
        <v>35</v>
      </c>
      <c r="G141" s="111" t="s">
        <v>35</v>
      </c>
      <c r="H141" s="184" t="s">
        <v>61</v>
      </c>
      <c r="I141" s="22"/>
      <c r="J141" s="23">
        <f t="shared" ref="J141:M141" si="76">J142+J145</f>
        <v>21518091.09</v>
      </c>
      <c r="K141" s="23">
        <f t="shared" si="76"/>
        <v>21302910.09</v>
      </c>
      <c r="L141" s="23">
        <f t="shared" si="76"/>
        <v>215181</v>
      </c>
      <c r="M141" s="23">
        <f t="shared" si="76"/>
        <v>0</v>
      </c>
      <c r="N141" s="23">
        <f t="shared" ref="N141:R141" si="77">N142+N145</f>
        <v>13750000</v>
      </c>
      <c r="O141" s="23">
        <f t="shared" si="77"/>
        <v>13612500</v>
      </c>
      <c r="P141" s="23">
        <f t="shared" si="77"/>
        <v>137500</v>
      </c>
      <c r="Q141" s="23">
        <f t="shared" si="77"/>
        <v>0</v>
      </c>
      <c r="R141" s="23">
        <f t="shared" si="77"/>
        <v>6970000</v>
      </c>
    </row>
    <row r="142" spans="1:18" s="126" customFormat="1" ht="45" hidden="1" x14ac:dyDescent="0.25">
      <c r="A142" s="188" t="s">
        <v>816</v>
      </c>
      <c r="B142" s="37"/>
      <c r="C142" s="37"/>
      <c r="D142" s="202"/>
      <c r="E142" s="182">
        <v>851</v>
      </c>
      <c r="F142" s="193" t="s">
        <v>35</v>
      </c>
      <c r="G142" s="193" t="s">
        <v>35</v>
      </c>
      <c r="H142" s="184" t="s">
        <v>921</v>
      </c>
      <c r="I142" s="178"/>
      <c r="J142" s="189">
        <f t="shared" ref="J142:R143" si="78">J143</f>
        <v>0</v>
      </c>
      <c r="K142" s="189">
        <f t="shared" si="78"/>
        <v>0</v>
      </c>
      <c r="L142" s="189">
        <f t="shared" si="78"/>
        <v>0</v>
      </c>
      <c r="M142" s="189">
        <f t="shared" si="78"/>
        <v>0</v>
      </c>
      <c r="N142" s="189">
        <f t="shared" si="78"/>
        <v>0</v>
      </c>
      <c r="O142" s="189">
        <f t="shared" si="78"/>
        <v>0</v>
      </c>
      <c r="P142" s="189">
        <f t="shared" si="78"/>
        <v>0</v>
      </c>
      <c r="Q142" s="189">
        <f t="shared" si="78"/>
        <v>0</v>
      </c>
      <c r="R142" s="189">
        <f t="shared" si="78"/>
        <v>0</v>
      </c>
    </row>
    <row r="143" spans="1:18" s="126" customFormat="1" ht="60" hidden="1" x14ac:dyDescent="0.25">
      <c r="A143" s="188" t="s">
        <v>91</v>
      </c>
      <c r="B143" s="37"/>
      <c r="C143" s="37"/>
      <c r="D143" s="202"/>
      <c r="E143" s="182">
        <v>851</v>
      </c>
      <c r="F143" s="193" t="s">
        <v>35</v>
      </c>
      <c r="G143" s="193" t="s">
        <v>35</v>
      </c>
      <c r="H143" s="184" t="s">
        <v>921</v>
      </c>
      <c r="I143" s="178" t="s">
        <v>92</v>
      </c>
      <c r="J143" s="189">
        <f t="shared" si="78"/>
        <v>0</v>
      </c>
      <c r="K143" s="189">
        <f t="shared" si="78"/>
        <v>0</v>
      </c>
      <c r="L143" s="189">
        <f t="shared" si="78"/>
        <v>0</v>
      </c>
      <c r="M143" s="189">
        <f t="shared" si="78"/>
        <v>0</v>
      </c>
      <c r="N143" s="189">
        <f t="shared" si="78"/>
        <v>0</v>
      </c>
      <c r="O143" s="189">
        <f t="shared" si="78"/>
        <v>0</v>
      </c>
      <c r="P143" s="189">
        <f t="shared" si="78"/>
        <v>0</v>
      </c>
      <c r="Q143" s="189">
        <f t="shared" si="78"/>
        <v>0</v>
      </c>
      <c r="R143" s="189">
        <f t="shared" si="78"/>
        <v>0</v>
      </c>
    </row>
    <row r="144" spans="1:18" s="126" customFormat="1" hidden="1" x14ac:dyDescent="0.25">
      <c r="A144" s="188" t="s">
        <v>93</v>
      </c>
      <c r="B144" s="37"/>
      <c r="C144" s="37"/>
      <c r="D144" s="202"/>
      <c r="E144" s="182">
        <v>851</v>
      </c>
      <c r="F144" s="193" t="s">
        <v>35</v>
      </c>
      <c r="G144" s="193" t="s">
        <v>35</v>
      </c>
      <c r="H144" s="184" t="s">
        <v>921</v>
      </c>
      <c r="I144" s="178" t="s">
        <v>94</v>
      </c>
      <c r="J144" s="197"/>
      <c r="K144" s="197"/>
      <c r="L144" s="197"/>
      <c r="M144" s="189"/>
      <c r="N144" s="197"/>
      <c r="O144" s="197"/>
      <c r="P144" s="197"/>
      <c r="Q144" s="189"/>
      <c r="R144" s="197"/>
    </row>
    <row r="145" spans="1:18" s="126" customFormat="1" ht="60" x14ac:dyDescent="0.25">
      <c r="A145" s="188" t="s">
        <v>388</v>
      </c>
      <c r="B145" s="37"/>
      <c r="C145" s="37"/>
      <c r="D145" s="202"/>
      <c r="E145" s="182">
        <v>851</v>
      </c>
      <c r="F145" s="193" t="s">
        <v>35</v>
      </c>
      <c r="G145" s="193" t="s">
        <v>35</v>
      </c>
      <c r="H145" s="184" t="s">
        <v>387</v>
      </c>
      <c r="I145" s="178"/>
      <c r="J145" s="189">
        <f t="shared" ref="J145:R146" si="79">J146</f>
        <v>21518091.09</v>
      </c>
      <c r="K145" s="189">
        <f t="shared" si="79"/>
        <v>21302910.09</v>
      </c>
      <c r="L145" s="189">
        <f t="shared" si="79"/>
        <v>215181</v>
      </c>
      <c r="M145" s="189">
        <f t="shared" si="79"/>
        <v>0</v>
      </c>
      <c r="N145" s="189">
        <f t="shared" si="79"/>
        <v>13750000</v>
      </c>
      <c r="O145" s="189">
        <f t="shared" si="79"/>
        <v>13612500</v>
      </c>
      <c r="P145" s="189">
        <f t="shared" si="79"/>
        <v>137500</v>
      </c>
      <c r="Q145" s="189">
        <f t="shared" si="79"/>
        <v>0</v>
      </c>
      <c r="R145" s="189">
        <f t="shared" si="79"/>
        <v>6970000</v>
      </c>
    </row>
    <row r="146" spans="1:18" s="126" customFormat="1" ht="60" x14ac:dyDescent="0.25">
      <c r="A146" s="188" t="s">
        <v>91</v>
      </c>
      <c r="B146" s="37"/>
      <c r="C146" s="37"/>
      <c r="D146" s="202"/>
      <c r="E146" s="182">
        <v>851</v>
      </c>
      <c r="F146" s="193" t="s">
        <v>35</v>
      </c>
      <c r="G146" s="193" t="s">
        <v>35</v>
      </c>
      <c r="H146" s="184" t="s">
        <v>387</v>
      </c>
      <c r="I146" s="178" t="s">
        <v>92</v>
      </c>
      <c r="J146" s="189">
        <f t="shared" si="79"/>
        <v>21518091.09</v>
      </c>
      <c r="K146" s="189">
        <f t="shared" si="79"/>
        <v>21302910.09</v>
      </c>
      <c r="L146" s="189">
        <f t="shared" si="79"/>
        <v>215181</v>
      </c>
      <c r="M146" s="189">
        <f t="shared" si="79"/>
        <v>0</v>
      </c>
      <c r="N146" s="189">
        <f t="shared" si="79"/>
        <v>13750000</v>
      </c>
      <c r="O146" s="189">
        <f t="shared" si="79"/>
        <v>13612500</v>
      </c>
      <c r="P146" s="189">
        <f t="shared" si="79"/>
        <v>137500</v>
      </c>
      <c r="Q146" s="189">
        <f t="shared" si="79"/>
        <v>0</v>
      </c>
      <c r="R146" s="189">
        <f t="shared" si="79"/>
        <v>6970000</v>
      </c>
    </row>
    <row r="147" spans="1:18" s="126" customFormat="1" x14ac:dyDescent="0.25">
      <c r="A147" s="188" t="s">
        <v>93</v>
      </c>
      <c r="B147" s="37"/>
      <c r="C147" s="37"/>
      <c r="D147" s="202"/>
      <c r="E147" s="182">
        <v>851</v>
      </c>
      <c r="F147" s="193" t="s">
        <v>35</v>
      </c>
      <c r="G147" s="193" t="s">
        <v>35</v>
      </c>
      <c r="H147" s="184" t="s">
        <v>387</v>
      </c>
      <c r="I147" s="178" t="s">
        <v>94</v>
      </c>
      <c r="J147" s="203">
        <v>21518091.09</v>
      </c>
      <c r="K147" s="203">
        <v>21302910.09</v>
      </c>
      <c r="L147" s="203">
        <v>215181</v>
      </c>
      <c r="M147" s="203"/>
      <c r="N147" s="203">
        <v>13750000</v>
      </c>
      <c r="O147" s="203">
        <v>13612500</v>
      </c>
      <c r="P147" s="203">
        <v>137500</v>
      </c>
      <c r="Q147" s="203"/>
      <c r="R147" s="203">
        <v>6970000</v>
      </c>
    </row>
    <row r="148" spans="1:18" s="126" customFormat="1" x14ac:dyDescent="0.25">
      <c r="A148" s="206" t="s">
        <v>99</v>
      </c>
      <c r="B148" s="181"/>
      <c r="C148" s="181"/>
      <c r="D148" s="181"/>
      <c r="E148" s="182">
        <v>851</v>
      </c>
      <c r="F148" s="183" t="s">
        <v>100</v>
      </c>
      <c r="G148" s="183"/>
      <c r="H148" s="184" t="s">
        <v>61</v>
      </c>
      <c r="I148" s="183"/>
      <c r="J148" s="185">
        <f>J149</f>
        <v>5975400</v>
      </c>
      <c r="K148" s="185">
        <f t="shared" ref="K148:R148" si="80">K149</f>
        <v>120000</v>
      </c>
      <c r="L148" s="185">
        <f t="shared" si="80"/>
        <v>5855400</v>
      </c>
      <c r="M148" s="185">
        <f t="shared" si="80"/>
        <v>0</v>
      </c>
      <c r="N148" s="185">
        <f t="shared" si="80"/>
        <v>5707600</v>
      </c>
      <c r="O148" s="185">
        <f t="shared" ref="O148" si="81">O149</f>
        <v>120000</v>
      </c>
      <c r="P148" s="185">
        <f t="shared" ref="P148" si="82">P149</f>
        <v>5587600</v>
      </c>
      <c r="Q148" s="185">
        <f t="shared" ref="Q148" si="83">Q149</f>
        <v>0</v>
      </c>
      <c r="R148" s="185">
        <f t="shared" si="80"/>
        <v>5355500</v>
      </c>
    </row>
    <row r="149" spans="1:18" s="126" customFormat="1" ht="28.5" x14ac:dyDescent="0.25">
      <c r="A149" s="179" t="s">
        <v>826</v>
      </c>
      <c r="B149" s="187"/>
      <c r="C149" s="187"/>
      <c r="D149" s="187"/>
      <c r="E149" s="11">
        <v>851</v>
      </c>
      <c r="F149" s="22" t="s">
        <v>100</v>
      </c>
      <c r="G149" s="111" t="s">
        <v>58</v>
      </c>
      <c r="H149" s="184" t="s">
        <v>61</v>
      </c>
      <c r="I149" s="22"/>
      <c r="J149" s="203">
        <f>J150+J153+J156</f>
        <v>5975400</v>
      </c>
      <c r="K149" s="203">
        <f t="shared" ref="K149:R149" si="84">K150+K153+K156</f>
        <v>120000</v>
      </c>
      <c r="L149" s="203">
        <f t="shared" si="84"/>
        <v>5855400</v>
      </c>
      <c r="M149" s="203">
        <f t="shared" si="84"/>
        <v>0</v>
      </c>
      <c r="N149" s="203">
        <f t="shared" si="84"/>
        <v>5707600</v>
      </c>
      <c r="O149" s="203">
        <f t="shared" ref="O149" si="85">O150+O153+O156</f>
        <v>120000</v>
      </c>
      <c r="P149" s="203">
        <f t="shared" ref="P149" si="86">P150+P153+P156</f>
        <v>5587600</v>
      </c>
      <c r="Q149" s="203">
        <f t="shared" ref="Q149" si="87">Q150+Q153+Q156</f>
        <v>0</v>
      </c>
      <c r="R149" s="203">
        <f t="shared" si="84"/>
        <v>5355500</v>
      </c>
    </row>
    <row r="150" spans="1:18" s="126" customFormat="1" ht="30" x14ac:dyDescent="0.25">
      <c r="A150" s="188" t="s">
        <v>163</v>
      </c>
      <c r="B150" s="37"/>
      <c r="C150" s="37"/>
      <c r="D150" s="37"/>
      <c r="E150" s="182">
        <v>851</v>
      </c>
      <c r="F150" s="193" t="s">
        <v>100</v>
      </c>
      <c r="G150" s="193" t="s">
        <v>58</v>
      </c>
      <c r="H150" s="184" t="s">
        <v>973</v>
      </c>
      <c r="I150" s="178"/>
      <c r="J150" s="203">
        <f>J151</f>
        <v>5849100</v>
      </c>
      <c r="K150" s="203">
        <f t="shared" ref="K150:K151" si="88">K151</f>
        <v>0</v>
      </c>
      <c r="L150" s="203">
        <f t="shared" ref="L150:L151" si="89">L151</f>
        <v>5849100</v>
      </c>
      <c r="M150" s="203">
        <f t="shared" ref="M150:M151" si="90">M151</f>
        <v>0</v>
      </c>
      <c r="N150" s="203">
        <f t="shared" ref="N150:N151" si="91">N151</f>
        <v>5587600</v>
      </c>
      <c r="O150" s="203">
        <f t="shared" ref="O150:O151" si="92">O151</f>
        <v>0</v>
      </c>
      <c r="P150" s="203">
        <f t="shared" ref="P150:P151" si="93">P151</f>
        <v>5587600</v>
      </c>
      <c r="Q150" s="203">
        <f t="shared" ref="Q150:Q151" si="94">Q151</f>
        <v>0</v>
      </c>
      <c r="R150" s="203">
        <f t="shared" ref="R150:R151" si="95">R151</f>
        <v>5235500</v>
      </c>
    </row>
    <row r="151" spans="1:18" s="126" customFormat="1" ht="75" x14ac:dyDescent="0.25">
      <c r="A151" s="188" t="s">
        <v>53</v>
      </c>
      <c r="B151" s="37"/>
      <c r="C151" s="37"/>
      <c r="D151" s="37"/>
      <c r="E151" s="182">
        <v>851</v>
      </c>
      <c r="F151" s="178" t="s">
        <v>100</v>
      </c>
      <c r="G151" s="193" t="s">
        <v>58</v>
      </c>
      <c r="H151" s="184" t="s">
        <v>973</v>
      </c>
      <c r="I151" s="178" t="s">
        <v>106</v>
      </c>
      <c r="J151" s="203">
        <f>J152</f>
        <v>5849100</v>
      </c>
      <c r="K151" s="203">
        <f t="shared" si="88"/>
        <v>0</v>
      </c>
      <c r="L151" s="203">
        <f t="shared" si="89"/>
        <v>5849100</v>
      </c>
      <c r="M151" s="203">
        <f t="shared" si="90"/>
        <v>0</v>
      </c>
      <c r="N151" s="203">
        <f t="shared" si="91"/>
        <v>5587600</v>
      </c>
      <c r="O151" s="203">
        <f t="shared" si="92"/>
        <v>0</v>
      </c>
      <c r="P151" s="203">
        <f t="shared" si="93"/>
        <v>5587600</v>
      </c>
      <c r="Q151" s="203">
        <f t="shared" si="94"/>
        <v>0</v>
      </c>
      <c r="R151" s="203">
        <f t="shared" si="95"/>
        <v>5235500</v>
      </c>
    </row>
    <row r="152" spans="1:18" s="126" customFormat="1" ht="30" x14ac:dyDescent="0.25">
      <c r="A152" s="188" t="s">
        <v>107</v>
      </c>
      <c r="B152" s="37"/>
      <c r="C152" s="37"/>
      <c r="D152" s="37"/>
      <c r="E152" s="182">
        <v>851</v>
      </c>
      <c r="F152" s="178" t="s">
        <v>100</v>
      </c>
      <c r="G152" s="178" t="s">
        <v>58</v>
      </c>
      <c r="H152" s="184" t="s">
        <v>973</v>
      </c>
      <c r="I152" s="178" t="s">
        <v>108</v>
      </c>
      <c r="J152" s="203">
        <v>5849100</v>
      </c>
      <c r="K152" s="203"/>
      <c r="L152" s="203">
        <f>J152</f>
        <v>5849100</v>
      </c>
      <c r="M152" s="203"/>
      <c r="N152" s="203">
        <v>5587600</v>
      </c>
      <c r="O152" s="203"/>
      <c r="P152" s="203">
        <f>N152</f>
        <v>5587600</v>
      </c>
      <c r="Q152" s="203"/>
      <c r="R152" s="203">
        <v>5235500</v>
      </c>
    </row>
    <row r="153" spans="1:18" s="126" customFormat="1" ht="30" x14ac:dyDescent="0.25">
      <c r="A153" s="188" t="s">
        <v>154</v>
      </c>
      <c r="B153" s="37"/>
      <c r="C153" s="37"/>
      <c r="D153" s="37"/>
      <c r="E153" s="182">
        <v>851</v>
      </c>
      <c r="F153" s="178" t="s">
        <v>100</v>
      </c>
      <c r="G153" s="178" t="s">
        <v>58</v>
      </c>
      <c r="H153" s="184" t="s">
        <v>974</v>
      </c>
      <c r="I153" s="178"/>
      <c r="J153" s="203">
        <f>J154</f>
        <v>6300</v>
      </c>
      <c r="K153" s="203">
        <f t="shared" ref="K153:K154" si="96">K154</f>
        <v>0</v>
      </c>
      <c r="L153" s="203">
        <f t="shared" ref="L153:L154" si="97">L154</f>
        <v>6300</v>
      </c>
      <c r="M153" s="203">
        <f t="shared" ref="M153:M154" si="98">M154</f>
        <v>0</v>
      </c>
      <c r="N153" s="203">
        <f t="shared" ref="N153:N154" si="99">N154</f>
        <v>0</v>
      </c>
      <c r="O153" s="203">
        <f t="shared" ref="O153:O154" si="100">O154</f>
        <v>0</v>
      </c>
      <c r="P153" s="203">
        <f t="shared" ref="P153:P154" si="101">P154</f>
        <v>0</v>
      </c>
      <c r="Q153" s="203">
        <f t="shared" ref="Q153:Q154" si="102">Q154</f>
        <v>0</v>
      </c>
      <c r="R153" s="203">
        <f t="shared" ref="R153:R154" si="103">R154</f>
        <v>0</v>
      </c>
    </row>
    <row r="154" spans="1:18" s="126" customFormat="1" ht="75" x14ac:dyDescent="0.25">
      <c r="A154" s="188" t="s">
        <v>53</v>
      </c>
      <c r="B154" s="37"/>
      <c r="C154" s="37"/>
      <c r="D154" s="37"/>
      <c r="E154" s="182">
        <v>851</v>
      </c>
      <c r="F154" s="178" t="s">
        <v>100</v>
      </c>
      <c r="G154" s="178" t="s">
        <v>58</v>
      </c>
      <c r="H154" s="184" t="s">
        <v>974</v>
      </c>
      <c r="I154" s="178" t="s">
        <v>106</v>
      </c>
      <c r="J154" s="203">
        <f>J155</f>
        <v>6300</v>
      </c>
      <c r="K154" s="203">
        <f t="shared" si="96"/>
        <v>0</v>
      </c>
      <c r="L154" s="203">
        <f t="shared" si="97"/>
        <v>6300</v>
      </c>
      <c r="M154" s="203">
        <f t="shared" si="98"/>
        <v>0</v>
      </c>
      <c r="N154" s="203">
        <f t="shared" si="99"/>
        <v>0</v>
      </c>
      <c r="O154" s="203">
        <f t="shared" si="100"/>
        <v>0</v>
      </c>
      <c r="P154" s="203">
        <f t="shared" si="101"/>
        <v>0</v>
      </c>
      <c r="Q154" s="203">
        <f t="shared" si="102"/>
        <v>0</v>
      </c>
      <c r="R154" s="203">
        <f t="shared" si="103"/>
        <v>0</v>
      </c>
    </row>
    <row r="155" spans="1:18" s="126" customFormat="1" ht="30" x14ac:dyDescent="0.25">
      <c r="A155" s="207" t="s">
        <v>107</v>
      </c>
      <c r="B155" s="208"/>
      <c r="C155" s="208"/>
      <c r="D155" s="208"/>
      <c r="E155" s="209">
        <v>851</v>
      </c>
      <c r="F155" s="210" t="s">
        <v>100</v>
      </c>
      <c r="G155" s="211" t="s">
        <v>58</v>
      </c>
      <c r="H155" s="184" t="s">
        <v>974</v>
      </c>
      <c r="I155" s="210" t="s">
        <v>108</v>
      </c>
      <c r="J155" s="203">
        <v>6300</v>
      </c>
      <c r="K155" s="203"/>
      <c r="L155" s="203">
        <f>J155</f>
        <v>6300</v>
      </c>
      <c r="M155" s="203"/>
      <c r="N155" s="203"/>
      <c r="O155" s="203"/>
      <c r="P155" s="203">
        <f>N155</f>
        <v>0</v>
      </c>
      <c r="Q155" s="203"/>
      <c r="R155" s="203"/>
    </row>
    <row r="156" spans="1:18" s="126" customFormat="1" ht="195" x14ac:dyDescent="0.25">
      <c r="A156" s="188" t="s">
        <v>839</v>
      </c>
      <c r="B156" s="187"/>
      <c r="C156" s="187"/>
      <c r="D156" s="187"/>
      <c r="E156" s="182">
        <v>851</v>
      </c>
      <c r="F156" s="178" t="s">
        <v>100</v>
      </c>
      <c r="G156" s="178" t="s">
        <v>58</v>
      </c>
      <c r="H156" s="184" t="s">
        <v>975</v>
      </c>
      <c r="I156" s="178"/>
      <c r="J156" s="203">
        <f>J157</f>
        <v>120000</v>
      </c>
      <c r="K156" s="203">
        <f t="shared" ref="K156:R157" si="104">K157</f>
        <v>120000</v>
      </c>
      <c r="L156" s="203">
        <f t="shared" si="104"/>
        <v>0</v>
      </c>
      <c r="M156" s="203">
        <f t="shared" si="104"/>
        <v>0</v>
      </c>
      <c r="N156" s="203">
        <f t="shared" si="104"/>
        <v>120000</v>
      </c>
      <c r="O156" s="203">
        <f t="shared" ref="O156:O157" si="105">O157</f>
        <v>120000</v>
      </c>
      <c r="P156" s="203">
        <f t="shared" ref="P156:P157" si="106">P157</f>
        <v>0</v>
      </c>
      <c r="Q156" s="203">
        <f t="shared" ref="Q156:Q157" si="107">Q157</f>
        <v>0</v>
      </c>
      <c r="R156" s="203">
        <f t="shared" si="104"/>
        <v>120000</v>
      </c>
    </row>
    <row r="157" spans="1:18" s="126" customFormat="1" ht="75" x14ac:dyDescent="0.25">
      <c r="A157" s="188" t="s">
        <v>53</v>
      </c>
      <c r="B157" s="187"/>
      <c r="C157" s="187"/>
      <c r="D157" s="187"/>
      <c r="E157" s="182">
        <v>851</v>
      </c>
      <c r="F157" s="178" t="s">
        <v>100</v>
      </c>
      <c r="G157" s="178" t="s">
        <v>58</v>
      </c>
      <c r="H157" s="184" t="s">
        <v>975</v>
      </c>
      <c r="I157" s="178" t="s">
        <v>106</v>
      </c>
      <c r="J157" s="203">
        <f>J158</f>
        <v>120000</v>
      </c>
      <c r="K157" s="203">
        <f t="shared" si="104"/>
        <v>120000</v>
      </c>
      <c r="L157" s="203">
        <f t="shared" si="104"/>
        <v>0</v>
      </c>
      <c r="M157" s="203">
        <f t="shared" si="104"/>
        <v>0</v>
      </c>
      <c r="N157" s="203">
        <f t="shared" si="104"/>
        <v>120000</v>
      </c>
      <c r="O157" s="203">
        <f t="shared" si="105"/>
        <v>120000</v>
      </c>
      <c r="P157" s="203">
        <f t="shared" si="106"/>
        <v>0</v>
      </c>
      <c r="Q157" s="203">
        <f t="shared" si="107"/>
        <v>0</v>
      </c>
      <c r="R157" s="203">
        <f t="shared" si="104"/>
        <v>120000</v>
      </c>
    </row>
    <row r="158" spans="1:18" s="126" customFormat="1" ht="30" x14ac:dyDescent="0.25">
      <c r="A158" s="188" t="s">
        <v>107</v>
      </c>
      <c r="B158" s="187"/>
      <c r="C158" s="187"/>
      <c r="D158" s="187"/>
      <c r="E158" s="209">
        <v>851</v>
      </c>
      <c r="F158" s="178" t="s">
        <v>100</v>
      </c>
      <c r="G158" s="178" t="s">
        <v>58</v>
      </c>
      <c r="H158" s="184" t="s">
        <v>975</v>
      </c>
      <c r="I158" s="178" t="s">
        <v>108</v>
      </c>
      <c r="J158" s="203">
        <v>120000</v>
      </c>
      <c r="K158" s="203">
        <f>J158</f>
        <v>120000</v>
      </c>
      <c r="L158" s="203"/>
      <c r="M158" s="203"/>
      <c r="N158" s="203">
        <v>120000</v>
      </c>
      <c r="O158" s="203">
        <f>N158</f>
        <v>120000</v>
      </c>
      <c r="P158" s="203"/>
      <c r="Q158" s="203"/>
      <c r="R158" s="203">
        <v>120000</v>
      </c>
    </row>
    <row r="159" spans="1:18" s="126" customFormat="1" x14ac:dyDescent="0.25">
      <c r="A159" s="179" t="s">
        <v>102</v>
      </c>
      <c r="B159" s="181"/>
      <c r="C159" s="181"/>
      <c r="D159" s="181"/>
      <c r="E159" s="182">
        <v>851</v>
      </c>
      <c r="F159" s="183" t="s">
        <v>74</v>
      </c>
      <c r="G159" s="183"/>
      <c r="H159" s="184" t="s">
        <v>61</v>
      </c>
      <c r="I159" s="183"/>
      <c r="J159" s="185">
        <f t="shared" ref="J159:M159" si="108">J160+J192</f>
        <v>21074148</v>
      </c>
      <c r="K159" s="185">
        <f t="shared" si="108"/>
        <v>1622400</v>
      </c>
      <c r="L159" s="185">
        <f t="shared" si="108"/>
        <v>13851748</v>
      </c>
      <c r="M159" s="185">
        <f t="shared" si="108"/>
        <v>5600000</v>
      </c>
      <c r="N159" s="185">
        <f t="shared" ref="N159:R159" si="109">N160+N192</f>
        <v>18280427</v>
      </c>
      <c r="O159" s="185">
        <f t="shared" si="109"/>
        <v>122400</v>
      </c>
      <c r="P159" s="185">
        <f t="shared" si="109"/>
        <v>12558027</v>
      </c>
      <c r="Q159" s="185">
        <f t="shared" si="109"/>
        <v>5600000</v>
      </c>
      <c r="R159" s="185">
        <f t="shared" si="109"/>
        <v>19340452</v>
      </c>
    </row>
    <row r="160" spans="1:18" s="126" customFormat="1" x14ac:dyDescent="0.25">
      <c r="A160" s="179" t="s">
        <v>103</v>
      </c>
      <c r="B160" s="187"/>
      <c r="C160" s="187"/>
      <c r="D160" s="187"/>
      <c r="E160" s="182">
        <v>851</v>
      </c>
      <c r="F160" s="22" t="s">
        <v>74</v>
      </c>
      <c r="G160" s="22" t="s">
        <v>11</v>
      </c>
      <c r="H160" s="184" t="s">
        <v>61</v>
      </c>
      <c r="I160" s="22"/>
      <c r="J160" s="23">
        <f t="shared" ref="J160:M160" si="110">J164+J167+J175+J178+J161+J170+J183+J186+J189</f>
        <v>21069148</v>
      </c>
      <c r="K160" s="23">
        <f t="shared" si="110"/>
        <v>1622400</v>
      </c>
      <c r="L160" s="23">
        <f t="shared" si="110"/>
        <v>13846748</v>
      </c>
      <c r="M160" s="23">
        <f t="shared" si="110"/>
        <v>5600000</v>
      </c>
      <c r="N160" s="23">
        <f t="shared" ref="N160:R160" si="111">N164+N167+N175+N178+N161+N170+N183+N186+N189</f>
        <v>18280427</v>
      </c>
      <c r="O160" s="23">
        <f t="shared" si="111"/>
        <v>122400</v>
      </c>
      <c r="P160" s="23">
        <f t="shared" si="111"/>
        <v>12558027</v>
      </c>
      <c r="Q160" s="23">
        <f t="shared" si="111"/>
        <v>5600000</v>
      </c>
      <c r="R160" s="23">
        <f t="shared" si="111"/>
        <v>19340452</v>
      </c>
    </row>
    <row r="161" spans="1:18" s="126" customFormat="1" ht="150" x14ac:dyDescent="0.25">
      <c r="A161" s="188" t="s">
        <v>113</v>
      </c>
      <c r="B161" s="37"/>
      <c r="C161" s="37"/>
      <c r="D161" s="37"/>
      <c r="E161" s="182">
        <v>851</v>
      </c>
      <c r="F161" s="178" t="s">
        <v>74</v>
      </c>
      <c r="G161" s="178" t="s">
        <v>11</v>
      </c>
      <c r="H161" s="184" t="s">
        <v>114</v>
      </c>
      <c r="I161" s="178"/>
      <c r="J161" s="189">
        <f t="shared" ref="J161:R162" si="112">J162</f>
        <v>122400</v>
      </c>
      <c r="K161" s="189">
        <f t="shared" si="112"/>
        <v>122400</v>
      </c>
      <c r="L161" s="189">
        <f t="shared" si="112"/>
        <v>0</v>
      </c>
      <c r="M161" s="189">
        <f t="shared" si="112"/>
        <v>0</v>
      </c>
      <c r="N161" s="189">
        <f t="shared" si="112"/>
        <v>122400</v>
      </c>
      <c r="O161" s="189">
        <f t="shared" si="112"/>
        <v>122400</v>
      </c>
      <c r="P161" s="189">
        <f t="shared" si="112"/>
        <v>0</v>
      </c>
      <c r="Q161" s="189">
        <f t="shared" si="112"/>
        <v>0</v>
      </c>
      <c r="R161" s="189">
        <f t="shared" si="112"/>
        <v>122400</v>
      </c>
    </row>
    <row r="162" spans="1:18" s="126" customFormat="1" ht="75" x14ac:dyDescent="0.25">
      <c r="A162" s="188" t="s">
        <v>53</v>
      </c>
      <c r="B162" s="37"/>
      <c r="C162" s="37"/>
      <c r="D162" s="37"/>
      <c r="E162" s="182">
        <v>851</v>
      </c>
      <c r="F162" s="178" t="s">
        <v>74</v>
      </c>
      <c r="G162" s="178" t="s">
        <v>11</v>
      </c>
      <c r="H162" s="184" t="s">
        <v>114</v>
      </c>
      <c r="I162" s="178" t="s">
        <v>106</v>
      </c>
      <c r="J162" s="189">
        <f t="shared" si="112"/>
        <v>122400</v>
      </c>
      <c r="K162" s="189">
        <f t="shared" si="112"/>
        <v>122400</v>
      </c>
      <c r="L162" s="189">
        <f t="shared" si="112"/>
        <v>0</v>
      </c>
      <c r="M162" s="189">
        <f t="shared" si="112"/>
        <v>0</v>
      </c>
      <c r="N162" s="189">
        <f t="shared" si="112"/>
        <v>122400</v>
      </c>
      <c r="O162" s="189">
        <f t="shared" si="112"/>
        <v>122400</v>
      </c>
      <c r="P162" s="189">
        <f t="shared" si="112"/>
        <v>0</v>
      </c>
      <c r="Q162" s="189">
        <f t="shared" si="112"/>
        <v>0</v>
      </c>
      <c r="R162" s="189">
        <f t="shared" si="112"/>
        <v>122400</v>
      </c>
    </row>
    <row r="163" spans="1:18" s="126" customFormat="1" ht="30" x14ac:dyDescent="0.25">
      <c r="A163" s="188" t="s">
        <v>107</v>
      </c>
      <c r="B163" s="37"/>
      <c r="C163" s="37"/>
      <c r="D163" s="37"/>
      <c r="E163" s="182">
        <v>851</v>
      </c>
      <c r="F163" s="178" t="s">
        <v>74</v>
      </c>
      <c r="G163" s="178" t="s">
        <v>11</v>
      </c>
      <c r="H163" s="184" t="s">
        <v>114</v>
      </c>
      <c r="I163" s="178" t="s">
        <v>108</v>
      </c>
      <c r="J163" s="189">
        <v>122400</v>
      </c>
      <c r="K163" s="189">
        <f>J163</f>
        <v>122400</v>
      </c>
      <c r="L163" s="189"/>
      <c r="M163" s="189"/>
      <c r="N163" s="189">
        <v>122400</v>
      </c>
      <c r="O163" s="189">
        <f>N163</f>
        <v>122400</v>
      </c>
      <c r="P163" s="189"/>
      <c r="Q163" s="189"/>
      <c r="R163" s="189">
        <v>122400</v>
      </c>
    </row>
    <row r="164" spans="1:18" s="126" customFormat="1" x14ac:dyDescent="0.25">
      <c r="A164" s="188" t="s">
        <v>104</v>
      </c>
      <c r="B164" s="37"/>
      <c r="C164" s="37"/>
      <c r="D164" s="37"/>
      <c r="E164" s="182">
        <v>851</v>
      </c>
      <c r="F164" s="178" t="s">
        <v>74</v>
      </c>
      <c r="G164" s="178" t="s">
        <v>11</v>
      </c>
      <c r="H164" s="184" t="s">
        <v>105</v>
      </c>
      <c r="I164" s="178"/>
      <c r="J164" s="189">
        <f t="shared" ref="J164:R165" si="113">J165</f>
        <v>7144700</v>
      </c>
      <c r="K164" s="189">
        <f t="shared" si="113"/>
        <v>0</v>
      </c>
      <c r="L164" s="189">
        <f t="shared" si="113"/>
        <v>7144700</v>
      </c>
      <c r="M164" s="189">
        <f t="shared" si="113"/>
        <v>0</v>
      </c>
      <c r="N164" s="189">
        <f t="shared" si="113"/>
        <v>6813900</v>
      </c>
      <c r="O164" s="189">
        <f t="shared" si="113"/>
        <v>0</v>
      </c>
      <c r="P164" s="189">
        <f t="shared" si="113"/>
        <v>6813900</v>
      </c>
      <c r="Q164" s="189">
        <f t="shared" si="113"/>
        <v>0</v>
      </c>
      <c r="R164" s="189">
        <f t="shared" si="113"/>
        <v>6270500</v>
      </c>
    </row>
    <row r="165" spans="1:18" s="126" customFormat="1" ht="75" x14ac:dyDescent="0.25">
      <c r="A165" s="188" t="s">
        <v>53</v>
      </c>
      <c r="B165" s="187"/>
      <c r="C165" s="187"/>
      <c r="D165" s="187"/>
      <c r="E165" s="182">
        <v>851</v>
      </c>
      <c r="F165" s="178" t="s">
        <v>74</v>
      </c>
      <c r="G165" s="178" t="s">
        <v>11</v>
      </c>
      <c r="H165" s="184" t="s">
        <v>105</v>
      </c>
      <c r="I165" s="178" t="s">
        <v>106</v>
      </c>
      <c r="J165" s="189">
        <f t="shared" si="113"/>
        <v>7144700</v>
      </c>
      <c r="K165" s="189">
        <f t="shared" si="113"/>
        <v>0</v>
      </c>
      <c r="L165" s="189">
        <f t="shared" si="113"/>
        <v>7144700</v>
      </c>
      <c r="M165" s="189">
        <f t="shared" si="113"/>
        <v>0</v>
      </c>
      <c r="N165" s="189">
        <f t="shared" si="113"/>
        <v>6813900</v>
      </c>
      <c r="O165" s="189">
        <f t="shared" si="113"/>
        <v>0</v>
      </c>
      <c r="P165" s="189">
        <f t="shared" si="113"/>
        <v>6813900</v>
      </c>
      <c r="Q165" s="189">
        <f t="shared" si="113"/>
        <v>0</v>
      </c>
      <c r="R165" s="189">
        <f t="shared" si="113"/>
        <v>6270500</v>
      </c>
    </row>
    <row r="166" spans="1:18" s="126" customFormat="1" ht="30" x14ac:dyDescent="0.25">
      <c r="A166" s="188" t="s">
        <v>107</v>
      </c>
      <c r="B166" s="187"/>
      <c r="C166" s="187"/>
      <c r="D166" s="187"/>
      <c r="E166" s="182">
        <v>851</v>
      </c>
      <c r="F166" s="178" t="s">
        <v>74</v>
      </c>
      <c r="G166" s="178" t="s">
        <v>11</v>
      </c>
      <c r="H166" s="184" t="s">
        <v>105</v>
      </c>
      <c r="I166" s="178" t="s">
        <v>108</v>
      </c>
      <c r="J166" s="189">
        <v>7144700</v>
      </c>
      <c r="K166" s="189"/>
      <c r="L166" s="189">
        <f>J166</f>
        <v>7144700</v>
      </c>
      <c r="M166" s="189"/>
      <c r="N166" s="189">
        <v>6813900</v>
      </c>
      <c r="O166" s="189"/>
      <c r="P166" s="189">
        <f>N166</f>
        <v>6813900</v>
      </c>
      <c r="Q166" s="189"/>
      <c r="R166" s="189">
        <v>6270500</v>
      </c>
    </row>
    <row r="167" spans="1:18" s="126" customFormat="1" ht="30" x14ac:dyDescent="0.25">
      <c r="A167" s="188" t="s">
        <v>109</v>
      </c>
      <c r="B167" s="37"/>
      <c r="C167" s="37"/>
      <c r="D167" s="37"/>
      <c r="E167" s="182">
        <v>851</v>
      </c>
      <c r="F167" s="178" t="s">
        <v>74</v>
      </c>
      <c r="G167" s="178" t="s">
        <v>11</v>
      </c>
      <c r="H167" s="184" t="s">
        <v>110</v>
      </c>
      <c r="I167" s="178"/>
      <c r="J167" s="189">
        <f t="shared" ref="J167:R168" si="114">J168</f>
        <v>6402300</v>
      </c>
      <c r="K167" s="189">
        <f t="shared" si="114"/>
        <v>0</v>
      </c>
      <c r="L167" s="189">
        <f t="shared" si="114"/>
        <v>6402300</v>
      </c>
      <c r="M167" s="189">
        <f t="shared" si="114"/>
        <v>0</v>
      </c>
      <c r="N167" s="189">
        <f t="shared" si="114"/>
        <v>5744127</v>
      </c>
      <c r="O167" s="189">
        <f t="shared" si="114"/>
        <v>0</v>
      </c>
      <c r="P167" s="189">
        <f t="shared" si="114"/>
        <v>5744127</v>
      </c>
      <c r="Q167" s="189">
        <f t="shared" si="114"/>
        <v>0</v>
      </c>
      <c r="R167" s="189">
        <f t="shared" si="114"/>
        <v>4548000</v>
      </c>
    </row>
    <row r="168" spans="1:18" s="126" customFormat="1" ht="75" x14ac:dyDescent="0.25">
      <c r="A168" s="188" t="s">
        <v>53</v>
      </c>
      <c r="B168" s="37"/>
      <c r="C168" s="37"/>
      <c r="D168" s="37"/>
      <c r="E168" s="182">
        <v>851</v>
      </c>
      <c r="F168" s="178" t="s">
        <v>74</v>
      </c>
      <c r="G168" s="178" t="s">
        <v>11</v>
      </c>
      <c r="H168" s="184" t="s">
        <v>110</v>
      </c>
      <c r="I168" s="38">
        <v>600</v>
      </c>
      <c r="J168" s="189">
        <f t="shared" si="114"/>
        <v>6402300</v>
      </c>
      <c r="K168" s="189">
        <f t="shared" si="114"/>
        <v>0</v>
      </c>
      <c r="L168" s="189">
        <f t="shared" si="114"/>
        <v>6402300</v>
      </c>
      <c r="M168" s="189">
        <f t="shared" si="114"/>
        <v>0</v>
      </c>
      <c r="N168" s="189">
        <f t="shared" si="114"/>
        <v>5744127</v>
      </c>
      <c r="O168" s="189">
        <f t="shared" si="114"/>
        <v>0</v>
      </c>
      <c r="P168" s="189">
        <f t="shared" si="114"/>
        <v>5744127</v>
      </c>
      <c r="Q168" s="189">
        <f t="shared" si="114"/>
        <v>0</v>
      </c>
      <c r="R168" s="189">
        <f t="shared" si="114"/>
        <v>4548000</v>
      </c>
    </row>
    <row r="169" spans="1:18" s="126" customFormat="1" ht="30" x14ac:dyDescent="0.25">
      <c r="A169" s="188" t="s">
        <v>107</v>
      </c>
      <c r="B169" s="37"/>
      <c r="C169" s="37"/>
      <c r="D169" s="37"/>
      <c r="E169" s="182">
        <v>851</v>
      </c>
      <c r="F169" s="178" t="s">
        <v>74</v>
      </c>
      <c r="G169" s="178" t="s">
        <v>11</v>
      </c>
      <c r="H169" s="184" t="s">
        <v>110</v>
      </c>
      <c r="I169" s="178" t="s">
        <v>108</v>
      </c>
      <c r="J169" s="189">
        <v>6402300</v>
      </c>
      <c r="K169" s="189"/>
      <c r="L169" s="189">
        <f>J169</f>
        <v>6402300</v>
      </c>
      <c r="M169" s="189"/>
      <c r="N169" s="189">
        <v>5744127</v>
      </c>
      <c r="O169" s="189"/>
      <c r="P169" s="189">
        <f>N169</f>
        <v>5744127</v>
      </c>
      <c r="Q169" s="189"/>
      <c r="R169" s="189">
        <v>4548000</v>
      </c>
    </row>
    <row r="170" spans="1:18" s="126" customFormat="1" ht="30" x14ac:dyDescent="0.25">
      <c r="A170" s="188" t="s">
        <v>115</v>
      </c>
      <c r="B170" s="37"/>
      <c r="C170" s="37"/>
      <c r="D170" s="37"/>
      <c r="E170" s="182">
        <v>851</v>
      </c>
      <c r="F170" s="178" t="s">
        <v>74</v>
      </c>
      <c r="G170" s="178" t="s">
        <v>11</v>
      </c>
      <c r="H170" s="184" t="s">
        <v>116</v>
      </c>
      <c r="I170" s="178"/>
      <c r="J170" s="189">
        <f t="shared" ref="J170:M170" si="115">J171+J173</f>
        <v>205000</v>
      </c>
      <c r="K170" s="189">
        <f t="shared" si="115"/>
        <v>0</v>
      </c>
      <c r="L170" s="189">
        <f t="shared" si="115"/>
        <v>205000</v>
      </c>
      <c r="M170" s="189">
        <f t="shared" si="115"/>
        <v>0</v>
      </c>
      <c r="N170" s="189">
        <f t="shared" ref="N170:R170" si="116">N171+N173</f>
        <v>0</v>
      </c>
      <c r="O170" s="189">
        <f t="shared" si="116"/>
        <v>0</v>
      </c>
      <c r="P170" s="189">
        <f t="shared" si="116"/>
        <v>0</v>
      </c>
      <c r="Q170" s="189">
        <f t="shared" si="116"/>
        <v>0</v>
      </c>
      <c r="R170" s="189">
        <f t="shared" si="116"/>
        <v>0</v>
      </c>
    </row>
    <row r="171" spans="1:18" s="126" customFormat="1" ht="60" x14ac:dyDescent="0.25">
      <c r="A171" s="188" t="s">
        <v>22</v>
      </c>
      <c r="B171" s="190"/>
      <c r="C171" s="190"/>
      <c r="D171" s="190"/>
      <c r="E171" s="182">
        <v>851</v>
      </c>
      <c r="F171" s="178" t="s">
        <v>74</v>
      </c>
      <c r="G171" s="178" t="s">
        <v>11</v>
      </c>
      <c r="H171" s="184" t="s">
        <v>116</v>
      </c>
      <c r="I171" s="178" t="s">
        <v>23</v>
      </c>
      <c r="J171" s="189">
        <f t="shared" ref="J171:R171" si="117">J172</f>
        <v>145000</v>
      </c>
      <c r="K171" s="189">
        <f t="shared" si="117"/>
        <v>0</v>
      </c>
      <c r="L171" s="189">
        <f t="shared" si="117"/>
        <v>145000</v>
      </c>
      <c r="M171" s="189">
        <f t="shared" si="117"/>
        <v>0</v>
      </c>
      <c r="N171" s="189">
        <f t="shared" si="117"/>
        <v>0</v>
      </c>
      <c r="O171" s="189">
        <f t="shared" si="117"/>
        <v>0</v>
      </c>
      <c r="P171" s="189">
        <f t="shared" si="117"/>
        <v>0</v>
      </c>
      <c r="Q171" s="189">
        <f t="shared" si="117"/>
        <v>0</v>
      </c>
      <c r="R171" s="189">
        <f t="shared" si="117"/>
        <v>0</v>
      </c>
    </row>
    <row r="172" spans="1:18" s="126" customFormat="1" ht="60" x14ac:dyDescent="0.25">
      <c r="A172" s="188" t="s">
        <v>9</v>
      </c>
      <c r="B172" s="37"/>
      <c r="C172" s="37"/>
      <c r="D172" s="37"/>
      <c r="E172" s="182">
        <v>851</v>
      </c>
      <c r="F172" s="178" t="s">
        <v>74</v>
      </c>
      <c r="G172" s="178" t="s">
        <v>11</v>
      </c>
      <c r="H172" s="184" t="s">
        <v>116</v>
      </c>
      <c r="I172" s="178" t="s">
        <v>24</v>
      </c>
      <c r="J172" s="189">
        <v>145000</v>
      </c>
      <c r="K172" s="189"/>
      <c r="L172" s="189">
        <f>J172</f>
        <v>145000</v>
      </c>
      <c r="M172" s="189"/>
      <c r="N172" s="189"/>
      <c r="O172" s="189"/>
      <c r="P172" s="189">
        <f>N172</f>
        <v>0</v>
      </c>
      <c r="Q172" s="189"/>
      <c r="R172" s="189"/>
    </row>
    <row r="173" spans="1:18" s="126" customFormat="1" ht="75" x14ac:dyDescent="0.25">
      <c r="A173" s="188" t="s">
        <v>53</v>
      </c>
      <c r="B173" s="37"/>
      <c r="C173" s="37"/>
      <c r="D173" s="37"/>
      <c r="E173" s="182">
        <v>851</v>
      </c>
      <c r="F173" s="178" t="s">
        <v>74</v>
      </c>
      <c r="G173" s="178" t="s">
        <v>11</v>
      </c>
      <c r="H173" s="184" t="s">
        <v>116</v>
      </c>
      <c r="I173" s="178" t="s">
        <v>106</v>
      </c>
      <c r="J173" s="189">
        <f t="shared" ref="J173:R173" si="118">J174</f>
        <v>60000</v>
      </c>
      <c r="K173" s="189">
        <f t="shared" si="118"/>
        <v>0</v>
      </c>
      <c r="L173" s="189">
        <f t="shared" si="118"/>
        <v>60000</v>
      </c>
      <c r="M173" s="189">
        <f t="shared" si="118"/>
        <v>0</v>
      </c>
      <c r="N173" s="189">
        <f t="shared" si="118"/>
        <v>0</v>
      </c>
      <c r="O173" s="189">
        <f t="shared" si="118"/>
        <v>0</v>
      </c>
      <c r="P173" s="189">
        <f t="shared" si="118"/>
        <v>0</v>
      </c>
      <c r="Q173" s="189">
        <f t="shared" si="118"/>
        <v>0</v>
      </c>
      <c r="R173" s="189">
        <f t="shared" si="118"/>
        <v>0</v>
      </c>
    </row>
    <row r="174" spans="1:18" s="126" customFormat="1" ht="30" x14ac:dyDescent="0.25">
      <c r="A174" s="188" t="s">
        <v>107</v>
      </c>
      <c r="B174" s="37"/>
      <c r="C174" s="37"/>
      <c r="D174" s="37"/>
      <c r="E174" s="182">
        <v>851</v>
      </c>
      <c r="F174" s="178" t="s">
        <v>74</v>
      </c>
      <c r="G174" s="178" t="s">
        <v>11</v>
      </c>
      <c r="H174" s="184" t="s">
        <v>116</v>
      </c>
      <c r="I174" s="178" t="s">
        <v>108</v>
      </c>
      <c r="J174" s="189">
        <v>60000</v>
      </c>
      <c r="K174" s="189"/>
      <c r="L174" s="189">
        <f>J174</f>
        <v>60000</v>
      </c>
      <c r="M174" s="189"/>
      <c r="N174" s="189"/>
      <c r="O174" s="189"/>
      <c r="P174" s="189">
        <f>N174</f>
        <v>0</v>
      </c>
      <c r="Q174" s="189"/>
      <c r="R174" s="189"/>
    </row>
    <row r="175" spans="1:18" s="126" customFormat="1" ht="45" hidden="1" x14ac:dyDescent="0.25">
      <c r="A175" s="194" t="s">
        <v>342</v>
      </c>
      <c r="B175" s="37"/>
      <c r="C175" s="37"/>
      <c r="D175" s="37"/>
      <c r="E175" s="182">
        <v>851</v>
      </c>
      <c r="F175" s="178" t="s">
        <v>74</v>
      </c>
      <c r="G175" s="178" t="s">
        <v>11</v>
      </c>
      <c r="H175" s="193" t="s">
        <v>343</v>
      </c>
      <c r="I175" s="178"/>
      <c r="J175" s="189">
        <f t="shared" ref="J175:R176" si="119">J176</f>
        <v>0</v>
      </c>
      <c r="K175" s="189">
        <f t="shared" si="119"/>
        <v>0</v>
      </c>
      <c r="L175" s="189">
        <f t="shared" si="119"/>
        <v>0</v>
      </c>
      <c r="M175" s="189">
        <f t="shared" si="119"/>
        <v>0</v>
      </c>
      <c r="N175" s="189">
        <f t="shared" si="119"/>
        <v>0</v>
      </c>
      <c r="O175" s="189">
        <f t="shared" si="119"/>
        <v>0</v>
      </c>
      <c r="P175" s="189">
        <f t="shared" si="119"/>
        <v>0</v>
      </c>
      <c r="Q175" s="189">
        <f t="shared" si="119"/>
        <v>0</v>
      </c>
      <c r="R175" s="189">
        <f t="shared" si="119"/>
        <v>0</v>
      </c>
    </row>
    <row r="176" spans="1:18" s="126" customFormat="1" ht="60" hidden="1" x14ac:dyDescent="0.25">
      <c r="A176" s="37" t="s">
        <v>22</v>
      </c>
      <c r="B176" s="37"/>
      <c r="C176" s="37"/>
      <c r="D176" s="37"/>
      <c r="E176" s="182">
        <v>851</v>
      </c>
      <c r="F176" s="178" t="s">
        <v>74</v>
      </c>
      <c r="G176" s="178" t="s">
        <v>11</v>
      </c>
      <c r="H176" s="193" t="s">
        <v>343</v>
      </c>
      <c r="I176" s="178" t="s">
        <v>23</v>
      </c>
      <c r="J176" s="189">
        <f t="shared" si="119"/>
        <v>0</v>
      </c>
      <c r="K176" s="189">
        <f t="shared" si="119"/>
        <v>0</v>
      </c>
      <c r="L176" s="189">
        <f t="shared" si="119"/>
        <v>0</v>
      </c>
      <c r="M176" s="189">
        <f t="shared" si="119"/>
        <v>0</v>
      </c>
      <c r="N176" s="189">
        <f t="shared" si="119"/>
        <v>0</v>
      </c>
      <c r="O176" s="189">
        <f t="shared" si="119"/>
        <v>0</v>
      </c>
      <c r="P176" s="189">
        <f t="shared" si="119"/>
        <v>0</v>
      </c>
      <c r="Q176" s="189">
        <f t="shared" si="119"/>
        <v>0</v>
      </c>
      <c r="R176" s="189">
        <f t="shared" si="119"/>
        <v>0</v>
      </c>
    </row>
    <row r="177" spans="1:18" s="126" customFormat="1" ht="60" hidden="1" x14ac:dyDescent="0.25">
      <c r="A177" s="37" t="s">
        <v>9</v>
      </c>
      <c r="B177" s="37"/>
      <c r="C177" s="37"/>
      <c r="D177" s="37"/>
      <c r="E177" s="182">
        <v>851</v>
      </c>
      <c r="F177" s="178" t="s">
        <v>74</v>
      </c>
      <c r="G177" s="178" t="s">
        <v>11</v>
      </c>
      <c r="H177" s="193" t="s">
        <v>343</v>
      </c>
      <c r="I177" s="178" t="s">
        <v>24</v>
      </c>
      <c r="J177" s="189"/>
      <c r="K177" s="189"/>
      <c r="L177" s="189">
        <f>J177</f>
        <v>0</v>
      </c>
      <c r="M177" s="189"/>
      <c r="N177" s="189"/>
      <c r="O177" s="189"/>
      <c r="P177" s="189">
        <f>N177</f>
        <v>0</v>
      </c>
      <c r="Q177" s="189"/>
      <c r="R177" s="189"/>
    </row>
    <row r="178" spans="1:18" s="126" customFormat="1" ht="150" x14ac:dyDescent="0.25">
      <c r="A178" s="188" t="s">
        <v>817</v>
      </c>
      <c r="B178" s="37"/>
      <c r="C178" s="37"/>
      <c r="D178" s="37"/>
      <c r="E178" s="182">
        <v>851</v>
      </c>
      <c r="F178" s="178" t="s">
        <v>74</v>
      </c>
      <c r="G178" s="178" t="s">
        <v>11</v>
      </c>
      <c r="H178" s="184" t="s">
        <v>112</v>
      </c>
      <c r="I178" s="38"/>
      <c r="J178" s="189">
        <f t="shared" ref="J178:M178" si="120">J179+J181</f>
        <v>5600000</v>
      </c>
      <c r="K178" s="189">
        <f t="shared" si="120"/>
        <v>0</v>
      </c>
      <c r="L178" s="189">
        <f t="shared" si="120"/>
        <v>0</v>
      </c>
      <c r="M178" s="189">
        <f t="shared" si="120"/>
        <v>5600000</v>
      </c>
      <c r="N178" s="189">
        <f t="shared" ref="N178:R178" si="121">N179+N181</f>
        <v>5600000</v>
      </c>
      <c r="O178" s="189">
        <f t="shared" si="121"/>
        <v>0</v>
      </c>
      <c r="P178" s="189">
        <f t="shared" si="121"/>
        <v>0</v>
      </c>
      <c r="Q178" s="189">
        <f t="shared" si="121"/>
        <v>5600000</v>
      </c>
      <c r="R178" s="189">
        <f t="shared" si="121"/>
        <v>5600000</v>
      </c>
    </row>
    <row r="179" spans="1:18" s="126" customFormat="1" ht="60" x14ac:dyDescent="0.25">
      <c r="A179" s="188" t="s">
        <v>22</v>
      </c>
      <c r="B179" s="37"/>
      <c r="C179" s="37"/>
      <c r="D179" s="37"/>
      <c r="E179" s="182">
        <v>851</v>
      </c>
      <c r="F179" s="178" t="s">
        <v>74</v>
      </c>
      <c r="G179" s="178" t="s">
        <v>11</v>
      </c>
      <c r="H179" s="184" t="s">
        <v>112</v>
      </c>
      <c r="I179" s="38">
        <v>200</v>
      </c>
      <c r="J179" s="189">
        <f t="shared" ref="J179:R179" si="122">J180</f>
        <v>375000</v>
      </c>
      <c r="K179" s="189">
        <f t="shared" si="122"/>
        <v>0</v>
      </c>
      <c r="L179" s="189">
        <f t="shared" si="122"/>
        <v>0</v>
      </c>
      <c r="M179" s="189">
        <f t="shared" si="122"/>
        <v>375000</v>
      </c>
      <c r="N179" s="189">
        <f t="shared" si="122"/>
        <v>375000</v>
      </c>
      <c r="O179" s="189">
        <f t="shared" si="122"/>
        <v>0</v>
      </c>
      <c r="P179" s="189">
        <f t="shared" si="122"/>
        <v>0</v>
      </c>
      <c r="Q179" s="189">
        <f t="shared" si="122"/>
        <v>375000</v>
      </c>
      <c r="R179" s="189">
        <f t="shared" si="122"/>
        <v>375000</v>
      </c>
    </row>
    <row r="180" spans="1:18" s="126" customFormat="1" ht="60" x14ac:dyDescent="0.25">
      <c r="A180" s="188" t="s">
        <v>9</v>
      </c>
      <c r="B180" s="37"/>
      <c r="C180" s="37"/>
      <c r="D180" s="37"/>
      <c r="E180" s="182">
        <v>851</v>
      </c>
      <c r="F180" s="178" t="s">
        <v>74</v>
      </c>
      <c r="G180" s="178" t="s">
        <v>11</v>
      </c>
      <c r="H180" s="184" t="s">
        <v>112</v>
      </c>
      <c r="I180" s="38">
        <v>240</v>
      </c>
      <c r="J180" s="189">
        <v>375000</v>
      </c>
      <c r="K180" s="189"/>
      <c r="L180" s="189"/>
      <c r="M180" s="189">
        <f>J180</f>
        <v>375000</v>
      </c>
      <c r="N180" s="189">
        <v>375000</v>
      </c>
      <c r="O180" s="189"/>
      <c r="P180" s="189"/>
      <c r="Q180" s="189">
        <f>N180</f>
        <v>375000</v>
      </c>
      <c r="R180" s="189">
        <v>375000</v>
      </c>
    </row>
    <row r="181" spans="1:18" s="126" customFormat="1" ht="75" x14ac:dyDescent="0.25">
      <c r="A181" s="188" t="s">
        <v>53</v>
      </c>
      <c r="B181" s="37"/>
      <c r="C181" s="37"/>
      <c r="D181" s="37"/>
      <c r="E181" s="182">
        <v>851</v>
      </c>
      <c r="F181" s="178" t="s">
        <v>74</v>
      </c>
      <c r="G181" s="178" t="s">
        <v>11</v>
      </c>
      <c r="H181" s="184" t="s">
        <v>112</v>
      </c>
      <c r="I181" s="38">
        <v>600</v>
      </c>
      <c r="J181" s="189">
        <f t="shared" ref="J181:R181" si="123">J182</f>
        <v>5225000</v>
      </c>
      <c r="K181" s="189">
        <f t="shared" si="123"/>
        <v>0</v>
      </c>
      <c r="L181" s="189">
        <f t="shared" si="123"/>
        <v>0</v>
      </c>
      <c r="M181" s="189">
        <f t="shared" si="123"/>
        <v>5225000</v>
      </c>
      <c r="N181" s="189">
        <f t="shared" si="123"/>
        <v>5225000</v>
      </c>
      <c r="O181" s="189">
        <f t="shared" si="123"/>
        <v>0</v>
      </c>
      <c r="P181" s="189">
        <f t="shared" si="123"/>
        <v>0</v>
      </c>
      <c r="Q181" s="189">
        <f t="shared" si="123"/>
        <v>5225000</v>
      </c>
      <c r="R181" s="189">
        <f t="shared" si="123"/>
        <v>5225000</v>
      </c>
    </row>
    <row r="182" spans="1:18" s="126" customFormat="1" ht="30" x14ac:dyDescent="0.25">
      <c r="A182" s="188" t="s">
        <v>107</v>
      </c>
      <c r="B182" s="37"/>
      <c r="C182" s="37"/>
      <c r="D182" s="37"/>
      <c r="E182" s="182">
        <v>851</v>
      </c>
      <c r="F182" s="178" t="s">
        <v>74</v>
      </c>
      <c r="G182" s="178" t="s">
        <v>11</v>
      </c>
      <c r="H182" s="184" t="s">
        <v>112</v>
      </c>
      <c r="I182" s="178" t="s">
        <v>108</v>
      </c>
      <c r="J182" s="189">
        <v>5225000</v>
      </c>
      <c r="K182" s="189"/>
      <c r="L182" s="189"/>
      <c r="M182" s="189">
        <f>J182</f>
        <v>5225000</v>
      </c>
      <c r="N182" s="189">
        <v>5225000</v>
      </c>
      <c r="O182" s="189"/>
      <c r="P182" s="189"/>
      <c r="Q182" s="189">
        <f>N182</f>
        <v>5225000</v>
      </c>
      <c r="R182" s="189">
        <v>5225000</v>
      </c>
    </row>
    <row r="183" spans="1:18" s="126" customFormat="1" ht="105" x14ac:dyDescent="0.25">
      <c r="A183" s="188" t="s">
        <v>818</v>
      </c>
      <c r="B183" s="37"/>
      <c r="C183" s="37"/>
      <c r="D183" s="37"/>
      <c r="E183" s="182">
        <v>851</v>
      </c>
      <c r="F183" s="193" t="s">
        <v>74</v>
      </c>
      <c r="G183" s="193" t="s">
        <v>11</v>
      </c>
      <c r="H183" s="184" t="s">
        <v>345</v>
      </c>
      <c r="I183" s="193"/>
      <c r="J183" s="189">
        <f t="shared" ref="J183:R184" si="124">J184</f>
        <v>15800</v>
      </c>
      <c r="K183" s="189">
        <f t="shared" si="124"/>
        <v>0</v>
      </c>
      <c r="L183" s="189">
        <f t="shared" si="124"/>
        <v>15800</v>
      </c>
      <c r="M183" s="189">
        <f t="shared" si="124"/>
        <v>0</v>
      </c>
      <c r="N183" s="189">
        <f t="shared" si="124"/>
        <v>0</v>
      </c>
      <c r="O183" s="189">
        <f t="shared" si="124"/>
        <v>0</v>
      </c>
      <c r="P183" s="189">
        <f t="shared" si="124"/>
        <v>0</v>
      </c>
      <c r="Q183" s="189">
        <f t="shared" si="124"/>
        <v>0</v>
      </c>
      <c r="R183" s="189">
        <f t="shared" si="124"/>
        <v>2799552</v>
      </c>
    </row>
    <row r="184" spans="1:18" s="126" customFormat="1" ht="75" x14ac:dyDescent="0.25">
      <c r="A184" s="188" t="s">
        <v>53</v>
      </c>
      <c r="B184" s="37"/>
      <c r="C184" s="37"/>
      <c r="D184" s="37"/>
      <c r="E184" s="182">
        <v>851</v>
      </c>
      <c r="F184" s="178" t="s">
        <v>74</v>
      </c>
      <c r="G184" s="178" t="s">
        <v>11</v>
      </c>
      <c r="H184" s="184" t="s">
        <v>345</v>
      </c>
      <c r="I184" s="178" t="s">
        <v>106</v>
      </c>
      <c r="J184" s="189">
        <f t="shared" si="124"/>
        <v>15800</v>
      </c>
      <c r="K184" s="189">
        <f t="shared" si="124"/>
        <v>0</v>
      </c>
      <c r="L184" s="189">
        <f t="shared" si="124"/>
        <v>15800</v>
      </c>
      <c r="M184" s="189">
        <f t="shared" si="124"/>
        <v>0</v>
      </c>
      <c r="N184" s="189">
        <f t="shared" si="124"/>
        <v>0</v>
      </c>
      <c r="O184" s="189">
        <f t="shared" si="124"/>
        <v>0</v>
      </c>
      <c r="P184" s="189">
        <f t="shared" si="124"/>
        <v>0</v>
      </c>
      <c r="Q184" s="189">
        <f t="shared" si="124"/>
        <v>0</v>
      </c>
      <c r="R184" s="189">
        <f t="shared" si="124"/>
        <v>2799552</v>
      </c>
    </row>
    <row r="185" spans="1:18" s="126" customFormat="1" ht="30" x14ac:dyDescent="0.25">
      <c r="A185" s="188" t="s">
        <v>107</v>
      </c>
      <c r="B185" s="37"/>
      <c r="C185" s="37"/>
      <c r="D185" s="37"/>
      <c r="E185" s="182">
        <v>851</v>
      </c>
      <c r="F185" s="178" t="s">
        <v>74</v>
      </c>
      <c r="G185" s="178" t="s">
        <v>11</v>
      </c>
      <c r="H185" s="184" t="s">
        <v>345</v>
      </c>
      <c r="I185" s="178" t="s">
        <v>108</v>
      </c>
      <c r="J185" s="189">
        <v>15800</v>
      </c>
      <c r="K185" s="189"/>
      <c r="L185" s="189">
        <f>J185</f>
        <v>15800</v>
      </c>
      <c r="M185" s="189"/>
      <c r="N185" s="189"/>
      <c r="O185" s="189"/>
      <c r="P185" s="189">
        <f>N185</f>
        <v>0</v>
      </c>
      <c r="Q185" s="189"/>
      <c r="R185" s="189">
        <v>2799552</v>
      </c>
    </row>
    <row r="186" spans="1:18" s="126" customFormat="1" hidden="1" x14ac:dyDescent="0.25">
      <c r="A186" s="194" t="s">
        <v>356</v>
      </c>
      <c r="B186" s="37"/>
      <c r="C186" s="37"/>
      <c r="D186" s="37"/>
      <c r="E186" s="182">
        <v>851</v>
      </c>
      <c r="F186" s="178" t="s">
        <v>74</v>
      </c>
      <c r="G186" s="178" t="s">
        <v>11</v>
      </c>
      <c r="H186" s="193" t="s">
        <v>352</v>
      </c>
      <c r="I186" s="178"/>
      <c r="J186" s="189">
        <f t="shared" ref="J186:R187" si="125">J187</f>
        <v>0</v>
      </c>
      <c r="K186" s="189">
        <f t="shared" si="125"/>
        <v>0</v>
      </c>
      <c r="L186" s="189">
        <f t="shared" si="125"/>
        <v>0</v>
      </c>
      <c r="M186" s="189">
        <f t="shared" si="125"/>
        <v>0</v>
      </c>
      <c r="N186" s="189">
        <f t="shared" si="125"/>
        <v>0</v>
      </c>
      <c r="O186" s="189">
        <f t="shared" si="125"/>
        <v>0</v>
      </c>
      <c r="P186" s="189">
        <f t="shared" si="125"/>
        <v>0</v>
      </c>
      <c r="Q186" s="189">
        <f t="shared" si="125"/>
        <v>0</v>
      </c>
      <c r="R186" s="189">
        <f t="shared" si="125"/>
        <v>0</v>
      </c>
    </row>
    <row r="187" spans="1:18" s="126" customFormat="1" ht="75" hidden="1" x14ac:dyDescent="0.25">
      <c r="A187" s="37" t="s">
        <v>53</v>
      </c>
      <c r="B187" s="37"/>
      <c r="C187" s="37"/>
      <c r="D187" s="37"/>
      <c r="E187" s="182">
        <v>851</v>
      </c>
      <c r="F187" s="178" t="s">
        <v>74</v>
      </c>
      <c r="G187" s="178" t="s">
        <v>11</v>
      </c>
      <c r="H187" s="193" t="s">
        <v>352</v>
      </c>
      <c r="I187" s="178" t="s">
        <v>106</v>
      </c>
      <c r="J187" s="189">
        <f t="shared" si="125"/>
        <v>0</v>
      </c>
      <c r="K187" s="189">
        <f t="shared" si="125"/>
        <v>0</v>
      </c>
      <c r="L187" s="189">
        <f t="shared" si="125"/>
        <v>0</v>
      </c>
      <c r="M187" s="189">
        <f t="shared" si="125"/>
        <v>0</v>
      </c>
      <c r="N187" s="189">
        <f t="shared" si="125"/>
        <v>0</v>
      </c>
      <c r="O187" s="189">
        <f t="shared" si="125"/>
        <v>0</v>
      </c>
      <c r="P187" s="189">
        <f t="shared" si="125"/>
        <v>0</v>
      </c>
      <c r="Q187" s="189">
        <f t="shared" si="125"/>
        <v>0</v>
      </c>
      <c r="R187" s="189">
        <f t="shared" si="125"/>
        <v>0</v>
      </c>
    </row>
    <row r="188" spans="1:18" s="126" customFormat="1" ht="30" hidden="1" x14ac:dyDescent="0.25">
      <c r="A188" s="37" t="s">
        <v>54</v>
      </c>
      <c r="B188" s="37"/>
      <c r="C188" s="37"/>
      <c r="D188" s="37"/>
      <c r="E188" s="182">
        <v>851</v>
      </c>
      <c r="F188" s="178" t="s">
        <v>74</v>
      </c>
      <c r="G188" s="178" t="s">
        <v>11</v>
      </c>
      <c r="H188" s="193" t="s">
        <v>352</v>
      </c>
      <c r="I188" s="178" t="s">
        <v>108</v>
      </c>
      <c r="J188" s="189"/>
      <c r="K188" s="189"/>
      <c r="L188" s="189"/>
      <c r="M188" s="189"/>
      <c r="N188" s="189"/>
      <c r="O188" s="189"/>
      <c r="P188" s="189"/>
      <c r="Q188" s="189"/>
      <c r="R188" s="189"/>
    </row>
    <row r="189" spans="1:18" s="126" customFormat="1" ht="120" x14ac:dyDescent="0.25">
      <c r="A189" s="194" t="s">
        <v>359</v>
      </c>
      <c r="B189" s="37"/>
      <c r="C189" s="37"/>
      <c r="D189" s="37"/>
      <c r="E189" s="182">
        <v>851</v>
      </c>
      <c r="F189" s="193" t="s">
        <v>74</v>
      </c>
      <c r="G189" s="193" t="s">
        <v>11</v>
      </c>
      <c r="H189" s="193" t="s">
        <v>348</v>
      </c>
      <c r="I189" s="193"/>
      <c r="J189" s="189">
        <f t="shared" ref="J189:R190" si="126">J190</f>
        <v>1578948</v>
      </c>
      <c r="K189" s="189">
        <f t="shared" si="126"/>
        <v>1500000</v>
      </c>
      <c r="L189" s="189">
        <f t="shared" si="126"/>
        <v>78948</v>
      </c>
      <c r="M189" s="189">
        <f t="shared" si="126"/>
        <v>0</v>
      </c>
      <c r="N189" s="189">
        <f t="shared" si="126"/>
        <v>0</v>
      </c>
      <c r="O189" s="189">
        <f t="shared" si="126"/>
        <v>0</v>
      </c>
      <c r="P189" s="189">
        <f t="shared" si="126"/>
        <v>0</v>
      </c>
      <c r="Q189" s="189">
        <f t="shared" si="126"/>
        <v>0</v>
      </c>
      <c r="R189" s="189">
        <f t="shared" si="126"/>
        <v>0</v>
      </c>
    </row>
    <row r="190" spans="1:18" s="126" customFormat="1" ht="75" x14ac:dyDescent="0.25">
      <c r="A190" s="37" t="s">
        <v>53</v>
      </c>
      <c r="B190" s="37"/>
      <c r="C190" s="37"/>
      <c r="D190" s="37"/>
      <c r="E190" s="182">
        <v>851</v>
      </c>
      <c r="F190" s="178" t="s">
        <v>74</v>
      </c>
      <c r="G190" s="178" t="s">
        <v>11</v>
      </c>
      <c r="H190" s="193" t="s">
        <v>348</v>
      </c>
      <c r="I190" s="178" t="s">
        <v>106</v>
      </c>
      <c r="J190" s="189">
        <f t="shared" si="126"/>
        <v>1578948</v>
      </c>
      <c r="K190" s="189">
        <f t="shared" si="126"/>
        <v>1500000</v>
      </c>
      <c r="L190" s="189">
        <f t="shared" si="126"/>
        <v>78948</v>
      </c>
      <c r="M190" s="189">
        <f t="shared" si="126"/>
        <v>0</v>
      </c>
      <c r="N190" s="189">
        <f t="shared" si="126"/>
        <v>0</v>
      </c>
      <c r="O190" s="189">
        <f t="shared" si="126"/>
        <v>0</v>
      </c>
      <c r="P190" s="189">
        <f t="shared" si="126"/>
        <v>0</v>
      </c>
      <c r="Q190" s="189">
        <f t="shared" si="126"/>
        <v>0</v>
      </c>
      <c r="R190" s="189">
        <f t="shared" si="126"/>
        <v>0</v>
      </c>
    </row>
    <row r="191" spans="1:18" s="126" customFormat="1" ht="30" x14ac:dyDescent="0.25">
      <c r="A191" s="37" t="s">
        <v>107</v>
      </c>
      <c r="B191" s="37"/>
      <c r="C191" s="37"/>
      <c r="D191" s="37"/>
      <c r="E191" s="182">
        <v>851</v>
      </c>
      <c r="F191" s="178" t="s">
        <v>74</v>
      </c>
      <c r="G191" s="178" t="s">
        <v>11</v>
      </c>
      <c r="H191" s="193" t="s">
        <v>348</v>
      </c>
      <c r="I191" s="178" t="s">
        <v>108</v>
      </c>
      <c r="J191" s="189">
        <v>1578948</v>
      </c>
      <c r="K191" s="189">
        <v>1500000</v>
      </c>
      <c r="L191" s="189">
        <v>78948</v>
      </c>
      <c r="M191" s="189"/>
      <c r="N191" s="189"/>
      <c r="O191" s="189"/>
      <c r="P191" s="189"/>
      <c r="Q191" s="189"/>
      <c r="R191" s="189"/>
    </row>
    <row r="192" spans="1:18" s="126" customFormat="1" ht="28.5" x14ac:dyDescent="0.25">
      <c r="A192" s="212" t="s">
        <v>117</v>
      </c>
      <c r="B192" s="187"/>
      <c r="C192" s="187"/>
      <c r="D192" s="187"/>
      <c r="E192" s="182">
        <v>851</v>
      </c>
      <c r="F192" s="22" t="s">
        <v>74</v>
      </c>
      <c r="G192" s="22" t="s">
        <v>13</v>
      </c>
      <c r="H192" s="184" t="s">
        <v>61</v>
      </c>
      <c r="I192" s="22"/>
      <c r="J192" s="213">
        <f t="shared" ref="J192:R194" si="127">J193</f>
        <v>5000</v>
      </c>
      <c r="K192" s="213">
        <f t="shared" si="127"/>
        <v>0</v>
      </c>
      <c r="L192" s="213">
        <f t="shared" si="127"/>
        <v>5000</v>
      </c>
      <c r="M192" s="213">
        <f t="shared" si="127"/>
        <v>0</v>
      </c>
      <c r="N192" s="213">
        <f t="shared" si="127"/>
        <v>0</v>
      </c>
      <c r="O192" s="213">
        <f t="shared" si="127"/>
        <v>0</v>
      </c>
      <c r="P192" s="213">
        <f t="shared" si="127"/>
        <v>0</v>
      </c>
      <c r="Q192" s="213">
        <f t="shared" si="127"/>
        <v>0</v>
      </c>
      <c r="R192" s="213">
        <f t="shared" si="127"/>
        <v>0</v>
      </c>
    </row>
    <row r="193" spans="1:18" s="126" customFormat="1" ht="45" x14ac:dyDescent="0.25">
      <c r="A193" s="192" t="s">
        <v>118</v>
      </c>
      <c r="B193" s="37"/>
      <c r="C193" s="37"/>
      <c r="D193" s="37"/>
      <c r="E193" s="182">
        <v>851</v>
      </c>
      <c r="F193" s="178" t="s">
        <v>74</v>
      </c>
      <c r="G193" s="178" t="s">
        <v>13</v>
      </c>
      <c r="H193" s="184" t="s">
        <v>119</v>
      </c>
      <c r="I193" s="178"/>
      <c r="J193" s="189">
        <f t="shared" si="127"/>
        <v>5000</v>
      </c>
      <c r="K193" s="189">
        <f t="shared" si="127"/>
        <v>0</v>
      </c>
      <c r="L193" s="189">
        <f t="shared" si="127"/>
        <v>5000</v>
      </c>
      <c r="M193" s="189">
        <f t="shared" si="127"/>
        <v>0</v>
      </c>
      <c r="N193" s="189">
        <f t="shared" si="127"/>
        <v>0</v>
      </c>
      <c r="O193" s="189">
        <f t="shared" si="127"/>
        <v>0</v>
      </c>
      <c r="P193" s="189">
        <f t="shared" si="127"/>
        <v>0</v>
      </c>
      <c r="Q193" s="189">
        <f t="shared" si="127"/>
        <v>0</v>
      </c>
      <c r="R193" s="189">
        <f t="shared" si="127"/>
        <v>0</v>
      </c>
    </row>
    <row r="194" spans="1:18" s="126" customFormat="1" ht="60" x14ac:dyDescent="0.25">
      <c r="A194" s="37" t="s">
        <v>22</v>
      </c>
      <c r="B194" s="190"/>
      <c r="C194" s="190"/>
      <c r="D194" s="190"/>
      <c r="E194" s="182">
        <v>851</v>
      </c>
      <c r="F194" s="178" t="s">
        <v>74</v>
      </c>
      <c r="G194" s="178" t="s">
        <v>13</v>
      </c>
      <c r="H194" s="184" t="s">
        <v>119</v>
      </c>
      <c r="I194" s="178" t="s">
        <v>23</v>
      </c>
      <c r="J194" s="189">
        <f t="shared" si="127"/>
        <v>5000</v>
      </c>
      <c r="K194" s="189">
        <f t="shared" si="127"/>
        <v>0</v>
      </c>
      <c r="L194" s="189">
        <f t="shared" si="127"/>
        <v>5000</v>
      </c>
      <c r="M194" s="189">
        <f t="shared" si="127"/>
        <v>0</v>
      </c>
      <c r="N194" s="189">
        <f t="shared" si="127"/>
        <v>0</v>
      </c>
      <c r="O194" s="189">
        <f t="shared" si="127"/>
        <v>0</v>
      </c>
      <c r="P194" s="189">
        <f t="shared" si="127"/>
        <v>0</v>
      </c>
      <c r="Q194" s="189">
        <f t="shared" si="127"/>
        <v>0</v>
      </c>
      <c r="R194" s="189">
        <f t="shared" si="127"/>
        <v>0</v>
      </c>
    </row>
    <row r="195" spans="1:18" s="126" customFormat="1" ht="60" x14ac:dyDescent="0.25">
      <c r="A195" s="37" t="s">
        <v>9</v>
      </c>
      <c r="B195" s="37"/>
      <c r="C195" s="37"/>
      <c r="D195" s="37"/>
      <c r="E195" s="182">
        <v>851</v>
      </c>
      <c r="F195" s="178" t="s">
        <v>74</v>
      </c>
      <c r="G195" s="178" t="s">
        <v>13</v>
      </c>
      <c r="H195" s="184" t="s">
        <v>119</v>
      </c>
      <c r="I195" s="178" t="s">
        <v>24</v>
      </c>
      <c r="J195" s="189">
        <v>5000</v>
      </c>
      <c r="K195" s="189"/>
      <c r="L195" s="189">
        <f>J195</f>
        <v>5000</v>
      </c>
      <c r="M195" s="189"/>
      <c r="N195" s="189"/>
      <c r="O195" s="189"/>
      <c r="P195" s="189">
        <f>N195</f>
        <v>0</v>
      </c>
      <c r="Q195" s="189"/>
      <c r="R195" s="189"/>
    </row>
    <row r="196" spans="1:18" s="126" customFormat="1" x14ac:dyDescent="0.25">
      <c r="A196" s="214" t="s">
        <v>120</v>
      </c>
      <c r="B196" s="181"/>
      <c r="C196" s="181"/>
      <c r="D196" s="181"/>
      <c r="E196" s="182">
        <v>851</v>
      </c>
      <c r="F196" s="183" t="s">
        <v>121</v>
      </c>
      <c r="G196" s="183"/>
      <c r="H196" s="184" t="s">
        <v>61</v>
      </c>
      <c r="I196" s="183"/>
      <c r="J196" s="185">
        <f t="shared" ref="J196:M196" si="128">J197+J201+J205+J212</f>
        <v>14937519</v>
      </c>
      <c r="K196" s="185">
        <f t="shared" si="128"/>
        <v>10898343</v>
      </c>
      <c r="L196" s="185">
        <f t="shared" si="128"/>
        <v>4039176</v>
      </c>
      <c r="M196" s="185">
        <f t="shared" si="128"/>
        <v>0</v>
      </c>
      <c r="N196" s="185">
        <f t="shared" ref="N196:R196" si="129">N197+N201+N205+N212</f>
        <v>14937519</v>
      </c>
      <c r="O196" s="185">
        <f t="shared" si="129"/>
        <v>10898343</v>
      </c>
      <c r="P196" s="185">
        <f t="shared" si="129"/>
        <v>4039176</v>
      </c>
      <c r="Q196" s="185">
        <f t="shared" si="129"/>
        <v>0</v>
      </c>
      <c r="R196" s="185">
        <f t="shared" si="129"/>
        <v>14937519</v>
      </c>
    </row>
    <row r="197" spans="1:18" s="126" customFormat="1" x14ac:dyDescent="0.25">
      <c r="A197" s="212" t="s">
        <v>122</v>
      </c>
      <c r="B197" s="187"/>
      <c r="C197" s="187"/>
      <c r="D197" s="187"/>
      <c r="E197" s="182">
        <v>851</v>
      </c>
      <c r="F197" s="22" t="s">
        <v>121</v>
      </c>
      <c r="G197" s="22" t="s">
        <v>11</v>
      </c>
      <c r="H197" s="184" t="s">
        <v>61</v>
      </c>
      <c r="I197" s="22"/>
      <c r="J197" s="23">
        <f t="shared" ref="J197:R199" si="130">J198</f>
        <v>3209898</v>
      </c>
      <c r="K197" s="23">
        <f t="shared" si="130"/>
        <v>0</v>
      </c>
      <c r="L197" s="23">
        <f t="shared" si="130"/>
        <v>3209898</v>
      </c>
      <c r="M197" s="23">
        <f t="shared" si="130"/>
        <v>0</v>
      </c>
      <c r="N197" s="23">
        <f t="shared" si="130"/>
        <v>3209898</v>
      </c>
      <c r="O197" s="23">
        <f t="shared" si="130"/>
        <v>0</v>
      </c>
      <c r="P197" s="23">
        <f t="shared" si="130"/>
        <v>3209898</v>
      </c>
      <c r="Q197" s="23">
        <f t="shared" si="130"/>
        <v>0</v>
      </c>
      <c r="R197" s="23">
        <f t="shared" si="130"/>
        <v>3209898</v>
      </c>
    </row>
    <row r="198" spans="1:18" s="126" customFormat="1" ht="45" x14ac:dyDescent="0.25">
      <c r="A198" s="192" t="s">
        <v>123</v>
      </c>
      <c r="B198" s="37"/>
      <c r="C198" s="37"/>
      <c r="D198" s="37"/>
      <c r="E198" s="182">
        <v>851</v>
      </c>
      <c r="F198" s="178" t="s">
        <v>121</v>
      </c>
      <c r="G198" s="178" t="s">
        <v>11</v>
      </c>
      <c r="H198" s="184" t="s">
        <v>819</v>
      </c>
      <c r="I198" s="178"/>
      <c r="J198" s="189">
        <f t="shared" si="130"/>
        <v>3209898</v>
      </c>
      <c r="K198" s="189">
        <f t="shared" si="130"/>
        <v>0</v>
      </c>
      <c r="L198" s="189">
        <f t="shared" si="130"/>
        <v>3209898</v>
      </c>
      <c r="M198" s="189">
        <f t="shared" si="130"/>
        <v>0</v>
      </c>
      <c r="N198" s="189">
        <f t="shared" si="130"/>
        <v>3209898</v>
      </c>
      <c r="O198" s="189">
        <f t="shared" si="130"/>
        <v>0</v>
      </c>
      <c r="P198" s="189">
        <f t="shared" si="130"/>
        <v>3209898</v>
      </c>
      <c r="Q198" s="189">
        <f t="shared" si="130"/>
        <v>0</v>
      </c>
      <c r="R198" s="189">
        <f t="shared" si="130"/>
        <v>3209898</v>
      </c>
    </row>
    <row r="199" spans="1:18" s="126" customFormat="1" ht="30" x14ac:dyDescent="0.25">
      <c r="A199" s="190" t="s">
        <v>125</v>
      </c>
      <c r="B199" s="190"/>
      <c r="C199" s="190"/>
      <c r="D199" s="190"/>
      <c r="E199" s="182">
        <v>851</v>
      </c>
      <c r="F199" s="178" t="s">
        <v>121</v>
      </c>
      <c r="G199" s="178" t="s">
        <v>11</v>
      </c>
      <c r="H199" s="184" t="s">
        <v>819</v>
      </c>
      <c r="I199" s="178" t="s">
        <v>126</v>
      </c>
      <c r="J199" s="189">
        <f t="shared" si="130"/>
        <v>3209898</v>
      </c>
      <c r="K199" s="189">
        <f t="shared" si="130"/>
        <v>0</v>
      </c>
      <c r="L199" s="189">
        <f t="shared" si="130"/>
        <v>3209898</v>
      </c>
      <c r="M199" s="189">
        <f t="shared" si="130"/>
        <v>0</v>
      </c>
      <c r="N199" s="189">
        <f t="shared" si="130"/>
        <v>3209898</v>
      </c>
      <c r="O199" s="189">
        <f t="shared" si="130"/>
        <v>0</v>
      </c>
      <c r="P199" s="189">
        <f t="shared" si="130"/>
        <v>3209898</v>
      </c>
      <c r="Q199" s="189">
        <f t="shared" si="130"/>
        <v>0</v>
      </c>
      <c r="R199" s="189">
        <f t="shared" si="130"/>
        <v>3209898</v>
      </c>
    </row>
    <row r="200" spans="1:18" s="126" customFormat="1" ht="60" x14ac:dyDescent="0.25">
      <c r="A200" s="190" t="s">
        <v>127</v>
      </c>
      <c r="B200" s="37"/>
      <c r="C200" s="37"/>
      <c r="D200" s="202"/>
      <c r="E200" s="182">
        <v>851</v>
      </c>
      <c r="F200" s="178" t="s">
        <v>121</v>
      </c>
      <c r="G200" s="178" t="s">
        <v>11</v>
      </c>
      <c r="H200" s="184" t="s">
        <v>819</v>
      </c>
      <c r="I200" s="178" t="s">
        <v>128</v>
      </c>
      <c r="J200" s="189">
        <v>3209898</v>
      </c>
      <c r="K200" s="189"/>
      <c r="L200" s="189">
        <f>J200</f>
        <v>3209898</v>
      </c>
      <c r="M200" s="189"/>
      <c r="N200" s="189">
        <v>3209898</v>
      </c>
      <c r="O200" s="189"/>
      <c r="P200" s="189">
        <f>N200</f>
        <v>3209898</v>
      </c>
      <c r="Q200" s="189"/>
      <c r="R200" s="189">
        <v>3209898</v>
      </c>
    </row>
    <row r="201" spans="1:18" s="126" customFormat="1" ht="28.5" x14ac:dyDescent="0.25">
      <c r="A201" s="212" t="s">
        <v>129</v>
      </c>
      <c r="B201" s="187"/>
      <c r="C201" s="187"/>
      <c r="D201" s="187"/>
      <c r="E201" s="182">
        <v>851</v>
      </c>
      <c r="F201" s="22" t="s">
        <v>121</v>
      </c>
      <c r="G201" s="22" t="s">
        <v>58</v>
      </c>
      <c r="H201" s="111"/>
      <c r="I201" s="22"/>
      <c r="J201" s="23">
        <f t="shared" ref="J201:R203" si="131">J202</f>
        <v>0</v>
      </c>
      <c r="K201" s="23">
        <f t="shared" si="131"/>
        <v>0</v>
      </c>
      <c r="L201" s="23">
        <f t="shared" si="131"/>
        <v>0</v>
      </c>
      <c r="M201" s="23">
        <f t="shared" si="131"/>
        <v>0</v>
      </c>
      <c r="N201" s="23">
        <f t="shared" si="131"/>
        <v>0</v>
      </c>
      <c r="O201" s="23">
        <f t="shared" si="131"/>
        <v>0</v>
      </c>
      <c r="P201" s="23">
        <f t="shared" si="131"/>
        <v>0</v>
      </c>
      <c r="Q201" s="23">
        <f t="shared" si="131"/>
        <v>0</v>
      </c>
      <c r="R201" s="23">
        <f t="shared" si="131"/>
        <v>0</v>
      </c>
    </row>
    <row r="202" spans="1:18" s="126" customFormat="1" ht="30" hidden="1" x14ac:dyDescent="0.25">
      <c r="A202" s="192" t="s">
        <v>130</v>
      </c>
      <c r="B202" s="37"/>
      <c r="C202" s="37"/>
      <c r="D202" s="202"/>
      <c r="E202" s="182">
        <v>851</v>
      </c>
      <c r="F202" s="178" t="s">
        <v>121</v>
      </c>
      <c r="G202" s="178" t="s">
        <v>58</v>
      </c>
      <c r="H202" s="193" t="s">
        <v>299</v>
      </c>
      <c r="I202" s="178"/>
      <c r="J202" s="189">
        <f t="shared" si="131"/>
        <v>0</v>
      </c>
      <c r="K202" s="189">
        <f t="shared" si="131"/>
        <v>0</v>
      </c>
      <c r="L202" s="189">
        <f t="shared" si="131"/>
        <v>0</v>
      </c>
      <c r="M202" s="189">
        <f t="shared" si="131"/>
        <v>0</v>
      </c>
      <c r="N202" s="189">
        <f t="shared" si="131"/>
        <v>0</v>
      </c>
      <c r="O202" s="189">
        <f t="shared" si="131"/>
        <v>0</v>
      </c>
      <c r="P202" s="189">
        <f t="shared" si="131"/>
        <v>0</v>
      </c>
      <c r="Q202" s="189">
        <f t="shared" si="131"/>
        <v>0</v>
      </c>
      <c r="R202" s="189">
        <f t="shared" si="131"/>
        <v>0</v>
      </c>
    </row>
    <row r="203" spans="1:18" s="126" customFormat="1" ht="30" hidden="1" x14ac:dyDescent="0.25">
      <c r="A203" s="190" t="s">
        <v>125</v>
      </c>
      <c r="B203" s="37"/>
      <c r="C203" s="37"/>
      <c r="D203" s="202"/>
      <c r="E203" s="182">
        <v>851</v>
      </c>
      <c r="F203" s="178" t="s">
        <v>121</v>
      </c>
      <c r="G203" s="178" t="s">
        <v>58</v>
      </c>
      <c r="H203" s="193" t="s">
        <v>299</v>
      </c>
      <c r="I203" s="178" t="s">
        <v>126</v>
      </c>
      <c r="J203" s="189">
        <f t="shared" si="131"/>
        <v>0</v>
      </c>
      <c r="K203" s="189">
        <f t="shared" si="131"/>
        <v>0</v>
      </c>
      <c r="L203" s="189">
        <f t="shared" si="131"/>
        <v>0</v>
      </c>
      <c r="M203" s="189">
        <f t="shared" si="131"/>
        <v>0</v>
      </c>
      <c r="N203" s="189">
        <f t="shared" si="131"/>
        <v>0</v>
      </c>
      <c r="O203" s="189">
        <f t="shared" si="131"/>
        <v>0</v>
      </c>
      <c r="P203" s="189">
        <f t="shared" si="131"/>
        <v>0</v>
      </c>
      <c r="Q203" s="189">
        <f t="shared" si="131"/>
        <v>0</v>
      </c>
      <c r="R203" s="189">
        <f t="shared" si="131"/>
        <v>0</v>
      </c>
    </row>
    <row r="204" spans="1:18" s="126" customFormat="1" ht="60" hidden="1" x14ac:dyDescent="0.25">
      <c r="A204" s="190" t="s">
        <v>127</v>
      </c>
      <c r="B204" s="37"/>
      <c r="C204" s="37"/>
      <c r="D204" s="202"/>
      <c r="E204" s="182">
        <v>851</v>
      </c>
      <c r="F204" s="178" t="s">
        <v>121</v>
      </c>
      <c r="G204" s="178" t="s">
        <v>58</v>
      </c>
      <c r="H204" s="193" t="s">
        <v>299</v>
      </c>
      <c r="I204" s="178" t="s">
        <v>128</v>
      </c>
      <c r="J204" s="189"/>
      <c r="K204" s="189"/>
      <c r="L204" s="189">
        <f>J204</f>
        <v>0</v>
      </c>
      <c r="M204" s="189"/>
      <c r="N204" s="189"/>
      <c r="O204" s="189"/>
      <c r="P204" s="189">
        <f>N204</f>
        <v>0</v>
      </c>
      <c r="Q204" s="189"/>
      <c r="R204" s="189"/>
    </row>
    <row r="205" spans="1:18" s="126" customFormat="1" x14ac:dyDescent="0.25">
      <c r="A205" s="179" t="s">
        <v>131</v>
      </c>
      <c r="B205" s="187"/>
      <c r="C205" s="187"/>
      <c r="D205" s="187"/>
      <c r="E205" s="182">
        <v>851</v>
      </c>
      <c r="F205" s="22" t="s">
        <v>121</v>
      </c>
      <c r="G205" s="22" t="s">
        <v>13</v>
      </c>
      <c r="H205" s="184" t="s">
        <v>61</v>
      </c>
      <c r="I205" s="22"/>
      <c r="J205" s="23">
        <f t="shared" ref="J205:M205" si="132">J209+J206</f>
        <v>11010969</v>
      </c>
      <c r="K205" s="23">
        <f t="shared" si="132"/>
        <v>10181691</v>
      </c>
      <c r="L205" s="23">
        <f t="shared" si="132"/>
        <v>829278</v>
      </c>
      <c r="M205" s="23">
        <f t="shared" si="132"/>
        <v>0</v>
      </c>
      <c r="N205" s="23">
        <f t="shared" ref="N205:R205" si="133">N209+N206</f>
        <v>11010969</v>
      </c>
      <c r="O205" s="23">
        <f t="shared" si="133"/>
        <v>10181691</v>
      </c>
      <c r="P205" s="23">
        <f t="shared" si="133"/>
        <v>829278</v>
      </c>
      <c r="Q205" s="23">
        <f t="shared" si="133"/>
        <v>0</v>
      </c>
      <c r="R205" s="23">
        <f t="shared" si="133"/>
        <v>11010969</v>
      </c>
    </row>
    <row r="206" spans="1:18" s="195" customFormat="1" ht="105" x14ac:dyDescent="0.25">
      <c r="A206" s="188" t="s">
        <v>235</v>
      </c>
      <c r="B206" s="37"/>
      <c r="C206" s="37"/>
      <c r="D206" s="37"/>
      <c r="E206" s="182">
        <v>851</v>
      </c>
      <c r="F206" s="193" t="s">
        <v>121</v>
      </c>
      <c r="G206" s="193" t="s">
        <v>13</v>
      </c>
      <c r="H206" s="184" t="s">
        <v>132</v>
      </c>
      <c r="I206" s="193"/>
      <c r="J206" s="189">
        <f t="shared" ref="J206:R207" si="134">J207</f>
        <v>8108496</v>
      </c>
      <c r="K206" s="189">
        <f t="shared" si="134"/>
        <v>8108496</v>
      </c>
      <c r="L206" s="189">
        <f t="shared" si="134"/>
        <v>0</v>
      </c>
      <c r="M206" s="189">
        <f t="shared" si="134"/>
        <v>0</v>
      </c>
      <c r="N206" s="189">
        <f t="shared" si="134"/>
        <v>8108496</v>
      </c>
      <c r="O206" s="189">
        <f t="shared" si="134"/>
        <v>8108496</v>
      </c>
      <c r="P206" s="189">
        <f t="shared" si="134"/>
        <v>0</v>
      </c>
      <c r="Q206" s="189">
        <f t="shared" si="134"/>
        <v>0</v>
      </c>
      <c r="R206" s="189">
        <f t="shared" si="134"/>
        <v>8108496</v>
      </c>
    </row>
    <row r="207" spans="1:18" s="195" customFormat="1" ht="60" x14ac:dyDescent="0.25">
      <c r="A207" s="188" t="s">
        <v>91</v>
      </c>
      <c r="B207" s="37"/>
      <c r="C207" s="37"/>
      <c r="D207" s="37"/>
      <c r="E207" s="182">
        <v>851</v>
      </c>
      <c r="F207" s="193" t="s">
        <v>121</v>
      </c>
      <c r="G207" s="193" t="s">
        <v>13</v>
      </c>
      <c r="H207" s="184" t="s">
        <v>132</v>
      </c>
      <c r="I207" s="193" t="s">
        <v>92</v>
      </c>
      <c r="J207" s="189">
        <f t="shared" si="134"/>
        <v>8108496</v>
      </c>
      <c r="K207" s="189">
        <f t="shared" si="134"/>
        <v>8108496</v>
      </c>
      <c r="L207" s="189">
        <f t="shared" si="134"/>
        <v>0</v>
      </c>
      <c r="M207" s="189">
        <f t="shared" si="134"/>
        <v>0</v>
      </c>
      <c r="N207" s="189">
        <f t="shared" si="134"/>
        <v>8108496</v>
      </c>
      <c r="O207" s="189">
        <f t="shared" si="134"/>
        <v>8108496</v>
      </c>
      <c r="P207" s="189">
        <f t="shared" si="134"/>
        <v>0</v>
      </c>
      <c r="Q207" s="189">
        <f t="shared" si="134"/>
        <v>0</v>
      </c>
      <c r="R207" s="189">
        <f t="shared" si="134"/>
        <v>8108496</v>
      </c>
    </row>
    <row r="208" spans="1:18" s="195" customFormat="1" x14ac:dyDescent="0.25">
      <c r="A208" s="188" t="s">
        <v>93</v>
      </c>
      <c r="B208" s="37"/>
      <c r="C208" s="37"/>
      <c r="D208" s="37"/>
      <c r="E208" s="182">
        <v>851</v>
      </c>
      <c r="F208" s="193" t="s">
        <v>121</v>
      </c>
      <c r="G208" s="193" t="s">
        <v>13</v>
      </c>
      <c r="H208" s="184" t="s">
        <v>132</v>
      </c>
      <c r="I208" s="193" t="s">
        <v>94</v>
      </c>
      <c r="J208" s="189">
        <v>8108496</v>
      </c>
      <c r="K208" s="189">
        <f>J208</f>
        <v>8108496</v>
      </c>
      <c r="L208" s="189"/>
      <c r="M208" s="189"/>
      <c r="N208" s="189">
        <v>8108496</v>
      </c>
      <c r="O208" s="189">
        <f>N208</f>
        <v>8108496</v>
      </c>
      <c r="P208" s="189"/>
      <c r="Q208" s="189"/>
      <c r="R208" s="189">
        <v>8108496</v>
      </c>
    </row>
    <row r="209" spans="1:18" s="126" customFormat="1" ht="45" x14ac:dyDescent="0.25">
      <c r="A209" s="188" t="s">
        <v>355</v>
      </c>
      <c r="B209" s="190"/>
      <c r="C209" s="190"/>
      <c r="D209" s="190"/>
      <c r="E209" s="182">
        <v>851</v>
      </c>
      <c r="F209" s="178" t="s">
        <v>121</v>
      </c>
      <c r="G209" s="178" t="s">
        <v>13</v>
      </c>
      <c r="H209" s="184" t="s">
        <v>322</v>
      </c>
      <c r="I209" s="178"/>
      <c r="J209" s="189">
        <f t="shared" ref="J209:R210" si="135">J210</f>
        <v>2902473</v>
      </c>
      <c r="K209" s="189">
        <f t="shared" si="135"/>
        <v>2073195</v>
      </c>
      <c r="L209" s="189">
        <f t="shared" si="135"/>
        <v>829278</v>
      </c>
      <c r="M209" s="189">
        <f t="shared" si="135"/>
        <v>0</v>
      </c>
      <c r="N209" s="189">
        <f t="shared" si="135"/>
        <v>2902473</v>
      </c>
      <c r="O209" s="189">
        <f t="shared" si="135"/>
        <v>2073195</v>
      </c>
      <c r="P209" s="189">
        <f t="shared" si="135"/>
        <v>829278</v>
      </c>
      <c r="Q209" s="189">
        <f t="shared" si="135"/>
        <v>0</v>
      </c>
      <c r="R209" s="189">
        <f t="shared" si="135"/>
        <v>2902473</v>
      </c>
    </row>
    <row r="210" spans="1:18" s="126" customFormat="1" ht="30" x14ac:dyDescent="0.25">
      <c r="A210" s="188" t="s">
        <v>125</v>
      </c>
      <c r="B210" s="190"/>
      <c r="C210" s="190"/>
      <c r="D210" s="190"/>
      <c r="E210" s="182">
        <v>851</v>
      </c>
      <c r="F210" s="178" t="s">
        <v>121</v>
      </c>
      <c r="G210" s="178" t="s">
        <v>13</v>
      </c>
      <c r="H210" s="184" t="s">
        <v>322</v>
      </c>
      <c r="I210" s="178" t="s">
        <v>126</v>
      </c>
      <c r="J210" s="189">
        <f t="shared" si="135"/>
        <v>2902473</v>
      </c>
      <c r="K210" s="189">
        <f t="shared" si="135"/>
        <v>2073195</v>
      </c>
      <c r="L210" s="189">
        <f t="shared" si="135"/>
        <v>829278</v>
      </c>
      <c r="M210" s="189">
        <f t="shared" si="135"/>
        <v>0</v>
      </c>
      <c r="N210" s="189">
        <f t="shared" si="135"/>
        <v>2902473</v>
      </c>
      <c r="O210" s="189">
        <f t="shared" si="135"/>
        <v>2073195</v>
      </c>
      <c r="P210" s="189">
        <f t="shared" si="135"/>
        <v>829278</v>
      </c>
      <c r="Q210" s="189">
        <f t="shared" si="135"/>
        <v>0</v>
      </c>
      <c r="R210" s="189">
        <f t="shared" si="135"/>
        <v>2902473</v>
      </c>
    </row>
    <row r="211" spans="1:18" s="126" customFormat="1" ht="60" x14ac:dyDescent="0.25">
      <c r="A211" s="188" t="s">
        <v>127</v>
      </c>
      <c r="B211" s="190"/>
      <c r="C211" s="190"/>
      <c r="D211" s="190"/>
      <c r="E211" s="182">
        <v>851</v>
      </c>
      <c r="F211" s="178" t="s">
        <v>121</v>
      </c>
      <c r="G211" s="178" t="s">
        <v>13</v>
      </c>
      <c r="H211" s="184" t="s">
        <v>322</v>
      </c>
      <c r="I211" s="178" t="s">
        <v>128</v>
      </c>
      <c r="J211" s="189">
        <v>2902473</v>
      </c>
      <c r="K211" s="189">
        <v>2073195</v>
      </c>
      <c r="L211" s="189">
        <v>829278</v>
      </c>
      <c r="M211" s="189"/>
      <c r="N211" s="189">
        <v>2902473</v>
      </c>
      <c r="O211" s="189">
        <v>2073195</v>
      </c>
      <c r="P211" s="189">
        <v>829278</v>
      </c>
      <c r="Q211" s="189"/>
      <c r="R211" s="189">
        <v>2902473</v>
      </c>
    </row>
    <row r="212" spans="1:18" s="126" customFormat="1" ht="28.5" x14ac:dyDescent="0.25">
      <c r="A212" s="179" t="s">
        <v>133</v>
      </c>
      <c r="B212" s="187"/>
      <c r="C212" s="187"/>
      <c r="D212" s="187"/>
      <c r="E212" s="182">
        <v>851</v>
      </c>
      <c r="F212" s="22" t="s">
        <v>121</v>
      </c>
      <c r="G212" s="22" t="s">
        <v>134</v>
      </c>
      <c r="H212" s="184" t="s">
        <v>61</v>
      </c>
      <c r="I212" s="22"/>
      <c r="J212" s="23">
        <f t="shared" ref="J212:M212" si="136">J213+J218</f>
        <v>716652</v>
      </c>
      <c r="K212" s="23">
        <f t="shared" si="136"/>
        <v>716652</v>
      </c>
      <c r="L212" s="23">
        <f t="shared" si="136"/>
        <v>0</v>
      </c>
      <c r="M212" s="23">
        <f t="shared" si="136"/>
        <v>0</v>
      </c>
      <c r="N212" s="23">
        <f t="shared" ref="N212:R212" si="137">N213+N218</f>
        <v>716652</v>
      </c>
      <c r="O212" s="23">
        <f t="shared" si="137"/>
        <v>716652</v>
      </c>
      <c r="P212" s="23">
        <f t="shared" si="137"/>
        <v>0</v>
      </c>
      <c r="Q212" s="23">
        <f t="shared" si="137"/>
        <v>0</v>
      </c>
      <c r="R212" s="23">
        <f t="shared" si="137"/>
        <v>716652</v>
      </c>
    </row>
    <row r="213" spans="1:18" s="126" customFormat="1" ht="180" x14ac:dyDescent="0.25">
      <c r="A213" s="188" t="s">
        <v>811</v>
      </c>
      <c r="B213" s="182"/>
      <c r="C213" s="182"/>
      <c r="D213" s="182"/>
      <c r="E213" s="182">
        <v>851</v>
      </c>
      <c r="F213" s="178" t="s">
        <v>121</v>
      </c>
      <c r="G213" s="178" t="s">
        <v>134</v>
      </c>
      <c r="H213" s="184" t="s">
        <v>41</v>
      </c>
      <c r="I213" s="178"/>
      <c r="J213" s="189">
        <f t="shared" ref="J213:M213" si="138">J214+J216</f>
        <v>716652</v>
      </c>
      <c r="K213" s="189">
        <f t="shared" si="138"/>
        <v>716652</v>
      </c>
      <c r="L213" s="189">
        <f t="shared" si="138"/>
        <v>0</v>
      </c>
      <c r="M213" s="189">
        <f t="shared" si="138"/>
        <v>0</v>
      </c>
      <c r="N213" s="189">
        <f t="shared" ref="N213:R213" si="139">N214+N216</f>
        <v>716652</v>
      </c>
      <c r="O213" s="189">
        <f t="shared" si="139"/>
        <v>716652</v>
      </c>
      <c r="P213" s="189">
        <f t="shared" si="139"/>
        <v>0</v>
      </c>
      <c r="Q213" s="189">
        <f t="shared" si="139"/>
        <v>0</v>
      </c>
      <c r="R213" s="189">
        <f t="shared" si="139"/>
        <v>716652</v>
      </c>
    </row>
    <row r="214" spans="1:18" s="126" customFormat="1" ht="135" x14ac:dyDescent="0.25">
      <c r="A214" s="188" t="s">
        <v>16</v>
      </c>
      <c r="B214" s="182"/>
      <c r="C214" s="182"/>
      <c r="D214" s="182"/>
      <c r="E214" s="182">
        <v>851</v>
      </c>
      <c r="F214" s="193" t="s">
        <v>121</v>
      </c>
      <c r="G214" s="193" t="s">
        <v>134</v>
      </c>
      <c r="H214" s="184" t="s">
        <v>41</v>
      </c>
      <c r="I214" s="178" t="s">
        <v>18</v>
      </c>
      <c r="J214" s="189">
        <f t="shared" ref="J214:R214" si="140">J215</f>
        <v>426400</v>
      </c>
      <c r="K214" s="189">
        <f t="shared" si="140"/>
        <v>426400</v>
      </c>
      <c r="L214" s="189">
        <f t="shared" si="140"/>
        <v>0</v>
      </c>
      <c r="M214" s="189">
        <f t="shared" si="140"/>
        <v>0</v>
      </c>
      <c r="N214" s="189">
        <f t="shared" si="140"/>
        <v>426400</v>
      </c>
      <c r="O214" s="189">
        <f t="shared" si="140"/>
        <v>426400</v>
      </c>
      <c r="P214" s="189">
        <f t="shared" si="140"/>
        <v>0</v>
      </c>
      <c r="Q214" s="189">
        <f t="shared" si="140"/>
        <v>0</v>
      </c>
      <c r="R214" s="189">
        <f t="shared" si="140"/>
        <v>426400</v>
      </c>
    </row>
    <row r="215" spans="1:18" s="126" customFormat="1" ht="45" x14ac:dyDescent="0.25">
      <c r="A215" s="188" t="s">
        <v>809</v>
      </c>
      <c r="B215" s="182"/>
      <c r="C215" s="182"/>
      <c r="D215" s="182"/>
      <c r="E215" s="182">
        <v>851</v>
      </c>
      <c r="F215" s="193" t="s">
        <v>121</v>
      </c>
      <c r="G215" s="193" t="s">
        <v>134</v>
      </c>
      <c r="H215" s="184" t="s">
        <v>41</v>
      </c>
      <c r="I215" s="178" t="s">
        <v>19</v>
      </c>
      <c r="J215" s="189">
        <v>426400</v>
      </c>
      <c r="K215" s="189">
        <f>J215</f>
        <v>426400</v>
      </c>
      <c r="L215" s="189"/>
      <c r="M215" s="189"/>
      <c r="N215" s="189">
        <v>426400</v>
      </c>
      <c r="O215" s="189">
        <f>N215</f>
        <v>426400</v>
      </c>
      <c r="P215" s="189"/>
      <c r="Q215" s="189"/>
      <c r="R215" s="189">
        <v>426400</v>
      </c>
    </row>
    <row r="216" spans="1:18" s="126" customFormat="1" ht="60" x14ac:dyDescent="0.25">
      <c r="A216" s="188" t="s">
        <v>22</v>
      </c>
      <c r="B216" s="182"/>
      <c r="C216" s="182"/>
      <c r="D216" s="182"/>
      <c r="E216" s="182">
        <v>851</v>
      </c>
      <c r="F216" s="193" t="s">
        <v>121</v>
      </c>
      <c r="G216" s="193" t="s">
        <v>134</v>
      </c>
      <c r="H216" s="184" t="s">
        <v>41</v>
      </c>
      <c r="I216" s="178" t="s">
        <v>23</v>
      </c>
      <c r="J216" s="189">
        <f t="shared" ref="J216:R216" si="141">J217</f>
        <v>290252</v>
      </c>
      <c r="K216" s="189">
        <f t="shared" si="141"/>
        <v>290252</v>
      </c>
      <c r="L216" s="189">
        <f t="shared" si="141"/>
        <v>0</v>
      </c>
      <c r="M216" s="189">
        <f t="shared" si="141"/>
        <v>0</v>
      </c>
      <c r="N216" s="189">
        <f t="shared" si="141"/>
        <v>290252</v>
      </c>
      <c r="O216" s="189">
        <f t="shared" si="141"/>
        <v>290252</v>
      </c>
      <c r="P216" s="189">
        <f t="shared" si="141"/>
        <v>0</v>
      </c>
      <c r="Q216" s="189">
        <f t="shared" si="141"/>
        <v>0</v>
      </c>
      <c r="R216" s="189">
        <f t="shared" si="141"/>
        <v>290252</v>
      </c>
    </row>
    <row r="217" spans="1:18" s="126" customFormat="1" ht="60" x14ac:dyDescent="0.25">
      <c r="A217" s="188" t="s">
        <v>9</v>
      </c>
      <c r="B217" s="182"/>
      <c r="C217" s="182"/>
      <c r="D217" s="182"/>
      <c r="E217" s="182">
        <v>851</v>
      </c>
      <c r="F217" s="193" t="s">
        <v>121</v>
      </c>
      <c r="G217" s="193" t="s">
        <v>134</v>
      </c>
      <c r="H217" s="184" t="s">
        <v>41</v>
      </c>
      <c r="I217" s="178" t="s">
        <v>24</v>
      </c>
      <c r="J217" s="189">
        <v>290252</v>
      </c>
      <c r="K217" s="189">
        <f>J217</f>
        <v>290252</v>
      </c>
      <c r="L217" s="189"/>
      <c r="M217" s="189"/>
      <c r="N217" s="189">
        <v>290252</v>
      </c>
      <c r="O217" s="189">
        <f>N217</f>
        <v>290252</v>
      </c>
      <c r="P217" s="189"/>
      <c r="Q217" s="189"/>
      <c r="R217" s="189">
        <v>290252</v>
      </c>
    </row>
    <row r="218" spans="1:18" s="126" customFormat="1" ht="30" hidden="1" x14ac:dyDescent="0.25">
      <c r="A218" s="192" t="s">
        <v>130</v>
      </c>
      <c r="B218" s="37"/>
      <c r="C218" s="37"/>
      <c r="D218" s="202"/>
      <c r="E218" s="182">
        <v>851</v>
      </c>
      <c r="F218" s="178" t="s">
        <v>121</v>
      </c>
      <c r="G218" s="178" t="s">
        <v>134</v>
      </c>
      <c r="H218" s="193" t="s">
        <v>299</v>
      </c>
      <c r="I218" s="178"/>
      <c r="J218" s="189">
        <f t="shared" ref="J218:R219" si="142">J219</f>
        <v>0</v>
      </c>
      <c r="K218" s="189">
        <f t="shared" si="142"/>
        <v>0</v>
      </c>
      <c r="L218" s="189">
        <f t="shared" si="142"/>
        <v>0</v>
      </c>
      <c r="M218" s="189">
        <f t="shared" si="142"/>
        <v>0</v>
      </c>
      <c r="N218" s="189">
        <f t="shared" si="142"/>
        <v>0</v>
      </c>
      <c r="O218" s="189">
        <f t="shared" si="142"/>
        <v>0</v>
      </c>
      <c r="P218" s="189">
        <f t="shared" si="142"/>
        <v>0</v>
      </c>
      <c r="Q218" s="189">
        <f t="shared" si="142"/>
        <v>0</v>
      </c>
      <c r="R218" s="189">
        <f t="shared" si="142"/>
        <v>0</v>
      </c>
    </row>
    <row r="219" spans="1:18" s="126" customFormat="1" ht="30" hidden="1" x14ac:dyDescent="0.25">
      <c r="A219" s="190" t="s">
        <v>125</v>
      </c>
      <c r="B219" s="37"/>
      <c r="C219" s="37"/>
      <c r="D219" s="202"/>
      <c r="E219" s="182">
        <v>851</v>
      </c>
      <c r="F219" s="178" t="s">
        <v>121</v>
      </c>
      <c r="G219" s="178" t="s">
        <v>134</v>
      </c>
      <c r="H219" s="193" t="s">
        <v>299</v>
      </c>
      <c r="I219" s="178" t="s">
        <v>126</v>
      </c>
      <c r="J219" s="189">
        <f t="shared" si="142"/>
        <v>0</v>
      </c>
      <c r="K219" s="189">
        <f t="shared" si="142"/>
        <v>0</v>
      </c>
      <c r="L219" s="189">
        <f t="shared" si="142"/>
        <v>0</v>
      </c>
      <c r="M219" s="189">
        <f t="shared" si="142"/>
        <v>0</v>
      </c>
      <c r="N219" s="189">
        <f t="shared" si="142"/>
        <v>0</v>
      </c>
      <c r="O219" s="189">
        <f t="shared" si="142"/>
        <v>0</v>
      </c>
      <c r="P219" s="189">
        <f t="shared" si="142"/>
        <v>0</v>
      </c>
      <c r="Q219" s="189">
        <f t="shared" si="142"/>
        <v>0</v>
      </c>
      <c r="R219" s="189">
        <f t="shared" si="142"/>
        <v>0</v>
      </c>
    </row>
    <row r="220" spans="1:18" s="126" customFormat="1" ht="60" hidden="1" x14ac:dyDescent="0.25">
      <c r="A220" s="190" t="s">
        <v>127</v>
      </c>
      <c r="B220" s="37"/>
      <c r="C220" s="37"/>
      <c r="D220" s="202"/>
      <c r="E220" s="182">
        <v>851</v>
      </c>
      <c r="F220" s="178" t="s">
        <v>121</v>
      </c>
      <c r="G220" s="178" t="s">
        <v>134</v>
      </c>
      <c r="H220" s="193" t="s">
        <v>299</v>
      </c>
      <c r="I220" s="178" t="s">
        <v>128</v>
      </c>
      <c r="J220" s="189"/>
      <c r="K220" s="189"/>
      <c r="L220" s="189">
        <f>J220</f>
        <v>0</v>
      </c>
      <c r="M220" s="189"/>
      <c r="N220" s="189"/>
      <c r="O220" s="189"/>
      <c r="P220" s="189">
        <f>N220</f>
        <v>0</v>
      </c>
      <c r="Q220" s="189"/>
      <c r="R220" s="189"/>
    </row>
    <row r="221" spans="1:18" s="126" customFormat="1" ht="28.5" x14ac:dyDescent="0.25">
      <c r="A221" s="206" t="s">
        <v>137</v>
      </c>
      <c r="B221" s="181"/>
      <c r="C221" s="181"/>
      <c r="D221" s="181"/>
      <c r="E221" s="182">
        <v>851</v>
      </c>
      <c r="F221" s="183" t="s">
        <v>138</v>
      </c>
      <c r="G221" s="183"/>
      <c r="H221" s="184" t="s">
        <v>61</v>
      </c>
      <c r="I221" s="183"/>
      <c r="J221" s="185">
        <f t="shared" ref="J221:M221" si="143">J226+J222</f>
        <v>3240016</v>
      </c>
      <c r="K221" s="185">
        <f t="shared" si="143"/>
        <v>2427000</v>
      </c>
      <c r="L221" s="185">
        <f t="shared" si="143"/>
        <v>545016</v>
      </c>
      <c r="M221" s="185">
        <f t="shared" si="143"/>
        <v>268000</v>
      </c>
      <c r="N221" s="185">
        <f t="shared" ref="N221:R221" si="144">N226+N222</f>
        <v>268000</v>
      </c>
      <c r="O221" s="185">
        <f t="shared" si="144"/>
        <v>0</v>
      </c>
      <c r="P221" s="185">
        <f t="shared" si="144"/>
        <v>0</v>
      </c>
      <c r="Q221" s="185">
        <f t="shared" si="144"/>
        <v>268000</v>
      </c>
      <c r="R221" s="185">
        <f t="shared" si="144"/>
        <v>268000</v>
      </c>
    </row>
    <row r="222" spans="1:18" s="126" customFormat="1" hidden="1" x14ac:dyDescent="0.25">
      <c r="A222" s="179" t="s">
        <v>412</v>
      </c>
      <c r="B222" s="187"/>
      <c r="C222" s="187"/>
      <c r="D222" s="187"/>
      <c r="E222" s="182">
        <v>851</v>
      </c>
      <c r="F222" s="22" t="s">
        <v>138</v>
      </c>
      <c r="G222" s="22" t="s">
        <v>11</v>
      </c>
      <c r="H222" s="184" t="s">
        <v>61</v>
      </c>
      <c r="I222" s="22"/>
      <c r="J222" s="23">
        <f t="shared" ref="J222:R224" si="145">J223</f>
        <v>0</v>
      </c>
      <c r="K222" s="23">
        <f t="shared" si="145"/>
        <v>0</v>
      </c>
      <c r="L222" s="23">
        <f t="shared" si="145"/>
        <v>0</v>
      </c>
      <c r="M222" s="23">
        <f t="shared" si="145"/>
        <v>0</v>
      </c>
      <c r="N222" s="23">
        <f t="shared" si="145"/>
        <v>0</v>
      </c>
      <c r="O222" s="23">
        <f t="shared" si="145"/>
        <v>0</v>
      </c>
      <c r="P222" s="23">
        <f t="shared" si="145"/>
        <v>0</v>
      </c>
      <c r="Q222" s="23">
        <f t="shared" si="145"/>
        <v>0</v>
      </c>
      <c r="R222" s="23">
        <f t="shared" si="145"/>
        <v>0</v>
      </c>
    </row>
    <row r="223" spans="1:18" s="126" customFormat="1" ht="60" hidden="1" x14ac:dyDescent="0.25">
      <c r="A223" s="188" t="s">
        <v>820</v>
      </c>
      <c r="B223" s="37"/>
      <c r="C223" s="37"/>
      <c r="D223" s="37"/>
      <c r="E223" s="182">
        <v>851</v>
      </c>
      <c r="F223" s="178" t="s">
        <v>138</v>
      </c>
      <c r="G223" s="178" t="s">
        <v>11</v>
      </c>
      <c r="H223" s="184" t="s">
        <v>821</v>
      </c>
      <c r="I223" s="178"/>
      <c r="J223" s="189">
        <f t="shared" si="145"/>
        <v>0</v>
      </c>
      <c r="K223" s="189">
        <f t="shared" si="145"/>
        <v>0</v>
      </c>
      <c r="L223" s="189">
        <f t="shared" si="145"/>
        <v>0</v>
      </c>
      <c r="M223" s="189">
        <f t="shared" si="145"/>
        <v>0</v>
      </c>
      <c r="N223" s="189">
        <f t="shared" si="145"/>
        <v>0</v>
      </c>
      <c r="O223" s="189">
        <f t="shared" si="145"/>
        <v>0</v>
      </c>
      <c r="P223" s="189">
        <f t="shared" si="145"/>
        <v>0</v>
      </c>
      <c r="Q223" s="189">
        <f t="shared" si="145"/>
        <v>0</v>
      </c>
      <c r="R223" s="189">
        <f t="shared" si="145"/>
        <v>0</v>
      </c>
    </row>
    <row r="224" spans="1:18" s="126" customFormat="1" ht="60" hidden="1" x14ac:dyDescent="0.25">
      <c r="A224" s="188" t="s">
        <v>22</v>
      </c>
      <c r="B224" s="37"/>
      <c r="C224" s="37"/>
      <c r="D224" s="37"/>
      <c r="E224" s="182">
        <v>851</v>
      </c>
      <c r="F224" s="178" t="s">
        <v>138</v>
      </c>
      <c r="G224" s="178" t="s">
        <v>11</v>
      </c>
      <c r="H224" s="184" t="s">
        <v>821</v>
      </c>
      <c r="I224" s="178" t="s">
        <v>23</v>
      </c>
      <c r="J224" s="189">
        <f t="shared" si="145"/>
        <v>0</v>
      </c>
      <c r="K224" s="189">
        <f t="shared" si="145"/>
        <v>0</v>
      </c>
      <c r="L224" s="189">
        <f t="shared" si="145"/>
        <v>0</v>
      </c>
      <c r="M224" s="189">
        <f t="shared" si="145"/>
        <v>0</v>
      </c>
      <c r="N224" s="189">
        <f t="shared" si="145"/>
        <v>0</v>
      </c>
      <c r="O224" s="189">
        <f t="shared" si="145"/>
        <v>0</v>
      </c>
      <c r="P224" s="189">
        <f t="shared" si="145"/>
        <v>0</v>
      </c>
      <c r="Q224" s="189">
        <f t="shared" si="145"/>
        <v>0</v>
      </c>
      <c r="R224" s="189">
        <f t="shared" si="145"/>
        <v>0</v>
      </c>
    </row>
    <row r="225" spans="1:18" s="126" customFormat="1" ht="60" hidden="1" x14ac:dyDescent="0.25">
      <c r="A225" s="188" t="s">
        <v>9</v>
      </c>
      <c r="B225" s="37"/>
      <c r="C225" s="37"/>
      <c r="D225" s="37"/>
      <c r="E225" s="182">
        <v>851</v>
      </c>
      <c r="F225" s="178" t="s">
        <v>138</v>
      </c>
      <c r="G225" s="178" t="s">
        <v>11</v>
      </c>
      <c r="H225" s="184" t="s">
        <v>821</v>
      </c>
      <c r="I225" s="178" t="s">
        <v>24</v>
      </c>
      <c r="J225" s="189"/>
      <c r="K225" s="185"/>
      <c r="L225" s="189">
        <f>J225</f>
        <v>0</v>
      </c>
      <c r="M225" s="185"/>
      <c r="N225" s="189"/>
      <c r="O225" s="185"/>
      <c r="P225" s="189">
        <f>N225</f>
        <v>0</v>
      </c>
      <c r="Q225" s="185"/>
      <c r="R225" s="189"/>
    </row>
    <row r="226" spans="1:18" s="126" customFormat="1" x14ac:dyDescent="0.25">
      <c r="A226" s="179" t="s">
        <v>139</v>
      </c>
      <c r="B226" s="201"/>
      <c r="C226" s="201"/>
      <c r="D226" s="201"/>
      <c r="E226" s="182">
        <v>851</v>
      </c>
      <c r="F226" s="22" t="s">
        <v>138</v>
      </c>
      <c r="G226" s="22" t="s">
        <v>56</v>
      </c>
      <c r="H226" s="184" t="s">
        <v>61</v>
      </c>
      <c r="I226" s="22"/>
      <c r="J226" s="23">
        <f t="shared" ref="J226:M226" si="146">J227+J232+J240+J237+J245</f>
        <v>3240016</v>
      </c>
      <c r="K226" s="23">
        <f t="shared" si="146"/>
        <v>2427000</v>
      </c>
      <c r="L226" s="23">
        <f t="shared" si="146"/>
        <v>545016</v>
      </c>
      <c r="M226" s="23">
        <f t="shared" si="146"/>
        <v>268000</v>
      </c>
      <c r="N226" s="23">
        <f t="shared" ref="N226:R226" si="147">N227+N232+N240+N237+N245</f>
        <v>268000</v>
      </c>
      <c r="O226" s="23">
        <f t="shared" si="147"/>
        <v>0</v>
      </c>
      <c r="P226" s="23">
        <f t="shared" si="147"/>
        <v>0</v>
      </c>
      <c r="Q226" s="23">
        <f t="shared" si="147"/>
        <v>268000</v>
      </c>
      <c r="R226" s="23">
        <f t="shared" si="147"/>
        <v>268000</v>
      </c>
    </row>
    <row r="227" spans="1:18" s="215" customFormat="1" ht="30" x14ac:dyDescent="0.25">
      <c r="A227" s="188" t="s">
        <v>140</v>
      </c>
      <c r="B227" s="37"/>
      <c r="C227" s="37"/>
      <c r="D227" s="37"/>
      <c r="E227" s="182">
        <v>851</v>
      </c>
      <c r="F227" s="178" t="s">
        <v>138</v>
      </c>
      <c r="G227" s="178" t="s">
        <v>56</v>
      </c>
      <c r="H227" s="184" t="s">
        <v>141</v>
      </c>
      <c r="I227" s="178"/>
      <c r="J227" s="189">
        <f t="shared" ref="J227:M227" si="148">J228+J230</f>
        <v>99900</v>
      </c>
      <c r="K227" s="189">
        <f t="shared" si="148"/>
        <v>0</v>
      </c>
      <c r="L227" s="189">
        <f t="shared" si="148"/>
        <v>99900</v>
      </c>
      <c r="M227" s="189">
        <f t="shared" si="148"/>
        <v>0</v>
      </c>
      <c r="N227" s="189">
        <f t="shared" ref="N227:R227" si="149">N228+N230</f>
        <v>0</v>
      </c>
      <c r="O227" s="189">
        <f t="shared" si="149"/>
        <v>0</v>
      </c>
      <c r="P227" s="189">
        <f t="shared" si="149"/>
        <v>0</v>
      </c>
      <c r="Q227" s="189">
        <f t="shared" si="149"/>
        <v>0</v>
      </c>
      <c r="R227" s="189">
        <f t="shared" si="149"/>
        <v>0</v>
      </c>
    </row>
    <row r="228" spans="1:18" s="215" customFormat="1" ht="135" x14ac:dyDescent="0.25">
      <c r="A228" s="188" t="s">
        <v>16</v>
      </c>
      <c r="B228" s="37"/>
      <c r="C228" s="37"/>
      <c r="D228" s="37"/>
      <c r="E228" s="182">
        <v>851</v>
      </c>
      <c r="F228" s="178" t="s">
        <v>138</v>
      </c>
      <c r="G228" s="178" t="s">
        <v>56</v>
      </c>
      <c r="H228" s="184" t="s">
        <v>141</v>
      </c>
      <c r="I228" s="178" t="s">
        <v>18</v>
      </c>
      <c r="J228" s="189">
        <f t="shared" ref="J228:R228" si="150">J229</f>
        <v>26000</v>
      </c>
      <c r="K228" s="189">
        <f t="shared" si="150"/>
        <v>0</v>
      </c>
      <c r="L228" s="189">
        <f t="shared" si="150"/>
        <v>26000</v>
      </c>
      <c r="M228" s="189">
        <f t="shared" si="150"/>
        <v>0</v>
      </c>
      <c r="N228" s="189">
        <f t="shared" si="150"/>
        <v>0</v>
      </c>
      <c r="O228" s="189">
        <f t="shared" si="150"/>
        <v>0</v>
      </c>
      <c r="P228" s="189">
        <f t="shared" si="150"/>
        <v>0</v>
      </c>
      <c r="Q228" s="189">
        <f t="shared" si="150"/>
        <v>0</v>
      </c>
      <c r="R228" s="189">
        <f t="shared" si="150"/>
        <v>0</v>
      </c>
    </row>
    <row r="229" spans="1:18" s="215" customFormat="1" ht="45" x14ac:dyDescent="0.25">
      <c r="A229" s="188" t="s">
        <v>7</v>
      </c>
      <c r="B229" s="37"/>
      <c r="C229" s="37"/>
      <c r="D229" s="37"/>
      <c r="E229" s="182">
        <v>851</v>
      </c>
      <c r="F229" s="178" t="s">
        <v>138</v>
      </c>
      <c r="G229" s="178" t="s">
        <v>56</v>
      </c>
      <c r="H229" s="184" t="s">
        <v>141</v>
      </c>
      <c r="I229" s="178" t="s">
        <v>67</v>
      </c>
      <c r="J229" s="189">
        <v>26000</v>
      </c>
      <c r="K229" s="189"/>
      <c r="L229" s="189">
        <f>J229</f>
        <v>26000</v>
      </c>
      <c r="M229" s="189"/>
      <c r="N229" s="189"/>
      <c r="O229" s="189"/>
      <c r="P229" s="189">
        <f>N229</f>
        <v>0</v>
      </c>
      <c r="Q229" s="189"/>
      <c r="R229" s="189"/>
    </row>
    <row r="230" spans="1:18" s="126" customFormat="1" ht="60" x14ac:dyDescent="0.25">
      <c r="A230" s="188" t="s">
        <v>22</v>
      </c>
      <c r="B230" s="190"/>
      <c r="C230" s="190"/>
      <c r="D230" s="190"/>
      <c r="E230" s="182">
        <v>851</v>
      </c>
      <c r="F230" s="178" t="s">
        <v>138</v>
      </c>
      <c r="G230" s="178" t="s">
        <v>56</v>
      </c>
      <c r="H230" s="184" t="s">
        <v>141</v>
      </c>
      <c r="I230" s="178" t="s">
        <v>23</v>
      </c>
      <c r="J230" s="189">
        <f t="shared" ref="J230:R230" si="151">J231</f>
        <v>73900</v>
      </c>
      <c r="K230" s="189">
        <f t="shared" si="151"/>
        <v>0</v>
      </c>
      <c r="L230" s="189">
        <f t="shared" si="151"/>
        <v>73900</v>
      </c>
      <c r="M230" s="189">
        <f t="shared" si="151"/>
        <v>0</v>
      </c>
      <c r="N230" s="189">
        <f t="shared" si="151"/>
        <v>0</v>
      </c>
      <c r="O230" s="189">
        <f t="shared" si="151"/>
        <v>0</v>
      </c>
      <c r="P230" s="189">
        <f t="shared" si="151"/>
        <v>0</v>
      </c>
      <c r="Q230" s="189">
        <f t="shared" si="151"/>
        <v>0</v>
      </c>
      <c r="R230" s="189">
        <f t="shared" si="151"/>
        <v>0</v>
      </c>
    </row>
    <row r="231" spans="1:18" s="126" customFormat="1" ht="60" x14ac:dyDescent="0.25">
      <c r="A231" s="188" t="s">
        <v>9</v>
      </c>
      <c r="B231" s="37"/>
      <c r="C231" s="37"/>
      <c r="D231" s="37"/>
      <c r="E231" s="182">
        <v>851</v>
      </c>
      <c r="F231" s="178" t="s">
        <v>138</v>
      </c>
      <c r="G231" s="178" t="s">
        <v>56</v>
      </c>
      <c r="H231" s="184" t="s">
        <v>141</v>
      </c>
      <c r="I231" s="178" t="s">
        <v>24</v>
      </c>
      <c r="J231" s="189">
        <v>73900</v>
      </c>
      <c r="K231" s="189"/>
      <c r="L231" s="189">
        <f>J231</f>
        <v>73900</v>
      </c>
      <c r="M231" s="189"/>
      <c r="N231" s="189"/>
      <c r="O231" s="189"/>
      <c r="P231" s="189">
        <f>N231</f>
        <v>0</v>
      </c>
      <c r="Q231" s="189"/>
      <c r="R231" s="189"/>
    </row>
    <row r="232" spans="1:18" s="126" customFormat="1" ht="45" x14ac:dyDescent="0.25">
      <c r="A232" s="188" t="s">
        <v>142</v>
      </c>
      <c r="B232" s="201"/>
      <c r="C232" s="201"/>
      <c r="D232" s="201"/>
      <c r="E232" s="182">
        <v>851</v>
      </c>
      <c r="F232" s="178" t="s">
        <v>138</v>
      </c>
      <c r="G232" s="178" t="s">
        <v>56</v>
      </c>
      <c r="H232" s="184" t="s">
        <v>143</v>
      </c>
      <c r="I232" s="178"/>
      <c r="J232" s="189">
        <f t="shared" ref="J232:M232" si="152">J235+J233</f>
        <v>410600</v>
      </c>
      <c r="K232" s="189">
        <f t="shared" si="152"/>
        <v>0</v>
      </c>
      <c r="L232" s="189">
        <f t="shared" si="152"/>
        <v>410600</v>
      </c>
      <c r="M232" s="189">
        <f t="shared" si="152"/>
        <v>0</v>
      </c>
      <c r="N232" s="189">
        <f t="shared" ref="N232:R232" si="153">N235+N233</f>
        <v>0</v>
      </c>
      <c r="O232" s="189">
        <f t="shared" si="153"/>
        <v>0</v>
      </c>
      <c r="P232" s="189">
        <f t="shared" si="153"/>
        <v>0</v>
      </c>
      <c r="Q232" s="189">
        <f t="shared" si="153"/>
        <v>0</v>
      </c>
      <c r="R232" s="189">
        <f t="shared" si="153"/>
        <v>0</v>
      </c>
    </row>
    <row r="233" spans="1:18" s="126" customFormat="1" ht="135" x14ac:dyDescent="0.25">
      <c r="A233" s="188" t="s">
        <v>16</v>
      </c>
      <c r="B233" s="37"/>
      <c r="C233" s="37"/>
      <c r="D233" s="37"/>
      <c r="E233" s="182">
        <v>851</v>
      </c>
      <c r="F233" s="178" t="s">
        <v>138</v>
      </c>
      <c r="G233" s="178" t="s">
        <v>56</v>
      </c>
      <c r="H233" s="184" t="s">
        <v>143</v>
      </c>
      <c r="I233" s="178" t="s">
        <v>18</v>
      </c>
      <c r="J233" s="189">
        <f t="shared" ref="J233:R233" si="154">J234</f>
        <v>211200</v>
      </c>
      <c r="K233" s="189">
        <f t="shared" si="154"/>
        <v>0</v>
      </c>
      <c r="L233" s="189">
        <f t="shared" si="154"/>
        <v>211200</v>
      </c>
      <c r="M233" s="189">
        <f t="shared" si="154"/>
        <v>0</v>
      </c>
      <c r="N233" s="189">
        <f t="shared" si="154"/>
        <v>0</v>
      </c>
      <c r="O233" s="189">
        <f t="shared" si="154"/>
        <v>0</v>
      </c>
      <c r="P233" s="189">
        <f t="shared" si="154"/>
        <v>0</v>
      </c>
      <c r="Q233" s="189">
        <f t="shared" si="154"/>
        <v>0</v>
      </c>
      <c r="R233" s="189">
        <f t="shared" si="154"/>
        <v>0</v>
      </c>
    </row>
    <row r="234" spans="1:18" s="126" customFormat="1" ht="45" x14ac:dyDescent="0.25">
      <c r="A234" s="188" t="s">
        <v>7</v>
      </c>
      <c r="B234" s="37"/>
      <c r="C234" s="37"/>
      <c r="D234" s="37"/>
      <c r="E234" s="182">
        <v>851</v>
      </c>
      <c r="F234" s="178" t="s">
        <v>138</v>
      </c>
      <c r="G234" s="178" t="s">
        <v>56</v>
      </c>
      <c r="H234" s="184" t="s">
        <v>143</v>
      </c>
      <c r="I234" s="178" t="s">
        <v>67</v>
      </c>
      <c r="J234" s="189">
        <v>211200</v>
      </c>
      <c r="K234" s="189"/>
      <c r="L234" s="189">
        <f>J234</f>
        <v>211200</v>
      </c>
      <c r="M234" s="189"/>
      <c r="N234" s="189"/>
      <c r="O234" s="189"/>
      <c r="P234" s="189">
        <f>N234</f>
        <v>0</v>
      </c>
      <c r="Q234" s="189"/>
      <c r="R234" s="189"/>
    </row>
    <row r="235" spans="1:18" s="126" customFormat="1" ht="60" x14ac:dyDescent="0.25">
      <c r="A235" s="188" t="s">
        <v>22</v>
      </c>
      <c r="B235" s="201"/>
      <c r="C235" s="201"/>
      <c r="D235" s="201"/>
      <c r="E235" s="182">
        <v>851</v>
      </c>
      <c r="F235" s="178" t="s">
        <v>138</v>
      </c>
      <c r="G235" s="178" t="s">
        <v>56</v>
      </c>
      <c r="H235" s="184" t="s">
        <v>143</v>
      </c>
      <c r="I235" s="178" t="s">
        <v>23</v>
      </c>
      <c r="J235" s="189">
        <f t="shared" ref="J235:R235" si="155">J236</f>
        <v>199400</v>
      </c>
      <c r="K235" s="189">
        <f t="shared" si="155"/>
        <v>0</v>
      </c>
      <c r="L235" s="189">
        <f t="shared" si="155"/>
        <v>199400</v>
      </c>
      <c r="M235" s="189">
        <f t="shared" si="155"/>
        <v>0</v>
      </c>
      <c r="N235" s="189">
        <f t="shared" si="155"/>
        <v>0</v>
      </c>
      <c r="O235" s="189">
        <f t="shared" si="155"/>
        <v>0</v>
      </c>
      <c r="P235" s="189">
        <f t="shared" si="155"/>
        <v>0</v>
      </c>
      <c r="Q235" s="189">
        <f t="shared" si="155"/>
        <v>0</v>
      </c>
      <c r="R235" s="189">
        <f t="shared" si="155"/>
        <v>0</v>
      </c>
    </row>
    <row r="236" spans="1:18" s="126" customFormat="1" ht="60" x14ac:dyDescent="0.25">
      <c r="A236" s="188" t="s">
        <v>9</v>
      </c>
      <c r="B236" s="201"/>
      <c r="C236" s="201"/>
      <c r="D236" s="201"/>
      <c r="E236" s="182">
        <v>851</v>
      </c>
      <c r="F236" s="178" t="s">
        <v>138</v>
      </c>
      <c r="G236" s="178" t="s">
        <v>56</v>
      </c>
      <c r="H236" s="184" t="s">
        <v>143</v>
      </c>
      <c r="I236" s="178" t="s">
        <v>24</v>
      </c>
      <c r="J236" s="189">
        <v>199400</v>
      </c>
      <c r="K236" s="189"/>
      <c r="L236" s="189">
        <f>J236</f>
        <v>199400</v>
      </c>
      <c r="M236" s="189"/>
      <c r="N236" s="189"/>
      <c r="O236" s="189"/>
      <c r="P236" s="189">
        <f>N236</f>
        <v>0</v>
      </c>
      <c r="Q236" s="189"/>
      <c r="R236" s="189"/>
    </row>
    <row r="237" spans="1:18" s="126" customFormat="1" ht="75" x14ac:dyDescent="0.25">
      <c r="A237" s="188" t="s">
        <v>822</v>
      </c>
      <c r="B237" s="201"/>
      <c r="C237" s="201"/>
      <c r="D237" s="201"/>
      <c r="E237" s="182">
        <v>851</v>
      </c>
      <c r="F237" s="178" t="s">
        <v>138</v>
      </c>
      <c r="G237" s="178" t="s">
        <v>56</v>
      </c>
      <c r="H237" s="184" t="s">
        <v>147</v>
      </c>
      <c r="I237" s="178"/>
      <c r="J237" s="189">
        <f t="shared" ref="J237:R238" si="156">J238</f>
        <v>10000</v>
      </c>
      <c r="K237" s="189">
        <f t="shared" si="156"/>
        <v>0</v>
      </c>
      <c r="L237" s="189">
        <f t="shared" si="156"/>
        <v>10000</v>
      </c>
      <c r="M237" s="189">
        <f t="shared" si="156"/>
        <v>0</v>
      </c>
      <c r="N237" s="189">
        <f t="shared" si="156"/>
        <v>0</v>
      </c>
      <c r="O237" s="189">
        <f t="shared" si="156"/>
        <v>0</v>
      </c>
      <c r="P237" s="189">
        <f t="shared" si="156"/>
        <v>0</v>
      </c>
      <c r="Q237" s="189">
        <f t="shared" si="156"/>
        <v>0</v>
      </c>
      <c r="R237" s="189">
        <f t="shared" si="156"/>
        <v>0</v>
      </c>
    </row>
    <row r="238" spans="1:18" s="126" customFormat="1" ht="60" x14ac:dyDescent="0.25">
      <c r="A238" s="188" t="s">
        <v>22</v>
      </c>
      <c r="B238" s="201"/>
      <c r="C238" s="201"/>
      <c r="D238" s="201"/>
      <c r="E238" s="182">
        <v>851</v>
      </c>
      <c r="F238" s="178" t="s">
        <v>138</v>
      </c>
      <c r="G238" s="178" t="s">
        <v>56</v>
      </c>
      <c r="H238" s="184" t="s">
        <v>147</v>
      </c>
      <c r="I238" s="178" t="s">
        <v>23</v>
      </c>
      <c r="J238" s="189">
        <f t="shared" si="156"/>
        <v>10000</v>
      </c>
      <c r="K238" s="189">
        <f t="shared" si="156"/>
        <v>0</v>
      </c>
      <c r="L238" s="189">
        <f t="shared" si="156"/>
        <v>10000</v>
      </c>
      <c r="M238" s="189">
        <f t="shared" si="156"/>
        <v>0</v>
      </c>
      <c r="N238" s="189">
        <f t="shared" si="156"/>
        <v>0</v>
      </c>
      <c r="O238" s="189">
        <f t="shared" si="156"/>
        <v>0</v>
      </c>
      <c r="P238" s="189">
        <f t="shared" si="156"/>
        <v>0</v>
      </c>
      <c r="Q238" s="189">
        <f t="shared" si="156"/>
        <v>0</v>
      </c>
      <c r="R238" s="189">
        <f t="shared" si="156"/>
        <v>0</v>
      </c>
    </row>
    <row r="239" spans="1:18" s="126" customFormat="1" ht="60" x14ac:dyDescent="0.25">
      <c r="A239" s="188" t="s">
        <v>9</v>
      </c>
      <c r="B239" s="201"/>
      <c r="C239" s="201"/>
      <c r="D239" s="201"/>
      <c r="E239" s="182">
        <v>851</v>
      </c>
      <c r="F239" s="178" t="s">
        <v>138</v>
      </c>
      <c r="G239" s="178" t="s">
        <v>56</v>
      </c>
      <c r="H239" s="184" t="s">
        <v>147</v>
      </c>
      <c r="I239" s="178" t="s">
        <v>24</v>
      </c>
      <c r="J239" s="189">
        <v>10000</v>
      </c>
      <c r="K239" s="189"/>
      <c r="L239" s="189">
        <f>J239</f>
        <v>10000</v>
      </c>
      <c r="M239" s="189"/>
      <c r="N239" s="189"/>
      <c r="O239" s="189"/>
      <c r="P239" s="189">
        <f>N239</f>
        <v>0</v>
      </c>
      <c r="Q239" s="189"/>
      <c r="R239" s="189"/>
    </row>
    <row r="240" spans="1:18" s="126" customFormat="1" ht="240" x14ac:dyDescent="0.25">
      <c r="A240" s="188" t="s">
        <v>144</v>
      </c>
      <c r="B240" s="201"/>
      <c r="C240" s="201"/>
      <c r="D240" s="201"/>
      <c r="E240" s="182">
        <v>851</v>
      </c>
      <c r="F240" s="178" t="s">
        <v>138</v>
      </c>
      <c r="G240" s="178" t="s">
        <v>56</v>
      </c>
      <c r="H240" s="184" t="s">
        <v>145</v>
      </c>
      <c r="I240" s="178"/>
      <c r="J240" s="189">
        <f t="shared" ref="J240:M240" si="157">J243+J241</f>
        <v>268000</v>
      </c>
      <c r="K240" s="189">
        <f t="shared" si="157"/>
        <v>0</v>
      </c>
      <c r="L240" s="189">
        <f t="shared" si="157"/>
        <v>0</v>
      </c>
      <c r="M240" s="189">
        <f t="shared" si="157"/>
        <v>268000</v>
      </c>
      <c r="N240" s="189">
        <f t="shared" ref="N240:R240" si="158">N243+N241</f>
        <v>268000</v>
      </c>
      <c r="O240" s="189">
        <f t="shared" si="158"/>
        <v>0</v>
      </c>
      <c r="P240" s="189">
        <f t="shared" si="158"/>
        <v>0</v>
      </c>
      <c r="Q240" s="189">
        <f t="shared" si="158"/>
        <v>268000</v>
      </c>
      <c r="R240" s="189">
        <f t="shared" si="158"/>
        <v>268000</v>
      </c>
    </row>
    <row r="241" spans="1:18" s="126" customFormat="1" ht="135" x14ac:dyDescent="0.25">
      <c r="A241" s="188" t="s">
        <v>16</v>
      </c>
      <c r="B241" s="37"/>
      <c r="C241" s="37"/>
      <c r="D241" s="37"/>
      <c r="E241" s="182">
        <v>851</v>
      </c>
      <c r="F241" s="178" t="s">
        <v>138</v>
      </c>
      <c r="G241" s="178" t="s">
        <v>56</v>
      </c>
      <c r="H241" s="184" t="s">
        <v>145</v>
      </c>
      <c r="I241" s="178" t="s">
        <v>18</v>
      </c>
      <c r="J241" s="189">
        <f t="shared" ref="J241:R241" si="159">J242</f>
        <v>71000</v>
      </c>
      <c r="K241" s="189">
        <f t="shared" si="159"/>
        <v>0</v>
      </c>
      <c r="L241" s="189">
        <f t="shared" si="159"/>
        <v>0</v>
      </c>
      <c r="M241" s="189">
        <f t="shared" si="159"/>
        <v>71000</v>
      </c>
      <c r="N241" s="189">
        <f t="shared" si="159"/>
        <v>71000</v>
      </c>
      <c r="O241" s="189">
        <f t="shared" si="159"/>
        <v>0</v>
      </c>
      <c r="P241" s="189">
        <f t="shared" si="159"/>
        <v>0</v>
      </c>
      <c r="Q241" s="189">
        <f t="shared" si="159"/>
        <v>71000</v>
      </c>
      <c r="R241" s="189">
        <f t="shared" si="159"/>
        <v>71000</v>
      </c>
    </row>
    <row r="242" spans="1:18" s="126" customFormat="1" ht="45" x14ac:dyDescent="0.25">
      <c r="A242" s="188" t="s">
        <v>7</v>
      </c>
      <c r="B242" s="37"/>
      <c r="C242" s="37"/>
      <c r="D242" s="37"/>
      <c r="E242" s="182">
        <v>851</v>
      </c>
      <c r="F242" s="178" t="s">
        <v>138</v>
      </c>
      <c r="G242" s="178" t="s">
        <v>56</v>
      </c>
      <c r="H242" s="184" t="s">
        <v>145</v>
      </c>
      <c r="I242" s="178" t="s">
        <v>67</v>
      </c>
      <c r="J242" s="189">
        <v>71000</v>
      </c>
      <c r="K242" s="189"/>
      <c r="L242" s="189"/>
      <c r="M242" s="189">
        <f>J242</f>
        <v>71000</v>
      </c>
      <c r="N242" s="189">
        <v>71000</v>
      </c>
      <c r="O242" s="189"/>
      <c r="P242" s="189"/>
      <c r="Q242" s="189">
        <f>N242</f>
        <v>71000</v>
      </c>
      <c r="R242" s="189">
        <v>71000</v>
      </c>
    </row>
    <row r="243" spans="1:18" s="126" customFormat="1" ht="60" x14ac:dyDescent="0.25">
      <c r="A243" s="188" t="s">
        <v>22</v>
      </c>
      <c r="B243" s="201"/>
      <c r="C243" s="201"/>
      <c r="D243" s="201"/>
      <c r="E243" s="182">
        <v>851</v>
      </c>
      <c r="F243" s="178" t="s">
        <v>138</v>
      </c>
      <c r="G243" s="178" t="s">
        <v>56</v>
      </c>
      <c r="H243" s="184" t="s">
        <v>145</v>
      </c>
      <c r="I243" s="178" t="s">
        <v>23</v>
      </c>
      <c r="J243" s="189">
        <f t="shared" ref="J243:R243" si="160">J244</f>
        <v>197000</v>
      </c>
      <c r="K243" s="189">
        <f t="shared" si="160"/>
        <v>0</v>
      </c>
      <c r="L243" s="189">
        <f t="shared" si="160"/>
        <v>0</v>
      </c>
      <c r="M243" s="189">
        <f t="shared" si="160"/>
        <v>197000</v>
      </c>
      <c r="N243" s="189">
        <f t="shared" si="160"/>
        <v>197000</v>
      </c>
      <c r="O243" s="189">
        <f t="shared" si="160"/>
        <v>0</v>
      </c>
      <c r="P243" s="189">
        <f t="shared" si="160"/>
        <v>0</v>
      </c>
      <c r="Q243" s="189">
        <f t="shared" si="160"/>
        <v>197000</v>
      </c>
      <c r="R243" s="189">
        <f t="shared" si="160"/>
        <v>197000</v>
      </c>
    </row>
    <row r="244" spans="1:18" s="126" customFormat="1" ht="60" x14ac:dyDescent="0.25">
      <c r="A244" s="188" t="s">
        <v>9</v>
      </c>
      <c r="B244" s="201"/>
      <c r="C244" s="201"/>
      <c r="D244" s="201"/>
      <c r="E244" s="182">
        <v>851</v>
      </c>
      <c r="F244" s="178" t="s">
        <v>138</v>
      </c>
      <c r="G244" s="178" t="s">
        <v>56</v>
      </c>
      <c r="H244" s="184" t="s">
        <v>145</v>
      </c>
      <c r="I244" s="178" t="s">
        <v>24</v>
      </c>
      <c r="J244" s="189">
        <v>197000</v>
      </c>
      <c r="K244" s="189"/>
      <c r="L244" s="189"/>
      <c r="M244" s="189">
        <f>J244</f>
        <v>197000</v>
      </c>
      <c r="N244" s="189">
        <v>197000</v>
      </c>
      <c r="O244" s="189"/>
      <c r="P244" s="189"/>
      <c r="Q244" s="189">
        <f>N244</f>
        <v>197000</v>
      </c>
      <c r="R244" s="189">
        <v>197000</v>
      </c>
    </row>
    <row r="245" spans="1:18" s="126" customFormat="1" ht="60" x14ac:dyDescent="0.25">
      <c r="A245" s="188" t="s">
        <v>405</v>
      </c>
      <c r="B245" s="201"/>
      <c r="C245" s="201"/>
      <c r="D245" s="201"/>
      <c r="E245" s="178" t="s">
        <v>406</v>
      </c>
      <c r="F245" s="178" t="s">
        <v>138</v>
      </c>
      <c r="G245" s="178" t="s">
        <v>56</v>
      </c>
      <c r="H245" s="184" t="s">
        <v>823</v>
      </c>
      <c r="I245" s="178"/>
      <c r="J245" s="189">
        <f t="shared" ref="J245:R246" si="161">J246</f>
        <v>2451516</v>
      </c>
      <c r="K245" s="189">
        <f t="shared" si="161"/>
        <v>2427000</v>
      </c>
      <c r="L245" s="189">
        <f t="shared" si="161"/>
        <v>24516</v>
      </c>
      <c r="M245" s="189">
        <f t="shared" si="161"/>
        <v>0</v>
      </c>
      <c r="N245" s="189">
        <f t="shared" si="161"/>
        <v>0</v>
      </c>
      <c r="O245" s="189">
        <f t="shared" si="161"/>
        <v>0</v>
      </c>
      <c r="P245" s="189">
        <f t="shared" si="161"/>
        <v>0</v>
      </c>
      <c r="Q245" s="189">
        <f t="shared" si="161"/>
        <v>0</v>
      </c>
      <c r="R245" s="189">
        <f t="shared" si="161"/>
        <v>0</v>
      </c>
    </row>
    <row r="246" spans="1:18" s="126" customFormat="1" ht="60" x14ac:dyDescent="0.25">
      <c r="A246" s="188" t="s">
        <v>22</v>
      </c>
      <c r="B246" s="201"/>
      <c r="C246" s="201"/>
      <c r="D246" s="201"/>
      <c r="E246" s="178" t="s">
        <v>406</v>
      </c>
      <c r="F246" s="178" t="s">
        <v>138</v>
      </c>
      <c r="G246" s="178" t="s">
        <v>56</v>
      </c>
      <c r="H246" s="184" t="s">
        <v>823</v>
      </c>
      <c r="I246" s="178" t="s">
        <v>23</v>
      </c>
      <c r="J246" s="189">
        <f t="shared" si="161"/>
        <v>2451516</v>
      </c>
      <c r="K246" s="189">
        <f t="shared" si="161"/>
        <v>2427000</v>
      </c>
      <c r="L246" s="189">
        <f t="shared" si="161"/>
        <v>24516</v>
      </c>
      <c r="M246" s="189">
        <f t="shared" si="161"/>
        <v>0</v>
      </c>
      <c r="N246" s="189">
        <f t="shared" si="161"/>
        <v>0</v>
      </c>
      <c r="O246" s="189">
        <f t="shared" si="161"/>
        <v>0</v>
      </c>
      <c r="P246" s="189">
        <f t="shared" si="161"/>
        <v>0</v>
      </c>
      <c r="Q246" s="189">
        <f t="shared" si="161"/>
        <v>0</v>
      </c>
      <c r="R246" s="189">
        <f t="shared" si="161"/>
        <v>0</v>
      </c>
    </row>
    <row r="247" spans="1:18" s="126" customFormat="1" ht="60" x14ac:dyDescent="0.25">
      <c r="A247" s="188" t="s">
        <v>9</v>
      </c>
      <c r="B247" s="201"/>
      <c r="C247" s="201"/>
      <c r="D247" s="201"/>
      <c r="E247" s="178" t="s">
        <v>406</v>
      </c>
      <c r="F247" s="178" t="s">
        <v>138</v>
      </c>
      <c r="G247" s="178" t="s">
        <v>56</v>
      </c>
      <c r="H247" s="184" t="s">
        <v>823</v>
      </c>
      <c r="I247" s="178" t="s">
        <v>24</v>
      </c>
      <c r="J247" s="189">
        <v>2451516</v>
      </c>
      <c r="K247" s="189">
        <v>2427000</v>
      </c>
      <c r="L247" s="189">
        <v>24516</v>
      </c>
      <c r="M247" s="189"/>
      <c r="N247" s="189"/>
      <c r="O247" s="189"/>
      <c r="P247" s="189"/>
      <c r="Q247" s="189"/>
      <c r="R247" s="189"/>
    </row>
    <row r="248" spans="1:18" s="126" customFormat="1" ht="42.75" x14ac:dyDescent="0.25">
      <c r="A248" s="176" t="s">
        <v>148</v>
      </c>
      <c r="B248" s="114"/>
      <c r="C248" s="114"/>
      <c r="D248" s="114"/>
      <c r="E248" s="114">
        <v>852</v>
      </c>
      <c r="F248" s="193"/>
      <c r="G248" s="193"/>
      <c r="H248" s="179" t="s">
        <v>61</v>
      </c>
      <c r="I248" s="178"/>
      <c r="J248" s="185">
        <f t="shared" ref="J248:M248" si="162">J249+J360</f>
        <v>169383258.59999999</v>
      </c>
      <c r="K248" s="185">
        <f t="shared" si="162"/>
        <v>113359968.59999999</v>
      </c>
      <c r="L248" s="185">
        <f t="shared" si="162"/>
        <v>56023290</v>
      </c>
      <c r="M248" s="185">
        <f t="shared" si="162"/>
        <v>0</v>
      </c>
      <c r="N248" s="185">
        <f t="shared" ref="N248:R248" si="163">N249+N360</f>
        <v>158407721.94999999</v>
      </c>
      <c r="O248" s="185">
        <f t="shared" si="163"/>
        <v>104291320.95</v>
      </c>
      <c r="P248" s="185">
        <f t="shared" si="163"/>
        <v>54116401</v>
      </c>
      <c r="Q248" s="185">
        <f t="shared" si="163"/>
        <v>0</v>
      </c>
      <c r="R248" s="185">
        <f t="shared" si="163"/>
        <v>138667529.94999999</v>
      </c>
    </row>
    <row r="249" spans="1:18" s="186" customFormat="1" x14ac:dyDescent="0.25">
      <c r="A249" s="206" t="s">
        <v>99</v>
      </c>
      <c r="B249" s="181"/>
      <c r="C249" s="181"/>
      <c r="D249" s="181"/>
      <c r="E249" s="182">
        <v>852</v>
      </c>
      <c r="F249" s="183" t="s">
        <v>100</v>
      </c>
      <c r="G249" s="183"/>
      <c r="H249" s="184" t="s">
        <v>61</v>
      </c>
      <c r="I249" s="183"/>
      <c r="J249" s="185">
        <f t="shared" ref="J249:M249" si="164">J250+J278+J321+J340+J346</f>
        <v>157554305</v>
      </c>
      <c r="K249" s="185">
        <f t="shared" si="164"/>
        <v>101531015</v>
      </c>
      <c r="L249" s="185">
        <f t="shared" si="164"/>
        <v>56023290</v>
      </c>
      <c r="M249" s="185">
        <f t="shared" si="164"/>
        <v>0</v>
      </c>
      <c r="N249" s="185">
        <f t="shared" ref="N249:R249" si="165">N250+N278+N321+N340+N346</f>
        <v>147074427.19999999</v>
      </c>
      <c r="O249" s="185">
        <f t="shared" si="165"/>
        <v>92958026.200000003</v>
      </c>
      <c r="P249" s="185">
        <f t="shared" si="165"/>
        <v>54116401</v>
      </c>
      <c r="Q249" s="185">
        <f t="shared" si="165"/>
        <v>0</v>
      </c>
      <c r="R249" s="185">
        <f t="shared" si="165"/>
        <v>127412535.2</v>
      </c>
    </row>
    <row r="250" spans="1:18" s="12" customFormat="1" x14ac:dyDescent="0.25">
      <c r="A250" s="179" t="s">
        <v>149</v>
      </c>
      <c r="B250" s="187"/>
      <c r="C250" s="187"/>
      <c r="D250" s="187"/>
      <c r="E250" s="182">
        <v>852</v>
      </c>
      <c r="F250" s="22" t="s">
        <v>100</v>
      </c>
      <c r="G250" s="22" t="s">
        <v>11</v>
      </c>
      <c r="H250" s="184" t="s">
        <v>61</v>
      </c>
      <c r="I250" s="22"/>
      <c r="J250" s="23">
        <f t="shared" ref="J250:M250" si="166">J251+J257+J263+J254+J260+J266+J269+J272+J275</f>
        <v>37448498</v>
      </c>
      <c r="K250" s="23">
        <f t="shared" si="166"/>
        <v>26773656</v>
      </c>
      <c r="L250" s="23">
        <f t="shared" si="166"/>
        <v>10674842</v>
      </c>
      <c r="M250" s="23">
        <f t="shared" si="166"/>
        <v>0</v>
      </c>
      <c r="N250" s="23">
        <f t="shared" ref="N250:R250" si="167">N251+N257+N263+N254+N260+N266+N269+N272+N275</f>
        <v>38960582</v>
      </c>
      <c r="O250" s="23">
        <f t="shared" si="167"/>
        <v>28232120</v>
      </c>
      <c r="P250" s="23">
        <f t="shared" si="167"/>
        <v>10728462</v>
      </c>
      <c r="Q250" s="23">
        <f t="shared" si="167"/>
        <v>0</v>
      </c>
      <c r="R250" s="23">
        <f t="shared" si="167"/>
        <v>32694156</v>
      </c>
    </row>
    <row r="251" spans="1:18" s="12" customFormat="1" ht="409.5" x14ac:dyDescent="0.25">
      <c r="A251" s="188" t="s">
        <v>837</v>
      </c>
      <c r="B251" s="187"/>
      <c r="C251" s="187"/>
      <c r="D251" s="187"/>
      <c r="E251" s="182">
        <v>852</v>
      </c>
      <c r="F251" s="178" t="s">
        <v>100</v>
      </c>
      <c r="G251" s="178" t="s">
        <v>11</v>
      </c>
      <c r="H251" s="184" t="s">
        <v>838</v>
      </c>
      <c r="I251" s="178"/>
      <c r="J251" s="189">
        <f t="shared" ref="J251:R252" si="168">J252</f>
        <v>26254056</v>
      </c>
      <c r="K251" s="189">
        <f t="shared" si="168"/>
        <v>26254056</v>
      </c>
      <c r="L251" s="189">
        <f t="shared" si="168"/>
        <v>0</v>
      </c>
      <c r="M251" s="189">
        <f t="shared" si="168"/>
        <v>0</v>
      </c>
      <c r="N251" s="189">
        <f t="shared" si="168"/>
        <v>26254056</v>
      </c>
      <c r="O251" s="189">
        <f t="shared" si="168"/>
        <v>26254056</v>
      </c>
      <c r="P251" s="189">
        <f t="shared" si="168"/>
        <v>0</v>
      </c>
      <c r="Q251" s="189">
        <f t="shared" si="168"/>
        <v>0</v>
      </c>
      <c r="R251" s="189">
        <f t="shared" si="168"/>
        <v>26254056</v>
      </c>
    </row>
    <row r="252" spans="1:18" s="12" customFormat="1" ht="75" x14ac:dyDescent="0.25">
      <c r="A252" s="188" t="s">
        <v>53</v>
      </c>
      <c r="B252" s="187"/>
      <c r="C252" s="187"/>
      <c r="D252" s="187"/>
      <c r="E252" s="182">
        <v>852</v>
      </c>
      <c r="F252" s="178" t="s">
        <v>100</v>
      </c>
      <c r="G252" s="178" t="s">
        <v>11</v>
      </c>
      <c r="H252" s="184" t="s">
        <v>838</v>
      </c>
      <c r="I252" s="178" t="s">
        <v>106</v>
      </c>
      <c r="J252" s="189">
        <f t="shared" si="168"/>
        <v>26254056</v>
      </c>
      <c r="K252" s="189">
        <f t="shared" si="168"/>
        <v>26254056</v>
      </c>
      <c r="L252" s="189">
        <f t="shared" si="168"/>
        <v>0</v>
      </c>
      <c r="M252" s="189">
        <f t="shared" si="168"/>
        <v>0</v>
      </c>
      <c r="N252" s="189">
        <f t="shared" si="168"/>
        <v>26254056</v>
      </c>
      <c r="O252" s="189">
        <f t="shared" si="168"/>
        <v>26254056</v>
      </c>
      <c r="P252" s="189">
        <f t="shared" si="168"/>
        <v>0</v>
      </c>
      <c r="Q252" s="189">
        <f t="shared" si="168"/>
        <v>0</v>
      </c>
      <c r="R252" s="189">
        <f t="shared" si="168"/>
        <v>26254056</v>
      </c>
    </row>
    <row r="253" spans="1:18" s="12" customFormat="1" ht="30" x14ac:dyDescent="0.25">
      <c r="A253" s="188" t="s">
        <v>107</v>
      </c>
      <c r="B253" s="37"/>
      <c r="C253" s="37"/>
      <c r="D253" s="37"/>
      <c r="E253" s="182">
        <v>852</v>
      </c>
      <c r="F253" s="178" t="s">
        <v>100</v>
      </c>
      <c r="G253" s="178" t="s">
        <v>11</v>
      </c>
      <c r="H253" s="184" t="s">
        <v>838</v>
      </c>
      <c r="I253" s="178" t="s">
        <v>108</v>
      </c>
      <c r="J253" s="189">
        <v>26254056</v>
      </c>
      <c r="K253" s="189">
        <f>J253</f>
        <v>26254056</v>
      </c>
      <c r="L253" s="189"/>
      <c r="M253" s="189"/>
      <c r="N253" s="189">
        <v>26254056</v>
      </c>
      <c r="O253" s="189">
        <f>N253</f>
        <v>26254056</v>
      </c>
      <c r="P253" s="189"/>
      <c r="Q253" s="189"/>
      <c r="R253" s="189">
        <v>26254056</v>
      </c>
    </row>
    <row r="254" spans="1:18" s="195" customFormat="1" ht="30" x14ac:dyDescent="0.25">
      <c r="A254" s="188" t="s">
        <v>150</v>
      </c>
      <c r="B254" s="37"/>
      <c r="C254" s="37"/>
      <c r="D254" s="190"/>
      <c r="E254" s="182">
        <v>852</v>
      </c>
      <c r="F254" s="193" t="s">
        <v>100</v>
      </c>
      <c r="G254" s="193" t="s">
        <v>11</v>
      </c>
      <c r="H254" s="184" t="s">
        <v>151</v>
      </c>
      <c r="I254" s="193"/>
      <c r="J254" s="189">
        <f t="shared" ref="J254:R255" si="169">J255</f>
        <v>8008100</v>
      </c>
      <c r="K254" s="189">
        <f t="shared" si="169"/>
        <v>0</v>
      </c>
      <c r="L254" s="189">
        <f t="shared" si="169"/>
        <v>8008100</v>
      </c>
      <c r="M254" s="189">
        <f t="shared" si="169"/>
        <v>0</v>
      </c>
      <c r="N254" s="189">
        <f t="shared" si="169"/>
        <v>8008100</v>
      </c>
      <c r="O254" s="189">
        <f t="shared" si="169"/>
        <v>0</v>
      </c>
      <c r="P254" s="189">
        <f t="shared" si="169"/>
        <v>8008100</v>
      </c>
      <c r="Q254" s="189">
        <f t="shared" si="169"/>
        <v>0</v>
      </c>
      <c r="R254" s="189">
        <f t="shared" si="169"/>
        <v>3276900</v>
      </c>
    </row>
    <row r="255" spans="1:18" s="195" customFormat="1" ht="75" x14ac:dyDescent="0.25">
      <c r="A255" s="188" t="s">
        <v>53</v>
      </c>
      <c r="B255" s="37"/>
      <c r="C255" s="37"/>
      <c r="D255" s="37"/>
      <c r="E255" s="182">
        <v>852</v>
      </c>
      <c r="F255" s="193" t="s">
        <v>100</v>
      </c>
      <c r="G255" s="193" t="s">
        <v>11</v>
      </c>
      <c r="H255" s="184" t="s">
        <v>151</v>
      </c>
      <c r="I255" s="193" t="s">
        <v>106</v>
      </c>
      <c r="J255" s="189">
        <f t="shared" si="169"/>
        <v>8008100</v>
      </c>
      <c r="K255" s="189">
        <f t="shared" si="169"/>
        <v>0</v>
      </c>
      <c r="L255" s="189">
        <f t="shared" si="169"/>
        <v>8008100</v>
      </c>
      <c r="M255" s="189">
        <f t="shared" si="169"/>
        <v>0</v>
      </c>
      <c r="N255" s="189">
        <f t="shared" si="169"/>
        <v>8008100</v>
      </c>
      <c r="O255" s="189">
        <f t="shared" si="169"/>
        <v>0</v>
      </c>
      <c r="P255" s="189">
        <f t="shared" si="169"/>
        <v>8008100</v>
      </c>
      <c r="Q255" s="189">
        <f t="shared" si="169"/>
        <v>0</v>
      </c>
      <c r="R255" s="189">
        <f t="shared" si="169"/>
        <v>3276900</v>
      </c>
    </row>
    <row r="256" spans="1:18" s="195" customFormat="1" ht="30" x14ac:dyDescent="0.25">
      <c r="A256" s="188" t="s">
        <v>107</v>
      </c>
      <c r="B256" s="37"/>
      <c r="C256" s="37"/>
      <c r="D256" s="37"/>
      <c r="E256" s="182">
        <v>852</v>
      </c>
      <c r="F256" s="193" t="s">
        <v>100</v>
      </c>
      <c r="G256" s="193" t="s">
        <v>11</v>
      </c>
      <c r="H256" s="184" t="s">
        <v>151</v>
      </c>
      <c r="I256" s="178" t="s">
        <v>108</v>
      </c>
      <c r="J256" s="189">
        <v>8008100</v>
      </c>
      <c r="K256" s="189"/>
      <c r="L256" s="189">
        <f>J256</f>
        <v>8008100</v>
      </c>
      <c r="M256" s="189"/>
      <c r="N256" s="189">
        <v>8008100</v>
      </c>
      <c r="O256" s="189"/>
      <c r="P256" s="189">
        <f>N256</f>
        <v>8008100</v>
      </c>
      <c r="Q256" s="189"/>
      <c r="R256" s="189">
        <v>3276900</v>
      </c>
    </row>
    <row r="257" spans="1:18" s="195" customFormat="1" ht="60" hidden="1" x14ac:dyDescent="0.25">
      <c r="A257" s="188" t="s">
        <v>910</v>
      </c>
      <c r="B257" s="12"/>
      <c r="C257" s="12"/>
      <c r="D257" s="12"/>
      <c r="E257" s="182">
        <v>852</v>
      </c>
      <c r="F257" s="178" t="s">
        <v>100</v>
      </c>
      <c r="G257" s="193" t="s">
        <v>11</v>
      </c>
      <c r="H257" s="216" t="s">
        <v>911</v>
      </c>
      <c r="I257" s="178"/>
      <c r="J257" s="189">
        <f t="shared" ref="J257:R258" si="170">J258</f>
        <v>0</v>
      </c>
      <c r="K257" s="189">
        <f t="shared" si="170"/>
        <v>0</v>
      </c>
      <c r="L257" s="189">
        <f t="shared" si="170"/>
        <v>0</v>
      </c>
      <c r="M257" s="189">
        <f t="shared" si="170"/>
        <v>0</v>
      </c>
      <c r="N257" s="189">
        <f t="shared" si="170"/>
        <v>0</v>
      </c>
      <c r="O257" s="189">
        <f t="shared" si="170"/>
        <v>0</v>
      </c>
      <c r="P257" s="189">
        <f t="shared" si="170"/>
        <v>0</v>
      </c>
      <c r="Q257" s="189">
        <f t="shared" si="170"/>
        <v>0</v>
      </c>
      <c r="R257" s="189">
        <f t="shared" si="170"/>
        <v>0</v>
      </c>
    </row>
    <row r="258" spans="1:18" s="195" customFormat="1" ht="75" hidden="1" x14ac:dyDescent="0.25">
      <c r="A258" s="188" t="s">
        <v>53</v>
      </c>
      <c r="B258" s="12"/>
      <c r="C258" s="12"/>
      <c r="D258" s="12"/>
      <c r="E258" s="182">
        <v>852</v>
      </c>
      <c r="F258" s="178" t="s">
        <v>100</v>
      </c>
      <c r="G258" s="193" t="s">
        <v>11</v>
      </c>
      <c r="H258" s="216" t="s">
        <v>911</v>
      </c>
      <c r="I258" s="178" t="s">
        <v>106</v>
      </c>
      <c r="J258" s="189">
        <f t="shared" si="170"/>
        <v>0</v>
      </c>
      <c r="K258" s="189">
        <f t="shared" si="170"/>
        <v>0</v>
      </c>
      <c r="L258" s="189">
        <f t="shared" si="170"/>
        <v>0</v>
      </c>
      <c r="M258" s="189">
        <f t="shared" si="170"/>
        <v>0</v>
      </c>
      <c r="N258" s="189">
        <f t="shared" si="170"/>
        <v>0</v>
      </c>
      <c r="O258" s="189">
        <f t="shared" si="170"/>
        <v>0</v>
      </c>
      <c r="P258" s="189">
        <f t="shared" si="170"/>
        <v>0</v>
      </c>
      <c r="Q258" s="189">
        <f t="shared" si="170"/>
        <v>0</v>
      </c>
      <c r="R258" s="189">
        <f t="shared" si="170"/>
        <v>0</v>
      </c>
    </row>
    <row r="259" spans="1:18" s="195" customFormat="1" ht="30" hidden="1" x14ac:dyDescent="0.25">
      <c r="A259" s="188" t="s">
        <v>107</v>
      </c>
      <c r="B259" s="12"/>
      <c r="C259" s="12"/>
      <c r="D259" s="12"/>
      <c r="E259" s="182">
        <v>852</v>
      </c>
      <c r="F259" s="178" t="s">
        <v>100</v>
      </c>
      <c r="G259" s="193" t="s">
        <v>11</v>
      </c>
      <c r="H259" s="216" t="s">
        <v>911</v>
      </c>
      <c r="I259" s="178" t="s">
        <v>108</v>
      </c>
      <c r="J259" s="189"/>
      <c r="K259" s="189"/>
      <c r="L259" s="189">
        <f>J259</f>
        <v>0</v>
      </c>
      <c r="M259" s="189"/>
      <c r="N259" s="189"/>
      <c r="O259" s="189"/>
      <c r="P259" s="189">
        <f>N259</f>
        <v>0</v>
      </c>
      <c r="Q259" s="189"/>
      <c r="R259" s="189"/>
    </row>
    <row r="260" spans="1:18" s="12" customFormat="1" ht="30" x14ac:dyDescent="0.25">
      <c r="A260" s="188" t="s">
        <v>154</v>
      </c>
      <c r="B260" s="187"/>
      <c r="C260" s="187"/>
      <c r="D260" s="187"/>
      <c r="E260" s="182">
        <v>852</v>
      </c>
      <c r="F260" s="178" t="s">
        <v>100</v>
      </c>
      <c r="G260" s="178" t="s">
        <v>11</v>
      </c>
      <c r="H260" s="184" t="s">
        <v>155</v>
      </c>
      <c r="I260" s="178"/>
      <c r="J260" s="189">
        <f t="shared" ref="J260:R261" si="171">J261</f>
        <v>23142</v>
      </c>
      <c r="K260" s="189">
        <f t="shared" si="171"/>
        <v>0</v>
      </c>
      <c r="L260" s="189">
        <f t="shared" si="171"/>
        <v>23142</v>
      </c>
      <c r="M260" s="189">
        <f t="shared" si="171"/>
        <v>0</v>
      </c>
      <c r="N260" s="189">
        <f t="shared" si="171"/>
        <v>0</v>
      </c>
      <c r="O260" s="189">
        <f t="shared" si="171"/>
        <v>0</v>
      </c>
      <c r="P260" s="189">
        <f t="shared" si="171"/>
        <v>0</v>
      </c>
      <c r="Q260" s="189">
        <f t="shared" si="171"/>
        <v>0</v>
      </c>
      <c r="R260" s="189">
        <f t="shared" si="171"/>
        <v>0</v>
      </c>
    </row>
    <row r="261" spans="1:18" s="12" customFormat="1" ht="75" x14ac:dyDescent="0.25">
      <c r="A261" s="188" t="s">
        <v>53</v>
      </c>
      <c r="B261" s="187"/>
      <c r="C261" s="187"/>
      <c r="D261" s="187"/>
      <c r="E261" s="182">
        <v>852</v>
      </c>
      <c r="F261" s="178" t="s">
        <v>100</v>
      </c>
      <c r="G261" s="178" t="s">
        <v>11</v>
      </c>
      <c r="H261" s="184" t="s">
        <v>155</v>
      </c>
      <c r="I261" s="178" t="s">
        <v>106</v>
      </c>
      <c r="J261" s="189">
        <f t="shared" si="171"/>
        <v>23142</v>
      </c>
      <c r="K261" s="189">
        <f t="shared" si="171"/>
        <v>0</v>
      </c>
      <c r="L261" s="189">
        <f t="shared" si="171"/>
        <v>23142</v>
      </c>
      <c r="M261" s="189">
        <f t="shared" si="171"/>
        <v>0</v>
      </c>
      <c r="N261" s="189">
        <f t="shared" si="171"/>
        <v>0</v>
      </c>
      <c r="O261" s="189">
        <f t="shared" si="171"/>
        <v>0</v>
      </c>
      <c r="P261" s="189">
        <f t="shared" si="171"/>
        <v>0</v>
      </c>
      <c r="Q261" s="189">
        <f t="shared" si="171"/>
        <v>0</v>
      </c>
      <c r="R261" s="189">
        <f t="shared" si="171"/>
        <v>0</v>
      </c>
    </row>
    <row r="262" spans="1:18" s="12" customFormat="1" ht="30" x14ac:dyDescent="0.25">
      <c r="A262" s="188" t="s">
        <v>107</v>
      </c>
      <c r="B262" s="37"/>
      <c r="C262" s="37"/>
      <c r="D262" s="37"/>
      <c r="E262" s="182">
        <v>852</v>
      </c>
      <c r="F262" s="178" t="s">
        <v>100</v>
      </c>
      <c r="G262" s="178" t="s">
        <v>11</v>
      </c>
      <c r="H262" s="184" t="s">
        <v>155</v>
      </c>
      <c r="I262" s="178" t="s">
        <v>108</v>
      </c>
      <c r="J262" s="189">
        <v>23142</v>
      </c>
      <c r="K262" s="189"/>
      <c r="L262" s="189">
        <f>J262</f>
        <v>23142</v>
      </c>
      <c r="M262" s="189"/>
      <c r="N262" s="189"/>
      <c r="O262" s="189"/>
      <c r="P262" s="189">
        <f>N262</f>
        <v>0</v>
      </c>
      <c r="Q262" s="189"/>
      <c r="R262" s="189"/>
    </row>
    <row r="263" spans="1:18" s="126" customFormat="1" ht="45" x14ac:dyDescent="0.25">
      <c r="A263" s="188" t="s">
        <v>152</v>
      </c>
      <c r="B263" s="37"/>
      <c r="C263" s="37"/>
      <c r="D263" s="37"/>
      <c r="E263" s="182">
        <v>852</v>
      </c>
      <c r="F263" s="193" t="s">
        <v>100</v>
      </c>
      <c r="G263" s="193" t="s">
        <v>11</v>
      </c>
      <c r="H263" s="184" t="s">
        <v>153</v>
      </c>
      <c r="I263" s="193"/>
      <c r="J263" s="189">
        <f t="shared" ref="J263:R264" si="172">J264</f>
        <v>2643600</v>
      </c>
      <c r="K263" s="189">
        <f t="shared" si="172"/>
        <v>0</v>
      </c>
      <c r="L263" s="189">
        <f t="shared" si="172"/>
        <v>2643600</v>
      </c>
      <c r="M263" s="189">
        <f t="shared" si="172"/>
        <v>0</v>
      </c>
      <c r="N263" s="189">
        <f t="shared" si="172"/>
        <v>2643600</v>
      </c>
      <c r="O263" s="189">
        <f t="shared" si="172"/>
        <v>0</v>
      </c>
      <c r="P263" s="189">
        <f t="shared" si="172"/>
        <v>2643600</v>
      </c>
      <c r="Q263" s="189">
        <f t="shared" si="172"/>
        <v>0</v>
      </c>
      <c r="R263" s="189">
        <f t="shared" si="172"/>
        <v>2643600</v>
      </c>
    </row>
    <row r="264" spans="1:18" s="126" customFormat="1" ht="75" x14ac:dyDescent="0.25">
      <c r="A264" s="188" t="s">
        <v>53</v>
      </c>
      <c r="B264" s="37"/>
      <c r="C264" s="37"/>
      <c r="D264" s="37"/>
      <c r="E264" s="182">
        <v>852</v>
      </c>
      <c r="F264" s="193" t="s">
        <v>100</v>
      </c>
      <c r="G264" s="193" t="s">
        <v>11</v>
      </c>
      <c r="H264" s="184" t="s">
        <v>153</v>
      </c>
      <c r="I264" s="193" t="s">
        <v>106</v>
      </c>
      <c r="J264" s="189">
        <f t="shared" si="172"/>
        <v>2643600</v>
      </c>
      <c r="K264" s="189">
        <f t="shared" si="172"/>
        <v>0</v>
      </c>
      <c r="L264" s="189">
        <f t="shared" si="172"/>
        <v>2643600</v>
      </c>
      <c r="M264" s="189">
        <f t="shared" si="172"/>
        <v>0</v>
      </c>
      <c r="N264" s="189">
        <f t="shared" si="172"/>
        <v>2643600</v>
      </c>
      <c r="O264" s="189">
        <f t="shared" si="172"/>
        <v>0</v>
      </c>
      <c r="P264" s="189">
        <f t="shared" si="172"/>
        <v>2643600</v>
      </c>
      <c r="Q264" s="189">
        <f t="shared" si="172"/>
        <v>0</v>
      </c>
      <c r="R264" s="189">
        <f t="shared" si="172"/>
        <v>2643600</v>
      </c>
    </row>
    <row r="265" spans="1:18" s="126" customFormat="1" ht="30" x14ac:dyDescent="0.25">
      <c r="A265" s="188" t="s">
        <v>107</v>
      </c>
      <c r="B265" s="37"/>
      <c r="C265" s="37"/>
      <c r="D265" s="37"/>
      <c r="E265" s="182">
        <v>852</v>
      </c>
      <c r="F265" s="193" t="s">
        <v>100</v>
      </c>
      <c r="G265" s="193" t="s">
        <v>11</v>
      </c>
      <c r="H265" s="184" t="s">
        <v>153</v>
      </c>
      <c r="I265" s="178" t="s">
        <v>108</v>
      </c>
      <c r="J265" s="189">
        <v>2643600</v>
      </c>
      <c r="K265" s="189"/>
      <c r="L265" s="189">
        <f>J265</f>
        <v>2643600</v>
      </c>
      <c r="M265" s="189"/>
      <c r="N265" s="189">
        <v>2643600</v>
      </c>
      <c r="O265" s="189"/>
      <c r="P265" s="189">
        <f>N265</f>
        <v>2643600</v>
      </c>
      <c r="Q265" s="189"/>
      <c r="R265" s="189">
        <v>2643600</v>
      </c>
    </row>
    <row r="266" spans="1:18" s="126" customFormat="1" ht="45" hidden="1" x14ac:dyDescent="0.25">
      <c r="A266" s="188" t="s">
        <v>156</v>
      </c>
      <c r="B266" s="37"/>
      <c r="C266" s="37"/>
      <c r="D266" s="37"/>
      <c r="E266" s="182">
        <v>852</v>
      </c>
      <c r="F266" s="193" t="s">
        <v>100</v>
      </c>
      <c r="G266" s="178" t="s">
        <v>11</v>
      </c>
      <c r="H266" s="184" t="s">
        <v>157</v>
      </c>
      <c r="I266" s="178"/>
      <c r="J266" s="189">
        <f t="shared" ref="J266:R267" si="173">J267</f>
        <v>0</v>
      </c>
      <c r="K266" s="189">
        <f t="shared" si="173"/>
        <v>0</v>
      </c>
      <c r="L266" s="189">
        <f t="shared" si="173"/>
        <v>0</v>
      </c>
      <c r="M266" s="189">
        <f t="shared" si="173"/>
        <v>0</v>
      </c>
      <c r="N266" s="189">
        <f t="shared" si="173"/>
        <v>0</v>
      </c>
      <c r="O266" s="189">
        <f t="shared" si="173"/>
        <v>0</v>
      </c>
      <c r="P266" s="189">
        <f t="shared" si="173"/>
        <v>0</v>
      </c>
      <c r="Q266" s="189">
        <f t="shared" si="173"/>
        <v>0</v>
      </c>
      <c r="R266" s="189">
        <f t="shared" si="173"/>
        <v>0</v>
      </c>
    </row>
    <row r="267" spans="1:18" s="126" customFormat="1" ht="75" hidden="1" x14ac:dyDescent="0.25">
      <c r="A267" s="188" t="s">
        <v>53</v>
      </c>
      <c r="B267" s="37"/>
      <c r="C267" s="37"/>
      <c r="D267" s="37"/>
      <c r="E267" s="182">
        <v>852</v>
      </c>
      <c r="F267" s="178" t="s">
        <v>100</v>
      </c>
      <c r="G267" s="178" t="s">
        <v>11</v>
      </c>
      <c r="H267" s="184" t="s">
        <v>157</v>
      </c>
      <c r="I267" s="178" t="s">
        <v>106</v>
      </c>
      <c r="J267" s="189">
        <f t="shared" si="173"/>
        <v>0</v>
      </c>
      <c r="K267" s="189">
        <f t="shared" si="173"/>
        <v>0</v>
      </c>
      <c r="L267" s="189">
        <f t="shared" si="173"/>
        <v>0</v>
      </c>
      <c r="M267" s="189">
        <f t="shared" si="173"/>
        <v>0</v>
      </c>
      <c r="N267" s="189">
        <f t="shared" si="173"/>
        <v>0</v>
      </c>
      <c r="O267" s="189">
        <f t="shared" si="173"/>
        <v>0</v>
      </c>
      <c r="P267" s="189">
        <f t="shared" si="173"/>
        <v>0</v>
      </c>
      <c r="Q267" s="189">
        <f t="shared" si="173"/>
        <v>0</v>
      </c>
      <c r="R267" s="189">
        <f t="shared" si="173"/>
        <v>0</v>
      </c>
    </row>
    <row r="268" spans="1:18" s="126" customFormat="1" ht="30" hidden="1" x14ac:dyDescent="0.25">
      <c r="A268" s="188" t="s">
        <v>107</v>
      </c>
      <c r="B268" s="37"/>
      <c r="C268" s="37"/>
      <c r="D268" s="37"/>
      <c r="E268" s="182">
        <v>852</v>
      </c>
      <c r="F268" s="178" t="s">
        <v>100</v>
      </c>
      <c r="G268" s="178" t="s">
        <v>11</v>
      </c>
      <c r="H268" s="184" t="s">
        <v>157</v>
      </c>
      <c r="I268" s="178" t="s">
        <v>108</v>
      </c>
      <c r="J268" s="189"/>
      <c r="K268" s="189"/>
      <c r="L268" s="189">
        <f>J268</f>
        <v>0</v>
      </c>
      <c r="M268" s="189"/>
      <c r="N268" s="189"/>
      <c r="O268" s="189"/>
      <c r="P268" s="189">
        <f>N268</f>
        <v>0</v>
      </c>
      <c r="Q268" s="189"/>
      <c r="R268" s="189"/>
    </row>
    <row r="269" spans="1:18" s="12" customFormat="1" ht="60" hidden="1" x14ac:dyDescent="0.25">
      <c r="A269" s="188" t="s">
        <v>384</v>
      </c>
      <c r="B269" s="37"/>
      <c r="C269" s="37"/>
      <c r="D269" s="37"/>
      <c r="E269" s="182">
        <v>852</v>
      </c>
      <c r="F269" s="178" t="s">
        <v>100</v>
      </c>
      <c r="G269" s="193" t="s">
        <v>11</v>
      </c>
      <c r="H269" s="184" t="s">
        <v>383</v>
      </c>
      <c r="I269" s="178"/>
      <c r="J269" s="189">
        <f t="shared" ref="J269:R273" si="174">J270</f>
        <v>0</v>
      </c>
      <c r="K269" s="189">
        <f t="shared" si="174"/>
        <v>0</v>
      </c>
      <c r="L269" s="189">
        <f t="shared" si="174"/>
        <v>0</v>
      </c>
      <c r="M269" s="189">
        <f t="shared" si="174"/>
        <v>0</v>
      </c>
      <c r="N269" s="189">
        <f t="shared" si="174"/>
        <v>0</v>
      </c>
      <c r="O269" s="189">
        <f t="shared" si="174"/>
        <v>0</v>
      </c>
      <c r="P269" s="189">
        <f t="shared" si="174"/>
        <v>0</v>
      </c>
      <c r="Q269" s="189">
        <f t="shared" si="174"/>
        <v>0</v>
      </c>
      <c r="R269" s="189">
        <f t="shared" si="174"/>
        <v>0</v>
      </c>
    </row>
    <row r="270" spans="1:18" s="12" customFormat="1" ht="75" hidden="1" x14ac:dyDescent="0.25">
      <c r="A270" s="188" t="s">
        <v>53</v>
      </c>
      <c r="B270" s="37"/>
      <c r="C270" s="37"/>
      <c r="D270" s="37"/>
      <c r="E270" s="182">
        <v>852</v>
      </c>
      <c r="F270" s="178" t="s">
        <v>100</v>
      </c>
      <c r="G270" s="193" t="s">
        <v>11</v>
      </c>
      <c r="H270" s="184" t="s">
        <v>383</v>
      </c>
      <c r="I270" s="178" t="s">
        <v>106</v>
      </c>
      <c r="J270" s="189">
        <f t="shared" si="174"/>
        <v>0</v>
      </c>
      <c r="K270" s="189">
        <f t="shared" si="174"/>
        <v>0</v>
      </c>
      <c r="L270" s="189">
        <f t="shared" si="174"/>
        <v>0</v>
      </c>
      <c r="M270" s="189">
        <f t="shared" si="174"/>
        <v>0</v>
      </c>
      <c r="N270" s="189">
        <f t="shared" si="174"/>
        <v>0</v>
      </c>
      <c r="O270" s="189">
        <f t="shared" si="174"/>
        <v>0</v>
      </c>
      <c r="P270" s="189">
        <f t="shared" si="174"/>
        <v>0</v>
      </c>
      <c r="Q270" s="189">
        <f t="shared" si="174"/>
        <v>0</v>
      </c>
      <c r="R270" s="189">
        <f t="shared" si="174"/>
        <v>0</v>
      </c>
    </row>
    <row r="271" spans="1:18" s="12" customFormat="1" ht="30" hidden="1" x14ac:dyDescent="0.25">
      <c r="A271" s="188" t="s">
        <v>107</v>
      </c>
      <c r="B271" s="37"/>
      <c r="C271" s="37"/>
      <c r="D271" s="37"/>
      <c r="E271" s="182">
        <v>852</v>
      </c>
      <c r="F271" s="178" t="s">
        <v>100</v>
      </c>
      <c r="G271" s="193" t="s">
        <v>11</v>
      </c>
      <c r="H271" s="184" t="s">
        <v>383</v>
      </c>
      <c r="I271" s="178" t="s">
        <v>108</v>
      </c>
      <c r="J271" s="189"/>
      <c r="K271" s="189"/>
      <c r="L271" s="189"/>
      <c r="M271" s="189"/>
      <c r="N271" s="189"/>
      <c r="O271" s="189"/>
      <c r="P271" s="189"/>
      <c r="Q271" s="189"/>
      <c r="R271" s="189"/>
    </row>
    <row r="272" spans="1:18" s="12" customFormat="1" ht="60" x14ac:dyDescent="0.25">
      <c r="A272" s="188" t="s">
        <v>824</v>
      </c>
      <c r="E272" s="182">
        <v>852</v>
      </c>
      <c r="F272" s="178" t="s">
        <v>100</v>
      </c>
      <c r="G272" s="193" t="s">
        <v>11</v>
      </c>
      <c r="H272" s="184" t="s">
        <v>825</v>
      </c>
      <c r="I272" s="178"/>
      <c r="J272" s="189">
        <f t="shared" si="174"/>
        <v>0</v>
      </c>
      <c r="K272" s="189">
        <f t="shared" si="174"/>
        <v>0</v>
      </c>
      <c r="L272" s="189">
        <f t="shared" si="174"/>
        <v>0</v>
      </c>
      <c r="M272" s="189">
        <f t="shared" si="174"/>
        <v>0</v>
      </c>
      <c r="N272" s="189">
        <f t="shared" si="174"/>
        <v>1535226</v>
      </c>
      <c r="O272" s="189">
        <f t="shared" si="174"/>
        <v>1458464</v>
      </c>
      <c r="P272" s="189">
        <f t="shared" si="174"/>
        <v>76762</v>
      </c>
      <c r="Q272" s="189">
        <f t="shared" si="174"/>
        <v>0</v>
      </c>
      <c r="R272" s="189">
        <f t="shared" si="174"/>
        <v>0</v>
      </c>
    </row>
    <row r="273" spans="1:18" s="12" customFormat="1" ht="75" x14ac:dyDescent="0.25">
      <c r="A273" s="188" t="s">
        <v>53</v>
      </c>
      <c r="E273" s="182">
        <v>852</v>
      </c>
      <c r="F273" s="178" t="s">
        <v>100</v>
      </c>
      <c r="G273" s="193" t="s">
        <v>11</v>
      </c>
      <c r="H273" s="184" t="s">
        <v>825</v>
      </c>
      <c r="I273" s="178" t="s">
        <v>106</v>
      </c>
      <c r="J273" s="189">
        <f t="shared" si="174"/>
        <v>0</v>
      </c>
      <c r="K273" s="189">
        <f t="shared" si="174"/>
        <v>0</v>
      </c>
      <c r="L273" s="189">
        <f t="shared" si="174"/>
        <v>0</v>
      </c>
      <c r="M273" s="189">
        <f t="shared" si="174"/>
        <v>0</v>
      </c>
      <c r="N273" s="189">
        <f t="shared" si="174"/>
        <v>1535226</v>
      </c>
      <c r="O273" s="189">
        <f t="shared" si="174"/>
        <v>1458464</v>
      </c>
      <c r="P273" s="189">
        <f t="shared" si="174"/>
        <v>76762</v>
      </c>
      <c r="Q273" s="189">
        <f t="shared" si="174"/>
        <v>0</v>
      </c>
      <c r="R273" s="189">
        <f t="shared" si="174"/>
        <v>0</v>
      </c>
    </row>
    <row r="274" spans="1:18" s="12" customFormat="1" ht="30" x14ac:dyDescent="0.25">
      <c r="A274" s="188" t="s">
        <v>107</v>
      </c>
      <c r="E274" s="182">
        <v>852</v>
      </c>
      <c r="F274" s="178" t="s">
        <v>100</v>
      </c>
      <c r="G274" s="193" t="s">
        <v>11</v>
      </c>
      <c r="H274" s="184" t="s">
        <v>825</v>
      </c>
      <c r="I274" s="178" t="s">
        <v>108</v>
      </c>
      <c r="J274" s="189"/>
      <c r="K274" s="189"/>
      <c r="L274" s="189"/>
      <c r="M274" s="189"/>
      <c r="N274" s="189">
        <v>1535226</v>
      </c>
      <c r="O274" s="189">
        <v>1458464</v>
      </c>
      <c r="P274" s="189">
        <v>76762</v>
      </c>
      <c r="Q274" s="189"/>
      <c r="R274" s="189"/>
    </row>
    <row r="275" spans="1:18" s="12" customFormat="1" ht="195" x14ac:dyDescent="0.25">
      <c r="A275" s="188" t="s">
        <v>839</v>
      </c>
      <c r="B275" s="187"/>
      <c r="C275" s="187"/>
      <c r="D275" s="187"/>
      <c r="E275" s="182">
        <v>852</v>
      </c>
      <c r="F275" s="178" t="s">
        <v>100</v>
      </c>
      <c r="G275" s="178" t="s">
        <v>11</v>
      </c>
      <c r="H275" s="184" t="s">
        <v>840</v>
      </c>
      <c r="I275" s="178"/>
      <c r="J275" s="189">
        <f t="shared" ref="J275:R276" si="175">J276</f>
        <v>519600</v>
      </c>
      <c r="K275" s="189">
        <f t="shared" si="175"/>
        <v>519600</v>
      </c>
      <c r="L275" s="189">
        <f t="shared" si="175"/>
        <v>0</v>
      </c>
      <c r="M275" s="189">
        <f t="shared" si="175"/>
        <v>0</v>
      </c>
      <c r="N275" s="189">
        <f t="shared" si="175"/>
        <v>519600</v>
      </c>
      <c r="O275" s="189">
        <f t="shared" si="175"/>
        <v>519600</v>
      </c>
      <c r="P275" s="189">
        <f t="shared" si="175"/>
        <v>0</v>
      </c>
      <c r="Q275" s="189">
        <f t="shared" si="175"/>
        <v>0</v>
      </c>
      <c r="R275" s="189">
        <f t="shared" si="175"/>
        <v>519600</v>
      </c>
    </row>
    <row r="276" spans="1:18" s="12" customFormat="1" ht="75" x14ac:dyDescent="0.25">
      <c r="A276" s="188" t="s">
        <v>53</v>
      </c>
      <c r="B276" s="187"/>
      <c r="C276" s="187"/>
      <c r="D276" s="187"/>
      <c r="E276" s="182">
        <v>852</v>
      </c>
      <c r="F276" s="178" t="s">
        <v>100</v>
      </c>
      <c r="G276" s="178" t="s">
        <v>11</v>
      </c>
      <c r="H276" s="184" t="s">
        <v>840</v>
      </c>
      <c r="I276" s="178" t="s">
        <v>106</v>
      </c>
      <c r="J276" s="189">
        <f t="shared" si="175"/>
        <v>519600</v>
      </c>
      <c r="K276" s="189">
        <f t="shared" si="175"/>
        <v>519600</v>
      </c>
      <c r="L276" s="189">
        <f t="shared" si="175"/>
        <v>0</v>
      </c>
      <c r="M276" s="189">
        <f t="shared" si="175"/>
        <v>0</v>
      </c>
      <c r="N276" s="189">
        <f t="shared" si="175"/>
        <v>519600</v>
      </c>
      <c r="O276" s="189">
        <f t="shared" si="175"/>
        <v>519600</v>
      </c>
      <c r="P276" s="189">
        <f t="shared" si="175"/>
        <v>0</v>
      </c>
      <c r="Q276" s="189">
        <f t="shared" si="175"/>
        <v>0</v>
      </c>
      <c r="R276" s="189">
        <f t="shared" si="175"/>
        <v>519600</v>
      </c>
    </row>
    <row r="277" spans="1:18" s="12" customFormat="1" ht="30" x14ac:dyDescent="0.25">
      <c r="A277" s="188" t="s">
        <v>107</v>
      </c>
      <c r="B277" s="37"/>
      <c r="C277" s="37"/>
      <c r="D277" s="37"/>
      <c r="E277" s="182">
        <v>852</v>
      </c>
      <c r="F277" s="178" t="s">
        <v>100</v>
      </c>
      <c r="G277" s="178" t="s">
        <v>11</v>
      </c>
      <c r="H277" s="184" t="s">
        <v>840</v>
      </c>
      <c r="I277" s="178" t="s">
        <v>108</v>
      </c>
      <c r="J277" s="189">
        <v>519600</v>
      </c>
      <c r="K277" s="189">
        <f>J277</f>
        <v>519600</v>
      </c>
      <c r="L277" s="189"/>
      <c r="M277" s="189"/>
      <c r="N277" s="189">
        <v>519600</v>
      </c>
      <c r="O277" s="189">
        <f>N277</f>
        <v>519600</v>
      </c>
      <c r="P277" s="189"/>
      <c r="Q277" s="189"/>
      <c r="R277" s="189">
        <v>519600</v>
      </c>
    </row>
    <row r="278" spans="1:18" s="12" customFormat="1" x14ac:dyDescent="0.25">
      <c r="A278" s="179" t="s">
        <v>101</v>
      </c>
      <c r="B278" s="187"/>
      <c r="C278" s="187"/>
      <c r="D278" s="187"/>
      <c r="E278" s="182">
        <v>852</v>
      </c>
      <c r="F278" s="22" t="s">
        <v>100</v>
      </c>
      <c r="G278" s="22" t="s">
        <v>56</v>
      </c>
      <c r="H278" s="184" t="s">
        <v>61</v>
      </c>
      <c r="I278" s="22"/>
      <c r="J278" s="23">
        <f>J279+J282+J285+J288+J291+J294+J297+J303+J306+J309+J315+J314+J318+J300</f>
        <v>96825849</v>
      </c>
      <c r="K278" s="23">
        <f t="shared" ref="K278:M278" si="176">K279+K282+K285+K288+K291+K294+K297+K303+K306+K309+K315+K314+K318+K300</f>
        <v>73290959</v>
      </c>
      <c r="L278" s="23">
        <f t="shared" si="176"/>
        <v>23534890</v>
      </c>
      <c r="M278" s="23">
        <f t="shared" si="176"/>
        <v>0</v>
      </c>
      <c r="N278" s="23">
        <f>N279+N282+N285+N288+N291+N294+N297+N303+N306+N309+N315+N314+N318+N300</f>
        <v>85705059.200000003</v>
      </c>
      <c r="O278" s="23">
        <f t="shared" ref="O278:Q278" si="177">O279+O282+O285+O288+O291+O294+O297+O303+O306+O309+O315+O314+O318+O300</f>
        <v>63259506.200000003</v>
      </c>
      <c r="P278" s="23">
        <f t="shared" si="177"/>
        <v>22445553</v>
      </c>
      <c r="Q278" s="23">
        <f t="shared" si="177"/>
        <v>0</v>
      </c>
      <c r="R278" s="23">
        <f>R279+R282+R285+R288+R291+R294+R297+R303+R306+R309+R315+R314+R318+R300</f>
        <v>73663881.200000003</v>
      </c>
    </row>
    <row r="279" spans="1:18" s="126" customFormat="1" ht="165" x14ac:dyDescent="0.25">
      <c r="A279" s="188" t="s">
        <v>842</v>
      </c>
      <c r="B279" s="187"/>
      <c r="C279" s="187"/>
      <c r="D279" s="187"/>
      <c r="E279" s="182">
        <v>852</v>
      </c>
      <c r="F279" s="178" t="s">
        <v>100</v>
      </c>
      <c r="G279" s="178" t="s">
        <v>56</v>
      </c>
      <c r="H279" s="184" t="s">
        <v>841</v>
      </c>
      <c r="I279" s="178"/>
      <c r="J279" s="189">
        <f t="shared" ref="J279:R280" si="178">J280</f>
        <v>60671948</v>
      </c>
      <c r="K279" s="189">
        <f t="shared" si="178"/>
        <v>60671948</v>
      </c>
      <c r="L279" s="189">
        <f t="shared" si="178"/>
        <v>0</v>
      </c>
      <c r="M279" s="189">
        <f t="shared" si="178"/>
        <v>0</v>
      </c>
      <c r="N279" s="189">
        <f t="shared" si="178"/>
        <v>60671948</v>
      </c>
      <c r="O279" s="189">
        <f t="shared" si="178"/>
        <v>60671948</v>
      </c>
      <c r="P279" s="189">
        <f t="shared" si="178"/>
        <v>0</v>
      </c>
      <c r="Q279" s="189">
        <f t="shared" si="178"/>
        <v>0</v>
      </c>
      <c r="R279" s="189">
        <f t="shared" si="178"/>
        <v>60671948</v>
      </c>
    </row>
    <row r="280" spans="1:18" s="126" customFormat="1" ht="75" x14ac:dyDescent="0.25">
      <c r="A280" s="188" t="s">
        <v>53</v>
      </c>
      <c r="B280" s="187"/>
      <c r="C280" s="187"/>
      <c r="D280" s="187"/>
      <c r="E280" s="182">
        <v>852</v>
      </c>
      <c r="F280" s="178" t="s">
        <v>100</v>
      </c>
      <c r="G280" s="178" t="s">
        <v>56</v>
      </c>
      <c r="H280" s="184" t="s">
        <v>841</v>
      </c>
      <c r="I280" s="178" t="s">
        <v>106</v>
      </c>
      <c r="J280" s="189">
        <f t="shared" si="178"/>
        <v>60671948</v>
      </c>
      <c r="K280" s="189">
        <f t="shared" si="178"/>
        <v>60671948</v>
      </c>
      <c r="L280" s="189">
        <f t="shared" si="178"/>
        <v>0</v>
      </c>
      <c r="M280" s="189">
        <f t="shared" si="178"/>
        <v>0</v>
      </c>
      <c r="N280" s="189">
        <f t="shared" si="178"/>
        <v>60671948</v>
      </c>
      <c r="O280" s="189">
        <f t="shared" si="178"/>
        <v>60671948</v>
      </c>
      <c r="P280" s="189">
        <f t="shared" si="178"/>
        <v>0</v>
      </c>
      <c r="Q280" s="189">
        <f t="shared" si="178"/>
        <v>0</v>
      </c>
      <c r="R280" s="189">
        <f t="shared" si="178"/>
        <v>60671948</v>
      </c>
    </row>
    <row r="281" spans="1:18" s="126" customFormat="1" ht="30" x14ac:dyDescent="0.25">
      <c r="A281" s="188" t="s">
        <v>107</v>
      </c>
      <c r="B281" s="37"/>
      <c r="C281" s="37"/>
      <c r="D281" s="37"/>
      <c r="E281" s="182">
        <v>852</v>
      </c>
      <c r="F281" s="178" t="s">
        <v>100</v>
      </c>
      <c r="G281" s="178" t="s">
        <v>56</v>
      </c>
      <c r="H281" s="184" t="s">
        <v>841</v>
      </c>
      <c r="I281" s="178" t="s">
        <v>108</v>
      </c>
      <c r="J281" s="189">
        <v>60671948</v>
      </c>
      <c r="K281" s="189">
        <f>J281</f>
        <v>60671948</v>
      </c>
      <c r="L281" s="189"/>
      <c r="M281" s="189"/>
      <c r="N281" s="189">
        <v>60671948</v>
      </c>
      <c r="O281" s="189">
        <f>N281</f>
        <v>60671948</v>
      </c>
      <c r="P281" s="189"/>
      <c r="Q281" s="189"/>
      <c r="R281" s="189">
        <v>60671948</v>
      </c>
    </row>
    <row r="282" spans="1:18" s="126" customFormat="1" ht="105" hidden="1" x14ac:dyDescent="0.25">
      <c r="A282" s="188" t="s">
        <v>916</v>
      </c>
      <c r="B282" s="37"/>
      <c r="C282" s="37"/>
      <c r="D282" s="37"/>
      <c r="E282" s="182">
        <v>852</v>
      </c>
      <c r="F282" s="178" t="s">
        <v>100</v>
      </c>
      <c r="G282" s="178" t="s">
        <v>56</v>
      </c>
      <c r="H282" s="184" t="s">
        <v>915</v>
      </c>
      <c r="I282" s="178"/>
      <c r="J282" s="189">
        <f>J283</f>
        <v>0</v>
      </c>
      <c r="K282" s="189">
        <f t="shared" ref="K282:Q283" si="179">K283</f>
        <v>0</v>
      </c>
      <c r="L282" s="189">
        <f t="shared" si="179"/>
        <v>0</v>
      </c>
      <c r="M282" s="189">
        <f t="shared" si="179"/>
        <v>0</v>
      </c>
      <c r="N282" s="189">
        <f>N283</f>
        <v>0</v>
      </c>
      <c r="O282" s="189">
        <f t="shared" si="179"/>
        <v>0</v>
      </c>
      <c r="P282" s="189">
        <f t="shared" si="179"/>
        <v>0</v>
      </c>
      <c r="Q282" s="189">
        <f t="shared" si="179"/>
        <v>0</v>
      </c>
      <c r="R282" s="189">
        <f>R283</f>
        <v>0</v>
      </c>
    </row>
    <row r="283" spans="1:18" s="126" customFormat="1" ht="75" hidden="1" x14ac:dyDescent="0.25">
      <c r="A283" s="188" t="s">
        <v>53</v>
      </c>
      <c r="B283" s="37"/>
      <c r="C283" s="37"/>
      <c r="D283" s="37"/>
      <c r="E283" s="182">
        <v>852</v>
      </c>
      <c r="F283" s="178" t="s">
        <v>100</v>
      </c>
      <c r="G283" s="178" t="s">
        <v>56</v>
      </c>
      <c r="H283" s="184" t="s">
        <v>915</v>
      </c>
      <c r="I283" s="178" t="s">
        <v>106</v>
      </c>
      <c r="J283" s="189">
        <f>J284</f>
        <v>0</v>
      </c>
      <c r="K283" s="189">
        <f t="shared" si="179"/>
        <v>0</v>
      </c>
      <c r="L283" s="189">
        <f t="shared" si="179"/>
        <v>0</v>
      </c>
      <c r="M283" s="189">
        <f t="shared" si="179"/>
        <v>0</v>
      </c>
      <c r="N283" s="189">
        <f>N284</f>
        <v>0</v>
      </c>
      <c r="O283" s="189">
        <f t="shared" si="179"/>
        <v>0</v>
      </c>
      <c r="P283" s="189">
        <f t="shared" si="179"/>
        <v>0</v>
      </c>
      <c r="Q283" s="189">
        <f t="shared" si="179"/>
        <v>0</v>
      </c>
      <c r="R283" s="189">
        <f>R284</f>
        <v>0</v>
      </c>
    </row>
    <row r="284" spans="1:18" s="126" customFormat="1" ht="30" hidden="1" x14ac:dyDescent="0.25">
      <c r="A284" s="188" t="s">
        <v>107</v>
      </c>
      <c r="B284" s="37"/>
      <c r="C284" s="37"/>
      <c r="D284" s="37"/>
      <c r="E284" s="182">
        <v>852</v>
      </c>
      <c r="F284" s="178" t="s">
        <v>100</v>
      </c>
      <c r="G284" s="178" t="s">
        <v>56</v>
      </c>
      <c r="H284" s="184" t="s">
        <v>915</v>
      </c>
      <c r="I284" s="178" t="s">
        <v>108</v>
      </c>
      <c r="J284" s="189"/>
      <c r="K284" s="189">
        <f>J284</f>
        <v>0</v>
      </c>
      <c r="L284" s="189"/>
      <c r="M284" s="189"/>
      <c r="N284" s="189"/>
      <c r="O284" s="189">
        <f>N284</f>
        <v>0</v>
      </c>
      <c r="P284" s="189"/>
      <c r="Q284" s="189"/>
      <c r="R284" s="189"/>
    </row>
    <row r="285" spans="1:18" s="126" customFormat="1" ht="30" x14ac:dyDescent="0.25">
      <c r="A285" s="188" t="s">
        <v>158</v>
      </c>
      <c r="B285" s="37"/>
      <c r="C285" s="37"/>
      <c r="D285" s="37"/>
      <c r="E285" s="182">
        <v>852</v>
      </c>
      <c r="F285" s="178" t="s">
        <v>100</v>
      </c>
      <c r="G285" s="178" t="s">
        <v>56</v>
      </c>
      <c r="H285" s="184" t="s">
        <v>159</v>
      </c>
      <c r="I285" s="178"/>
      <c r="J285" s="189">
        <f t="shared" ref="J285:R286" si="180">J286</f>
        <v>20644500</v>
      </c>
      <c r="K285" s="189">
        <f t="shared" si="180"/>
        <v>0</v>
      </c>
      <c r="L285" s="189">
        <f t="shared" si="180"/>
        <v>20644500</v>
      </c>
      <c r="M285" s="189">
        <f t="shared" si="180"/>
        <v>0</v>
      </c>
      <c r="N285" s="189">
        <f t="shared" si="180"/>
        <v>20644500</v>
      </c>
      <c r="O285" s="189">
        <f t="shared" si="180"/>
        <v>0</v>
      </c>
      <c r="P285" s="189">
        <f t="shared" si="180"/>
        <v>20644500</v>
      </c>
      <c r="Q285" s="189">
        <f t="shared" si="180"/>
        <v>0</v>
      </c>
      <c r="R285" s="189">
        <f t="shared" si="180"/>
        <v>6883100</v>
      </c>
    </row>
    <row r="286" spans="1:18" s="126" customFormat="1" ht="75" x14ac:dyDescent="0.25">
      <c r="A286" s="188" t="s">
        <v>53</v>
      </c>
      <c r="B286" s="37"/>
      <c r="C286" s="37"/>
      <c r="D286" s="37"/>
      <c r="E286" s="182">
        <v>852</v>
      </c>
      <c r="F286" s="178" t="s">
        <v>100</v>
      </c>
      <c r="G286" s="193" t="s">
        <v>56</v>
      </c>
      <c r="H286" s="184" t="s">
        <v>159</v>
      </c>
      <c r="I286" s="178" t="s">
        <v>106</v>
      </c>
      <c r="J286" s="189">
        <f t="shared" si="180"/>
        <v>20644500</v>
      </c>
      <c r="K286" s="189">
        <f t="shared" si="180"/>
        <v>0</v>
      </c>
      <c r="L286" s="189">
        <f t="shared" si="180"/>
        <v>20644500</v>
      </c>
      <c r="M286" s="189">
        <f t="shared" si="180"/>
        <v>0</v>
      </c>
      <c r="N286" s="189">
        <f t="shared" si="180"/>
        <v>20644500</v>
      </c>
      <c r="O286" s="189">
        <f t="shared" si="180"/>
        <v>0</v>
      </c>
      <c r="P286" s="189">
        <f t="shared" si="180"/>
        <v>20644500</v>
      </c>
      <c r="Q286" s="189">
        <f t="shared" si="180"/>
        <v>0</v>
      </c>
      <c r="R286" s="189">
        <f t="shared" si="180"/>
        <v>6883100</v>
      </c>
    </row>
    <row r="287" spans="1:18" s="126" customFormat="1" ht="30" x14ac:dyDescent="0.25">
      <c r="A287" s="188" t="s">
        <v>107</v>
      </c>
      <c r="B287" s="37"/>
      <c r="C287" s="37"/>
      <c r="D287" s="37"/>
      <c r="E287" s="182">
        <v>852</v>
      </c>
      <c r="F287" s="178" t="s">
        <v>100</v>
      </c>
      <c r="G287" s="193" t="s">
        <v>56</v>
      </c>
      <c r="H287" s="184" t="s">
        <v>159</v>
      </c>
      <c r="I287" s="178" t="s">
        <v>108</v>
      </c>
      <c r="J287" s="189">
        <v>20644500</v>
      </c>
      <c r="K287" s="189"/>
      <c r="L287" s="189">
        <f>J287</f>
        <v>20644500</v>
      </c>
      <c r="M287" s="189"/>
      <c r="N287" s="189">
        <v>20644500</v>
      </c>
      <c r="O287" s="189"/>
      <c r="P287" s="189">
        <f>N287</f>
        <v>20644500</v>
      </c>
      <c r="Q287" s="189"/>
      <c r="R287" s="189">
        <v>6883100</v>
      </c>
    </row>
    <row r="288" spans="1:18" s="12" customFormat="1" ht="60" hidden="1" x14ac:dyDescent="0.25">
      <c r="A288" s="188" t="s">
        <v>910</v>
      </c>
      <c r="E288" s="182">
        <v>852</v>
      </c>
      <c r="F288" s="178" t="s">
        <v>100</v>
      </c>
      <c r="G288" s="193" t="s">
        <v>56</v>
      </c>
      <c r="H288" s="216" t="s">
        <v>911</v>
      </c>
      <c r="I288" s="178"/>
      <c r="J288" s="189">
        <f>J289</f>
        <v>0</v>
      </c>
      <c r="K288" s="189">
        <f t="shared" ref="K288:Q289" si="181">K289</f>
        <v>0</v>
      </c>
      <c r="L288" s="189">
        <f t="shared" si="181"/>
        <v>0</v>
      </c>
      <c r="M288" s="189">
        <f t="shared" si="181"/>
        <v>0</v>
      </c>
      <c r="N288" s="189">
        <f>N289</f>
        <v>0</v>
      </c>
      <c r="O288" s="189">
        <f t="shared" si="181"/>
        <v>0</v>
      </c>
      <c r="P288" s="189">
        <f t="shared" si="181"/>
        <v>0</v>
      </c>
      <c r="Q288" s="189">
        <f t="shared" si="181"/>
        <v>0</v>
      </c>
      <c r="R288" s="189">
        <f>R289</f>
        <v>0</v>
      </c>
    </row>
    <row r="289" spans="1:18" s="12" customFormat="1" ht="75" hidden="1" x14ac:dyDescent="0.25">
      <c r="A289" s="188" t="s">
        <v>53</v>
      </c>
      <c r="E289" s="182">
        <v>852</v>
      </c>
      <c r="F289" s="178" t="s">
        <v>100</v>
      </c>
      <c r="G289" s="193" t="s">
        <v>56</v>
      </c>
      <c r="H289" s="216" t="s">
        <v>911</v>
      </c>
      <c r="I289" s="178" t="s">
        <v>106</v>
      </c>
      <c r="J289" s="189">
        <f>J290</f>
        <v>0</v>
      </c>
      <c r="K289" s="189">
        <f t="shared" si="181"/>
        <v>0</v>
      </c>
      <c r="L289" s="189">
        <f t="shared" si="181"/>
        <v>0</v>
      </c>
      <c r="M289" s="189">
        <f t="shared" si="181"/>
        <v>0</v>
      </c>
      <c r="N289" s="189">
        <f>N290</f>
        <v>0</v>
      </c>
      <c r="O289" s="189">
        <f t="shared" si="181"/>
        <v>0</v>
      </c>
      <c r="P289" s="189">
        <f t="shared" si="181"/>
        <v>0</v>
      </c>
      <c r="Q289" s="189">
        <f t="shared" si="181"/>
        <v>0</v>
      </c>
      <c r="R289" s="189">
        <f>R290</f>
        <v>0</v>
      </c>
    </row>
    <row r="290" spans="1:18" s="12" customFormat="1" ht="30" hidden="1" x14ac:dyDescent="0.25">
      <c r="A290" s="188" t="s">
        <v>107</v>
      </c>
      <c r="E290" s="182">
        <v>852</v>
      </c>
      <c r="F290" s="178" t="s">
        <v>100</v>
      </c>
      <c r="G290" s="193" t="s">
        <v>56</v>
      </c>
      <c r="H290" s="216" t="s">
        <v>911</v>
      </c>
      <c r="I290" s="178" t="s">
        <v>108</v>
      </c>
      <c r="J290" s="203"/>
      <c r="K290" s="203"/>
      <c r="L290" s="203">
        <f>J290</f>
        <v>0</v>
      </c>
      <c r="M290" s="203"/>
      <c r="N290" s="203"/>
      <c r="O290" s="203"/>
      <c r="P290" s="203">
        <f>N290</f>
        <v>0</v>
      </c>
      <c r="Q290" s="203"/>
      <c r="R290" s="203"/>
    </row>
    <row r="291" spans="1:18" s="126" customFormat="1" ht="30" x14ac:dyDescent="0.25">
      <c r="A291" s="188" t="s">
        <v>154</v>
      </c>
      <c r="B291" s="37"/>
      <c r="C291" s="37"/>
      <c r="D291" s="37"/>
      <c r="E291" s="182">
        <v>852</v>
      </c>
      <c r="F291" s="178" t="s">
        <v>100</v>
      </c>
      <c r="G291" s="193" t="s">
        <v>56</v>
      </c>
      <c r="H291" s="184" t="s">
        <v>155</v>
      </c>
      <c r="I291" s="178"/>
      <c r="J291" s="189">
        <f t="shared" ref="J291:R292" si="182">J292</f>
        <v>229300</v>
      </c>
      <c r="K291" s="189">
        <f t="shared" si="182"/>
        <v>0</v>
      </c>
      <c r="L291" s="189">
        <f t="shared" si="182"/>
        <v>229300</v>
      </c>
      <c r="M291" s="189">
        <f t="shared" si="182"/>
        <v>0</v>
      </c>
      <c r="N291" s="189">
        <f t="shared" si="182"/>
        <v>0</v>
      </c>
      <c r="O291" s="189">
        <f t="shared" si="182"/>
        <v>0</v>
      </c>
      <c r="P291" s="189">
        <f t="shared" si="182"/>
        <v>0</v>
      </c>
      <c r="Q291" s="189">
        <f t="shared" si="182"/>
        <v>0</v>
      </c>
      <c r="R291" s="189">
        <f t="shared" si="182"/>
        <v>0</v>
      </c>
    </row>
    <row r="292" spans="1:18" s="126" customFormat="1" ht="75" x14ac:dyDescent="0.25">
      <c r="A292" s="188" t="s">
        <v>53</v>
      </c>
      <c r="B292" s="37"/>
      <c r="C292" s="37"/>
      <c r="D292" s="37"/>
      <c r="E292" s="182">
        <v>852</v>
      </c>
      <c r="F292" s="178" t="s">
        <v>100</v>
      </c>
      <c r="G292" s="193" t="s">
        <v>56</v>
      </c>
      <c r="H292" s="184" t="s">
        <v>155</v>
      </c>
      <c r="I292" s="178" t="s">
        <v>106</v>
      </c>
      <c r="J292" s="189">
        <f t="shared" si="182"/>
        <v>229300</v>
      </c>
      <c r="K292" s="189">
        <f t="shared" si="182"/>
        <v>0</v>
      </c>
      <c r="L292" s="189">
        <f t="shared" si="182"/>
        <v>229300</v>
      </c>
      <c r="M292" s="189">
        <f t="shared" si="182"/>
        <v>0</v>
      </c>
      <c r="N292" s="189">
        <f t="shared" si="182"/>
        <v>0</v>
      </c>
      <c r="O292" s="189">
        <f t="shared" si="182"/>
        <v>0</v>
      </c>
      <c r="P292" s="189">
        <f t="shared" si="182"/>
        <v>0</v>
      </c>
      <c r="Q292" s="189">
        <f t="shared" si="182"/>
        <v>0</v>
      </c>
      <c r="R292" s="189">
        <f t="shared" si="182"/>
        <v>0</v>
      </c>
    </row>
    <row r="293" spans="1:18" s="126" customFormat="1" ht="30" x14ac:dyDescent="0.25">
      <c r="A293" s="188" t="s">
        <v>107</v>
      </c>
      <c r="B293" s="37"/>
      <c r="C293" s="37"/>
      <c r="D293" s="37"/>
      <c r="E293" s="182">
        <v>852</v>
      </c>
      <c r="F293" s="178" t="s">
        <v>100</v>
      </c>
      <c r="G293" s="193" t="s">
        <v>56</v>
      </c>
      <c r="H293" s="184" t="s">
        <v>155</v>
      </c>
      <c r="I293" s="178" t="s">
        <v>108</v>
      </c>
      <c r="J293" s="189">
        <v>229300</v>
      </c>
      <c r="K293" s="189"/>
      <c r="L293" s="189">
        <f>J293</f>
        <v>229300</v>
      </c>
      <c r="M293" s="189"/>
      <c r="N293" s="189"/>
      <c r="O293" s="189"/>
      <c r="P293" s="189">
        <f>N293</f>
        <v>0</v>
      </c>
      <c r="Q293" s="189"/>
      <c r="R293" s="189"/>
    </row>
    <row r="294" spans="1:18" s="126" customFormat="1" ht="45" x14ac:dyDescent="0.25">
      <c r="A294" s="188" t="s">
        <v>152</v>
      </c>
      <c r="B294" s="37"/>
      <c r="C294" s="37"/>
      <c r="D294" s="37"/>
      <c r="E294" s="182">
        <v>852</v>
      </c>
      <c r="F294" s="193" t="s">
        <v>100</v>
      </c>
      <c r="G294" s="193" t="s">
        <v>56</v>
      </c>
      <c r="H294" s="184" t="s">
        <v>153</v>
      </c>
      <c r="I294" s="178"/>
      <c r="J294" s="189">
        <f t="shared" ref="J294:R295" si="183">J295</f>
        <v>1590000</v>
      </c>
      <c r="K294" s="189">
        <f t="shared" si="183"/>
        <v>0</v>
      </c>
      <c r="L294" s="189">
        <f t="shared" si="183"/>
        <v>1590000</v>
      </c>
      <c r="M294" s="189">
        <f t="shared" si="183"/>
        <v>0</v>
      </c>
      <c r="N294" s="189">
        <f t="shared" si="183"/>
        <v>1590000</v>
      </c>
      <c r="O294" s="189">
        <f t="shared" si="183"/>
        <v>0</v>
      </c>
      <c r="P294" s="189">
        <f t="shared" si="183"/>
        <v>1590000</v>
      </c>
      <c r="Q294" s="189">
        <f t="shared" si="183"/>
        <v>0</v>
      </c>
      <c r="R294" s="189">
        <f t="shared" si="183"/>
        <v>1590000</v>
      </c>
    </row>
    <row r="295" spans="1:18" s="126" customFormat="1" ht="75" x14ac:dyDescent="0.25">
      <c r="A295" s="188" t="s">
        <v>53</v>
      </c>
      <c r="B295" s="37"/>
      <c r="C295" s="37"/>
      <c r="D295" s="37"/>
      <c r="E295" s="182">
        <v>852</v>
      </c>
      <c r="F295" s="178" t="s">
        <v>100</v>
      </c>
      <c r="G295" s="193" t="s">
        <v>56</v>
      </c>
      <c r="H295" s="184" t="s">
        <v>153</v>
      </c>
      <c r="I295" s="178" t="s">
        <v>106</v>
      </c>
      <c r="J295" s="189">
        <f t="shared" si="183"/>
        <v>1590000</v>
      </c>
      <c r="K295" s="189">
        <f t="shared" si="183"/>
        <v>0</v>
      </c>
      <c r="L295" s="189">
        <f t="shared" si="183"/>
        <v>1590000</v>
      </c>
      <c r="M295" s="189">
        <f t="shared" si="183"/>
        <v>0</v>
      </c>
      <c r="N295" s="189">
        <f t="shared" si="183"/>
        <v>1590000</v>
      </c>
      <c r="O295" s="189">
        <f t="shared" si="183"/>
        <v>0</v>
      </c>
      <c r="P295" s="189">
        <f t="shared" si="183"/>
        <v>1590000</v>
      </c>
      <c r="Q295" s="189">
        <f t="shared" si="183"/>
        <v>0</v>
      </c>
      <c r="R295" s="189">
        <f t="shared" si="183"/>
        <v>1590000</v>
      </c>
    </row>
    <row r="296" spans="1:18" s="126" customFormat="1" ht="30" x14ac:dyDescent="0.25">
      <c r="A296" s="188" t="s">
        <v>107</v>
      </c>
      <c r="B296" s="37"/>
      <c r="C296" s="37"/>
      <c r="D296" s="37"/>
      <c r="E296" s="182">
        <v>852</v>
      </c>
      <c r="F296" s="178" t="s">
        <v>100</v>
      </c>
      <c r="G296" s="193" t="s">
        <v>56</v>
      </c>
      <c r="H296" s="184" t="s">
        <v>153</v>
      </c>
      <c r="I296" s="178" t="s">
        <v>108</v>
      </c>
      <c r="J296" s="189">
        <v>1590000</v>
      </c>
      <c r="K296" s="189"/>
      <c r="L296" s="189">
        <f>J296</f>
        <v>1590000</v>
      </c>
      <c r="M296" s="189"/>
      <c r="N296" s="189">
        <v>1590000</v>
      </c>
      <c r="O296" s="189"/>
      <c r="P296" s="189">
        <f>N296</f>
        <v>1590000</v>
      </c>
      <c r="Q296" s="189"/>
      <c r="R296" s="189">
        <v>1590000</v>
      </c>
    </row>
    <row r="297" spans="1:18" s="12" customFormat="1" ht="45" x14ac:dyDescent="0.25">
      <c r="A297" s="188" t="s">
        <v>156</v>
      </c>
      <c r="B297" s="37"/>
      <c r="C297" s="37"/>
      <c r="D297" s="37"/>
      <c r="E297" s="182">
        <v>852</v>
      </c>
      <c r="F297" s="193" t="s">
        <v>100</v>
      </c>
      <c r="G297" s="193" t="s">
        <v>56</v>
      </c>
      <c r="H297" s="184" t="s">
        <v>157</v>
      </c>
      <c r="I297" s="178"/>
      <c r="J297" s="189">
        <f t="shared" ref="J297:R298" si="184">J298</f>
        <v>92066</v>
      </c>
      <c r="K297" s="189">
        <f t="shared" si="184"/>
        <v>0</v>
      </c>
      <c r="L297" s="189">
        <f t="shared" si="184"/>
        <v>92066</v>
      </c>
      <c r="M297" s="189">
        <f t="shared" si="184"/>
        <v>0</v>
      </c>
      <c r="N297" s="189">
        <f t="shared" si="184"/>
        <v>0</v>
      </c>
      <c r="O297" s="189">
        <f t="shared" si="184"/>
        <v>0</v>
      </c>
      <c r="P297" s="189">
        <f t="shared" si="184"/>
        <v>0</v>
      </c>
      <c r="Q297" s="189">
        <f t="shared" si="184"/>
        <v>0</v>
      </c>
      <c r="R297" s="189">
        <f t="shared" si="184"/>
        <v>0</v>
      </c>
    </row>
    <row r="298" spans="1:18" s="12" customFormat="1" ht="75" x14ac:dyDescent="0.25">
      <c r="A298" s="188" t="s">
        <v>53</v>
      </c>
      <c r="B298" s="37"/>
      <c r="C298" s="37"/>
      <c r="D298" s="37"/>
      <c r="E298" s="182">
        <v>852</v>
      </c>
      <c r="F298" s="178" t="s">
        <v>100</v>
      </c>
      <c r="G298" s="193" t="s">
        <v>56</v>
      </c>
      <c r="H298" s="184" t="s">
        <v>157</v>
      </c>
      <c r="I298" s="178" t="s">
        <v>106</v>
      </c>
      <c r="J298" s="189">
        <f t="shared" si="184"/>
        <v>92066</v>
      </c>
      <c r="K298" s="189">
        <f t="shared" si="184"/>
        <v>0</v>
      </c>
      <c r="L298" s="189">
        <f t="shared" si="184"/>
        <v>92066</v>
      </c>
      <c r="M298" s="189">
        <f t="shared" si="184"/>
        <v>0</v>
      </c>
      <c r="N298" s="189">
        <f t="shared" si="184"/>
        <v>0</v>
      </c>
      <c r="O298" s="189">
        <f t="shared" si="184"/>
        <v>0</v>
      </c>
      <c r="P298" s="189">
        <f t="shared" si="184"/>
        <v>0</v>
      </c>
      <c r="Q298" s="189">
        <f t="shared" si="184"/>
        <v>0</v>
      </c>
      <c r="R298" s="189">
        <f t="shared" si="184"/>
        <v>0</v>
      </c>
    </row>
    <row r="299" spans="1:18" s="12" customFormat="1" ht="30" x14ac:dyDescent="0.25">
      <c r="A299" s="188" t="s">
        <v>107</v>
      </c>
      <c r="B299" s="37"/>
      <c r="C299" s="37"/>
      <c r="D299" s="37"/>
      <c r="E299" s="182">
        <v>852</v>
      </c>
      <c r="F299" s="178" t="s">
        <v>100</v>
      </c>
      <c r="G299" s="193" t="s">
        <v>56</v>
      </c>
      <c r="H299" s="184" t="s">
        <v>157</v>
      </c>
      <c r="I299" s="178" t="s">
        <v>108</v>
      </c>
      <c r="J299" s="189">
        <v>92066</v>
      </c>
      <c r="K299" s="189"/>
      <c r="L299" s="189">
        <f>J299</f>
        <v>92066</v>
      </c>
      <c r="M299" s="189"/>
      <c r="N299" s="189"/>
      <c r="O299" s="189"/>
      <c r="P299" s="189">
        <f>N299</f>
        <v>0</v>
      </c>
      <c r="Q299" s="189"/>
      <c r="R299" s="189"/>
    </row>
    <row r="300" spans="1:18" s="12" customFormat="1" ht="120" x14ac:dyDescent="0.25">
      <c r="A300" s="188" t="s">
        <v>923</v>
      </c>
      <c r="B300" s="37"/>
      <c r="C300" s="37"/>
      <c r="D300" s="37"/>
      <c r="E300" s="182">
        <v>852</v>
      </c>
      <c r="F300" s="178" t="s">
        <v>100</v>
      </c>
      <c r="G300" s="178" t="s">
        <v>56</v>
      </c>
      <c r="H300" s="184" t="s">
        <v>924</v>
      </c>
      <c r="I300" s="178"/>
      <c r="J300" s="189">
        <f>J301</f>
        <v>240000</v>
      </c>
      <c r="K300" s="189">
        <f t="shared" ref="K300:Q301" si="185">K301</f>
        <v>0</v>
      </c>
      <c r="L300" s="189">
        <f t="shared" si="185"/>
        <v>240000</v>
      </c>
      <c r="M300" s="189">
        <f t="shared" si="185"/>
        <v>0</v>
      </c>
      <c r="N300" s="189">
        <f>N301</f>
        <v>0</v>
      </c>
      <c r="O300" s="189">
        <f t="shared" si="185"/>
        <v>0</v>
      </c>
      <c r="P300" s="189">
        <f t="shared" si="185"/>
        <v>0</v>
      </c>
      <c r="Q300" s="189">
        <f t="shared" si="185"/>
        <v>0</v>
      </c>
      <c r="R300" s="189">
        <f>R301</f>
        <v>0</v>
      </c>
    </row>
    <row r="301" spans="1:18" s="12" customFormat="1" ht="75" x14ac:dyDescent="0.25">
      <c r="A301" s="188" t="s">
        <v>53</v>
      </c>
      <c r="B301" s="37"/>
      <c r="C301" s="37"/>
      <c r="D301" s="37"/>
      <c r="E301" s="182">
        <v>852</v>
      </c>
      <c r="F301" s="178" t="s">
        <v>100</v>
      </c>
      <c r="G301" s="178" t="s">
        <v>56</v>
      </c>
      <c r="H301" s="184" t="s">
        <v>924</v>
      </c>
      <c r="I301" s="178" t="s">
        <v>106</v>
      </c>
      <c r="J301" s="189">
        <f>J302</f>
        <v>240000</v>
      </c>
      <c r="K301" s="189">
        <f t="shared" si="185"/>
        <v>0</v>
      </c>
      <c r="L301" s="189">
        <f t="shared" si="185"/>
        <v>240000</v>
      </c>
      <c r="M301" s="189">
        <f t="shared" si="185"/>
        <v>0</v>
      </c>
      <c r="N301" s="189">
        <f>N302</f>
        <v>0</v>
      </c>
      <c r="O301" s="189">
        <f t="shared" si="185"/>
        <v>0</v>
      </c>
      <c r="P301" s="189">
        <f t="shared" si="185"/>
        <v>0</v>
      </c>
      <c r="Q301" s="189">
        <f t="shared" si="185"/>
        <v>0</v>
      </c>
      <c r="R301" s="189">
        <f>R302</f>
        <v>0</v>
      </c>
    </row>
    <row r="302" spans="1:18" s="12" customFormat="1" ht="30" x14ac:dyDescent="0.25">
      <c r="A302" s="188" t="s">
        <v>107</v>
      </c>
      <c r="B302" s="37"/>
      <c r="C302" s="37"/>
      <c r="D302" s="37"/>
      <c r="E302" s="182">
        <v>852</v>
      </c>
      <c r="F302" s="178" t="s">
        <v>100</v>
      </c>
      <c r="G302" s="178" t="s">
        <v>56</v>
      </c>
      <c r="H302" s="184" t="s">
        <v>924</v>
      </c>
      <c r="I302" s="178" t="s">
        <v>108</v>
      </c>
      <c r="J302" s="189">
        <v>240000</v>
      </c>
      <c r="K302" s="189"/>
      <c r="L302" s="189">
        <v>240000</v>
      </c>
      <c r="M302" s="189"/>
      <c r="N302" s="189"/>
      <c r="O302" s="189"/>
      <c r="P302" s="189"/>
      <c r="Q302" s="189"/>
      <c r="R302" s="189"/>
    </row>
    <row r="303" spans="1:18" s="12" customFormat="1" ht="60" x14ac:dyDescent="0.25">
      <c r="A303" s="188" t="s">
        <v>384</v>
      </c>
      <c r="B303" s="37"/>
      <c r="C303" s="37"/>
      <c r="D303" s="37"/>
      <c r="E303" s="182">
        <v>852</v>
      </c>
      <c r="F303" s="178" t="s">
        <v>100</v>
      </c>
      <c r="G303" s="193" t="s">
        <v>56</v>
      </c>
      <c r="H303" s="184" t="s">
        <v>383</v>
      </c>
      <c r="I303" s="178"/>
      <c r="J303" s="189">
        <f t="shared" ref="J303:R307" si="186">J304</f>
        <v>9000000</v>
      </c>
      <c r="K303" s="189">
        <f t="shared" si="186"/>
        <v>8550000</v>
      </c>
      <c r="L303" s="189">
        <f t="shared" si="186"/>
        <v>450000</v>
      </c>
      <c r="M303" s="189">
        <f t="shared" si="186"/>
        <v>0</v>
      </c>
      <c r="N303" s="189">
        <f t="shared" si="186"/>
        <v>0</v>
      </c>
      <c r="O303" s="189">
        <f t="shared" si="186"/>
        <v>0</v>
      </c>
      <c r="P303" s="189">
        <f t="shared" si="186"/>
        <v>0</v>
      </c>
      <c r="Q303" s="189">
        <f t="shared" si="186"/>
        <v>0</v>
      </c>
      <c r="R303" s="189">
        <f t="shared" si="186"/>
        <v>0</v>
      </c>
    </row>
    <row r="304" spans="1:18" s="12" customFormat="1" ht="75" x14ac:dyDescent="0.25">
      <c r="A304" s="188" t="s">
        <v>53</v>
      </c>
      <c r="B304" s="37"/>
      <c r="C304" s="37"/>
      <c r="D304" s="37"/>
      <c r="E304" s="182">
        <v>852</v>
      </c>
      <c r="F304" s="178" t="s">
        <v>100</v>
      </c>
      <c r="G304" s="193" t="s">
        <v>56</v>
      </c>
      <c r="H304" s="184" t="s">
        <v>383</v>
      </c>
      <c r="I304" s="178" t="s">
        <v>106</v>
      </c>
      <c r="J304" s="189">
        <f t="shared" si="186"/>
        <v>9000000</v>
      </c>
      <c r="K304" s="189">
        <f t="shared" si="186"/>
        <v>8550000</v>
      </c>
      <c r="L304" s="189">
        <f t="shared" si="186"/>
        <v>450000</v>
      </c>
      <c r="M304" s="189">
        <f t="shared" si="186"/>
        <v>0</v>
      </c>
      <c r="N304" s="189">
        <f t="shared" si="186"/>
        <v>0</v>
      </c>
      <c r="O304" s="189">
        <f t="shared" si="186"/>
        <v>0</v>
      </c>
      <c r="P304" s="189">
        <f t="shared" si="186"/>
        <v>0</v>
      </c>
      <c r="Q304" s="189">
        <f t="shared" si="186"/>
        <v>0</v>
      </c>
      <c r="R304" s="189">
        <f t="shared" si="186"/>
        <v>0</v>
      </c>
    </row>
    <row r="305" spans="1:18" s="12" customFormat="1" ht="30" x14ac:dyDescent="0.25">
      <c r="A305" s="188" t="s">
        <v>107</v>
      </c>
      <c r="B305" s="37"/>
      <c r="C305" s="37"/>
      <c r="D305" s="37"/>
      <c r="E305" s="182">
        <v>852</v>
      </c>
      <c r="F305" s="178" t="s">
        <v>100</v>
      </c>
      <c r="G305" s="193" t="s">
        <v>56</v>
      </c>
      <c r="H305" s="184" t="s">
        <v>383</v>
      </c>
      <c r="I305" s="178" t="s">
        <v>108</v>
      </c>
      <c r="J305" s="189">
        <v>9000000</v>
      </c>
      <c r="K305" s="189">
        <v>8550000</v>
      </c>
      <c r="L305" s="189">
        <v>450000</v>
      </c>
      <c r="M305" s="189"/>
      <c r="N305" s="189"/>
      <c r="O305" s="189"/>
      <c r="P305" s="189"/>
      <c r="Q305" s="189"/>
      <c r="R305" s="189"/>
    </row>
    <row r="306" spans="1:18" s="12" customFormat="1" ht="60" x14ac:dyDescent="0.25">
      <c r="A306" s="188" t="s">
        <v>824</v>
      </c>
      <c r="E306" s="182">
        <v>852</v>
      </c>
      <c r="F306" s="178" t="s">
        <v>100</v>
      </c>
      <c r="G306" s="193" t="s">
        <v>56</v>
      </c>
      <c r="H306" s="184" t="s">
        <v>825</v>
      </c>
      <c r="I306" s="178"/>
      <c r="J306" s="189">
        <f t="shared" si="186"/>
        <v>1535226</v>
      </c>
      <c r="K306" s="189">
        <f t="shared" si="186"/>
        <v>1458464</v>
      </c>
      <c r="L306" s="189">
        <f t="shared" si="186"/>
        <v>76762</v>
      </c>
      <c r="M306" s="189">
        <f t="shared" si="186"/>
        <v>0</v>
      </c>
      <c r="N306" s="189">
        <f t="shared" si="186"/>
        <v>0</v>
      </c>
      <c r="O306" s="189">
        <f t="shared" si="186"/>
        <v>0</v>
      </c>
      <c r="P306" s="189">
        <f t="shared" si="186"/>
        <v>0</v>
      </c>
      <c r="Q306" s="189">
        <f t="shared" si="186"/>
        <v>0</v>
      </c>
      <c r="R306" s="189">
        <f t="shared" si="186"/>
        <v>1720222</v>
      </c>
    </row>
    <row r="307" spans="1:18" s="12" customFormat="1" ht="75" x14ac:dyDescent="0.25">
      <c r="A307" s="188" t="s">
        <v>53</v>
      </c>
      <c r="E307" s="182">
        <v>852</v>
      </c>
      <c r="F307" s="178" t="s">
        <v>100</v>
      </c>
      <c r="G307" s="193" t="s">
        <v>56</v>
      </c>
      <c r="H307" s="184" t="s">
        <v>825</v>
      </c>
      <c r="I307" s="178" t="s">
        <v>106</v>
      </c>
      <c r="J307" s="189">
        <f t="shared" si="186"/>
        <v>1535226</v>
      </c>
      <c r="K307" s="189">
        <f t="shared" si="186"/>
        <v>1458464</v>
      </c>
      <c r="L307" s="189">
        <f t="shared" si="186"/>
        <v>76762</v>
      </c>
      <c r="M307" s="189">
        <f t="shared" si="186"/>
        <v>0</v>
      </c>
      <c r="N307" s="189">
        <f t="shared" si="186"/>
        <v>0</v>
      </c>
      <c r="O307" s="189">
        <f t="shared" si="186"/>
        <v>0</v>
      </c>
      <c r="P307" s="189">
        <f t="shared" si="186"/>
        <v>0</v>
      </c>
      <c r="Q307" s="189">
        <f t="shared" si="186"/>
        <v>0</v>
      </c>
      <c r="R307" s="189">
        <f t="shared" si="186"/>
        <v>1720222</v>
      </c>
    </row>
    <row r="308" spans="1:18" s="12" customFormat="1" ht="30" x14ac:dyDescent="0.25">
      <c r="A308" s="188" t="s">
        <v>107</v>
      </c>
      <c r="E308" s="182">
        <v>852</v>
      </c>
      <c r="F308" s="178" t="s">
        <v>100</v>
      </c>
      <c r="G308" s="193" t="s">
        <v>56</v>
      </c>
      <c r="H308" s="184" t="s">
        <v>825</v>
      </c>
      <c r="I308" s="210" t="s">
        <v>108</v>
      </c>
      <c r="J308" s="217">
        <v>1535226</v>
      </c>
      <c r="K308" s="217">
        <v>1458464</v>
      </c>
      <c r="L308" s="217">
        <v>76762</v>
      </c>
      <c r="M308" s="217"/>
      <c r="N308" s="217"/>
      <c r="O308" s="217"/>
      <c r="P308" s="217"/>
      <c r="Q308" s="217"/>
      <c r="R308" s="217">
        <v>1720222</v>
      </c>
    </row>
    <row r="309" spans="1:18" s="12" customFormat="1" ht="120" x14ac:dyDescent="0.25">
      <c r="A309" s="188" t="s">
        <v>858</v>
      </c>
      <c r="E309" s="182">
        <v>852</v>
      </c>
      <c r="F309" s="178" t="s">
        <v>100</v>
      </c>
      <c r="G309" s="193" t="s">
        <v>56</v>
      </c>
      <c r="H309" s="216" t="s">
        <v>856</v>
      </c>
      <c r="I309" s="178"/>
      <c r="J309" s="203">
        <f t="shared" ref="J309:R310" si="187">J310</f>
        <v>235790</v>
      </c>
      <c r="K309" s="203">
        <f t="shared" si="187"/>
        <v>224000</v>
      </c>
      <c r="L309" s="203">
        <f t="shared" si="187"/>
        <v>11790</v>
      </c>
      <c r="M309" s="203">
        <f t="shared" si="187"/>
        <v>0</v>
      </c>
      <c r="N309" s="203">
        <f t="shared" si="187"/>
        <v>235790</v>
      </c>
      <c r="O309" s="203">
        <f t="shared" si="187"/>
        <v>224000</v>
      </c>
      <c r="P309" s="203">
        <f t="shared" si="187"/>
        <v>11790</v>
      </c>
      <c r="Q309" s="203">
        <f t="shared" si="187"/>
        <v>0</v>
      </c>
      <c r="R309" s="203">
        <f t="shared" si="187"/>
        <v>235790</v>
      </c>
    </row>
    <row r="310" spans="1:18" s="12" customFormat="1" ht="75" x14ac:dyDescent="0.25">
      <c r="A310" s="188" t="s">
        <v>53</v>
      </c>
      <c r="E310" s="182">
        <v>852</v>
      </c>
      <c r="F310" s="178" t="s">
        <v>100</v>
      </c>
      <c r="G310" s="193" t="s">
        <v>56</v>
      </c>
      <c r="H310" s="216" t="s">
        <v>856</v>
      </c>
      <c r="I310" s="178" t="s">
        <v>106</v>
      </c>
      <c r="J310" s="203">
        <f t="shared" si="187"/>
        <v>235790</v>
      </c>
      <c r="K310" s="203">
        <f t="shared" si="187"/>
        <v>224000</v>
      </c>
      <c r="L310" s="203">
        <f t="shared" si="187"/>
        <v>11790</v>
      </c>
      <c r="M310" s="203">
        <f t="shared" si="187"/>
        <v>0</v>
      </c>
      <c r="N310" s="203">
        <f t="shared" si="187"/>
        <v>235790</v>
      </c>
      <c r="O310" s="203">
        <f t="shared" si="187"/>
        <v>224000</v>
      </c>
      <c r="P310" s="203">
        <f t="shared" si="187"/>
        <v>11790</v>
      </c>
      <c r="Q310" s="203">
        <f t="shared" si="187"/>
        <v>0</v>
      </c>
      <c r="R310" s="203">
        <f t="shared" si="187"/>
        <v>235790</v>
      </c>
    </row>
    <row r="311" spans="1:18" s="12" customFormat="1" ht="30" x14ac:dyDescent="0.25">
      <c r="A311" s="188" t="s">
        <v>107</v>
      </c>
      <c r="E311" s="182">
        <v>852</v>
      </c>
      <c r="F311" s="178" t="s">
        <v>100</v>
      </c>
      <c r="G311" s="193" t="s">
        <v>56</v>
      </c>
      <c r="H311" s="216" t="s">
        <v>856</v>
      </c>
      <c r="I311" s="178" t="s">
        <v>108</v>
      </c>
      <c r="J311" s="203">
        <v>235790</v>
      </c>
      <c r="K311" s="203">
        <v>224000</v>
      </c>
      <c r="L311" s="203">
        <v>11790</v>
      </c>
      <c r="M311" s="203"/>
      <c r="N311" s="203">
        <v>235790</v>
      </c>
      <c r="O311" s="203">
        <v>224000</v>
      </c>
      <c r="P311" s="203">
        <v>11790</v>
      </c>
      <c r="Q311" s="203"/>
      <c r="R311" s="203">
        <v>235790</v>
      </c>
    </row>
    <row r="312" spans="1:18" s="12" customFormat="1" ht="75" x14ac:dyDescent="0.25">
      <c r="A312" s="188" t="s">
        <v>1039</v>
      </c>
      <c r="E312" s="182">
        <v>852</v>
      </c>
      <c r="F312" s="178" t="s">
        <v>100</v>
      </c>
      <c r="G312" s="193" t="s">
        <v>56</v>
      </c>
      <c r="H312" s="216" t="s">
        <v>854</v>
      </c>
      <c r="I312" s="178"/>
      <c r="J312" s="203">
        <f t="shared" ref="J312:R313" si="188">J313</f>
        <v>175439</v>
      </c>
      <c r="K312" s="203">
        <f t="shared" si="188"/>
        <v>166667</v>
      </c>
      <c r="L312" s="203">
        <f t="shared" si="188"/>
        <v>8772</v>
      </c>
      <c r="M312" s="203">
        <f t="shared" si="188"/>
        <v>0</v>
      </c>
      <c r="N312" s="203">
        <f t="shared" si="188"/>
        <v>151241.20000000001</v>
      </c>
      <c r="O312" s="203">
        <f t="shared" si="188"/>
        <v>143678.20000000001</v>
      </c>
      <c r="P312" s="203">
        <f t="shared" si="188"/>
        <v>7563</v>
      </c>
      <c r="Q312" s="203">
        <f t="shared" si="188"/>
        <v>0</v>
      </c>
      <c r="R312" s="203">
        <f t="shared" si="188"/>
        <v>151241.20000000001</v>
      </c>
    </row>
    <row r="313" spans="1:18" s="12" customFormat="1" ht="75" x14ac:dyDescent="0.25">
      <c r="A313" s="188" t="s">
        <v>53</v>
      </c>
      <c r="E313" s="182">
        <v>852</v>
      </c>
      <c r="F313" s="178" t="s">
        <v>100</v>
      </c>
      <c r="G313" s="193" t="s">
        <v>56</v>
      </c>
      <c r="H313" s="216" t="s">
        <v>854</v>
      </c>
      <c r="I313" s="178" t="s">
        <v>106</v>
      </c>
      <c r="J313" s="203">
        <f t="shared" si="188"/>
        <v>175439</v>
      </c>
      <c r="K313" s="203">
        <f t="shared" si="188"/>
        <v>166667</v>
      </c>
      <c r="L313" s="203">
        <f t="shared" si="188"/>
        <v>8772</v>
      </c>
      <c r="M313" s="203">
        <f t="shared" si="188"/>
        <v>0</v>
      </c>
      <c r="N313" s="203">
        <f t="shared" si="188"/>
        <v>151241.20000000001</v>
      </c>
      <c r="O313" s="203">
        <f t="shared" si="188"/>
        <v>143678.20000000001</v>
      </c>
      <c r="P313" s="203">
        <f t="shared" si="188"/>
        <v>7563</v>
      </c>
      <c r="Q313" s="203">
        <f t="shared" si="188"/>
        <v>0</v>
      </c>
      <c r="R313" s="203">
        <f t="shared" si="188"/>
        <v>151241.20000000001</v>
      </c>
    </row>
    <row r="314" spans="1:18" s="12" customFormat="1" ht="30" x14ac:dyDescent="0.25">
      <c r="A314" s="188" t="s">
        <v>107</v>
      </c>
      <c r="E314" s="182">
        <v>852</v>
      </c>
      <c r="F314" s="178" t="s">
        <v>100</v>
      </c>
      <c r="G314" s="193" t="s">
        <v>56</v>
      </c>
      <c r="H314" s="216" t="s">
        <v>854</v>
      </c>
      <c r="I314" s="178" t="s">
        <v>108</v>
      </c>
      <c r="J314" s="203">
        <v>175439</v>
      </c>
      <c r="K314" s="203">
        <v>166667</v>
      </c>
      <c r="L314" s="203">
        <v>8772</v>
      </c>
      <c r="M314" s="203"/>
      <c r="N314" s="203">
        <v>151241.20000000001</v>
      </c>
      <c r="O314" s="203">
        <v>143678.20000000001</v>
      </c>
      <c r="P314" s="203">
        <v>7563</v>
      </c>
      <c r="Q314" s="203"/>
      <c r="R314" s="203">
        <v>151241.20000000001</v>
      </c>
    </row>
    <row r="315" spans="1:18" s="12" customFormat="1" ht="195" x14ac:dyDescent="0.25">
      <c r="A315" s="188" t="s">
        <v>839</v>
      </c>
      <c r="B315" s="187"/>
      <c r="C315" s="187"/>
      <c r="D315" s="187"/>
      <c r="E315" s="182">
        <v>852</v>
      </c>
      <c r="F315" s="178" t="s">
        <v>100</v>
      </c>
      <c r="G315" s="178" t="s">
        <v>56</v>
      </c>
      <c r="H315" s="184" t="s">
        <v>840</v>
      </c>
      <c r="I315" s="178"/>
      <c r="J315" s="189">
        <f t="shared" ref="J315:R316" si="189">J316</f>
        <v>1887600</v>
      </c>
      <c r="K315" s="189">
        <f t="shared" si="189"/>
        <v>1887600</v>
      </c>
      <c r="L315" s="189">
        <f t="shared" si="189"/>
        <v>0</v>
      </c>
      <c r="M315" s="189">
        <f t="shared" si="189"/>
        <v>0</v>
      </c>
      <c r="N315" s="189">
        <f t="shared" si="189"/>
        <v>1887600</v>
      </c>
      <c r="O315" s="189">
        <f t="shared" si="189"/>
        <v>1887600</v>
      </c>
      <c r="P315" s="189">
        <f t="shared" si="189"/>
        <v>0</v>
      </c>
      <c r="Q315" s="189">
        <f t="shared" si="189"/>
        <v>0</v>
      </c>
      <c r="R315" s="189">
        <f t="shared" si="189"/>
        <v>1887600</v>
      </c>
    </row>
    <row r="316" spans="1:18" s="12" customFormat="1" ht="75" x14ac:dyDescent="0.25">
      <c r="A316" s="188" t="s">
        <v>53</v>
      </c>
      <c r="B316" s="187"/>
      <c r="C316" s="187"/>
      <c r="D316" s="187"/>
      <c r="E316" s="182">
        <v>852</v>
      </c>
      <c r="F316" s="178" t="s">
        <v>100</v>
      </c>
      <c r="G316" s="178" t="s">
        <v>56</v>
      </c>
      <c r="H316" s="184" t="s">
        <v>840</v>
      </c>
      <c r="I316" s="178" t="s">
        <v>106</v>
      </c>
      <c r="J316" s="189">
        <f t="shared" si="189"/>
        <v>1887600</v>
      </c>
      <c r="K316" s="189">
        <f t="shared" si="189"/>
        <v>1887600</v>
      </c>
      <c r="L316" s="189">
        <f t="shared" si="189"/>
        <v>0</v>
      </c>
      <c r="M316" s="189">
        <f t="shared" si="189"/>
        <v>0</v>
      </c>
      <c r="N316" s="189">
        <f t="shared" si="189"/>
        <v>1887600</v>
      </c>
      <c r="O316" s="189">
        <f t="shared" si="189"/>
        <v>1887600</v>
      </c>
      <c r="P316" s="189">
        <f t="shared" si="189"/>
        <v>0</v>
      </c>
      <c r="Q316" s="189">
        <f t="shared" si="189"/>
        <v>0</v>
      </c>
      <c r="R316" s="189">
        <f t="shared" si="189"/>
        <v>1887600</v>
      </c>
    </row>
    <row r="317" spans="1:18" s="12" customFormat="1" ht="30" x14ac:dyDescent="0.25">
      <c r="A317" s="188" t="s">
        <v>107</v>
      </c>
      <c r="B317" s="187"/>
      <c r="C317" s="187"/>
      <c r="D317" s="187"/>
      <c r="E317" s="182">
        <v>852</v>
      </c>
      <c r="F317" s="178" t="s">
        <v>100</v>
      </c>
      <c r="G317" s="178" t="s">
        <v>56</v>
      </c>
      <c r="H317" s="184" t="s">
        <v>840</v>
      </c>
      <c r="I317" s="178" t="s">
        <v>108</v>
      </c>
      <c r="J317" s="189">
        <v>1887600</v>
      </c>
      <c r="K317" s="189">
        <f>J317</f>
        <v>1887600</v>
      </c>
      <c r="L317" s="189"/>
      <c r="M317" s="189"/>
      <c r="N317" s="189">
        <v>1887600</v>
      </c>
      <c r="O317" s="189">
        <f>N317</f>
        <v>1887600</v>
      </c>
      <c r="P317" s="189"/>
      <c r="Q317" s="189"/>
      <c r="R317" s="189">
        <v>1887600</v>
      </c>
    </row>
    <row r="318" spans="1:18" s="12" customFormat="1" ht="45" x14ac:dyDescent="0.25">
      <c r="A318" s="188" t="s">
        <v>160</v>
      </c>
      <c r="B318" s="37"/>
      <c r="C318" s="37"/>
      <c r="D318" s="37"/>
      <c r="E318" s="182">
        <v>852</v>
      </c>
      <c r="F318" s="178" t="s">
        <v>100</v>
      </c>
      <c r="G318" s="193" t="s">
        <v>56</v>
      </c>
      <c r="H318" s="184" t="s">
        <v>161</v>
      </c>
      <c r="I318" s="178"/>
      <c r="J318" s="189">
        <f t="shared" ref="J318:R319" si="190">J319</f>
        <v>523980</v>
      </c>
      <c r="K318" s="189">
        <f t="shared" si="190"/>
        <v>332280</v>
      </c>
      <c r="L318" s="189">
        <f t="shared" si="190"/>
        <v>191700</v>
      </c>
      <c r="M318" s="189">
        <f t="shared" si="190"/>
        <v>0</v>
      </c>
      <c r="N318" s="189">
        <f t="shared" si="190"/>
        <v>523980</v>
      </c>
      <c r="O318" s="189">
        <f t="shared" si="190"/>
        <v>332280</v>
      </c>
      <c r="P318" s="189">
        <f t="shared" si="190"/>
        <v>191700</v>
      </c>
      <c r="Q318" s="189">
        <f t="shared" si="190"/>
        <v>0</v>
      </c>
      <c r="R318" s="189">
        <f t="shared" si="190"/>
        <v>523980</v>
      </c>
    </row>
    <row r="319" spans="1:18" s="12" customFormat="1" ht="75" x14ac:dyDescent="0.25">
      <c r="A319" s="188" t="s">
        <v>53</v>
      </c>
      <c r="B319" s="37"/>
      <c r="C319" s="37"/>
      <c r="D319" s="37"/>
      <c r="E319" s="182">
        <v>852</v>
      </c>
      <c r="F319" s="178" t="s">
        <v>100</v>
      </c>
      <c r="G319" s="193" t="s">
        <v>56</v>
      </c>
      <c r="H319" s="184" t="s">
        <v>161</v>
      </c>
      <c r="I319" s="178" t="s">
        <v>106</v>
      </c>
      <c r="J319" s="189">
        <f t="shared" si="190"/>
        <v>523980</v>
      </c>
      <c r="K319" s="189">
        <f t="shared" si="190"/>
        <v>332280</v>
      </c>
      <c r="L319" s="189">
        <f t="shared" si="190"/>
        <v>191700</v>
      </c>
      <c r="M319" s="189">
        <f t="shared" si="190"/>
        <v>0</v>
      </c>
      <c r="N319" s="189">
        <f t="shared" si="190"/>
        <v>523980</v>
      </c>
      <c r="O319" s="189">
        <f t="shared" si="190"/>
        <v>332280</v>
      </c>
      <c r="P319" s="189">
        <f t="shared" si="190"/>
        <v>191700</v>
      </c>
      <c r="Q319" s="189">
        <f t="shared" si="190"/>
        <v>0</v>
      </c>
      <c r="R319" s="189">
        <f t="shared" si="190"/>
        <v>523980</v>
      </c>
    </row>
    <row r="320" spans="1:18" s="12" customFormat="1" ht="30" x14ac:dyDescent="0.25">
      <c r="A320" s="188" t="s">
        <v>107</v>
      </c>
      <c r="B320" s="37"/>
      <c r="C320" s="37"/>
      <c r="D320" s="37"/>
      <c r="E320" s="182">
        <v>852</v>
      </c>
      <c r="F320" s="178" t="s">
        <v>100</v>
      </c>
      <c r="G320" s="193" t="s">
        <v>56</v>
      </c>
      <c r="H320" s="184" t="s">
        <v>161</v>
      </c>
      <c r="I320" s="178" t="s">
        <v>108</v>
      </c>
      <c r="J320" s="189">
        <v>523980</v>
      </c>
      <c r="K320" s="189">
        <v>332280</v>
      </c>
      <c r="L320" s="189">
        <v>191700</v>
      </c>
      <c r="M320" s="189"/>
      <c r="N320" s="189">
        <v>523980</v>
      </c>
      <c r="O320" s="189">
        <v>332280</v>
      </c>
      <c r="P320" s="189">
        <v>191700</v>
      </c>
      <c r="Q320" s="189"/>
      <c r="R320" s="189">
        <v>523980</v>
      </c>
    </row>
    <row r="321" spans="1:18" s="12" customFormat="1" ht="28.5" x14ac:dyDescent="0.25">
      <c r="A321" s="179" t="s">
        <v>826</v>
      </c>
      <c r="B321" s="187"/>
      <c r="C321" s="187"/>
      <c r="D321" s="187"/>
      <c r="E321" s="11">
        <v>852</v>
      </c>
      <c r="F321" s="22" t="s">
        <v>100</v>
      </c>
      <c r="G321" s="111" t="s">
        <v>58</v>
      </c>
      <c r="H321" s="184" t="s">
        <v>61</v>
      </c>
      <c r="I321" s="22"/>
      <c r="J321" s="23">
        <f t="shared" ref="J321:M321" si="191">J322+J325+J328+J331+J334+J337</f>
        <v>5973060</v>
      </c>
      <c r="K321" s="23">
        <f t="shared" si="191"/>
        <v>63600</v>
      </c>
      <c r="L321" s="23">
        <f t="shared" si="191"/>
        <v>5909460</v>
      </c>
      <c r="M321" s="23">
        <f t="shared" si="191"/>
        <v>0</v>
      </c>
      <c r="N321" s="23">
        <f t="shared" ref="N321:R321" si="192">N322+N325+N328+N331+N334+N337</f>
        <v>5759088</v>
      </c>
      <c r="O321" s="23">
        <f t="shared" si="192"/>
        <v>63600</v>
      </c>
      <c r="P321" s="23">
        <f t="shared" si="192"/>
        <v>5695488</v>
      </c>
      <c r="Q321" s="23">
        <f t="shared" si="192"/>
        <v>0</v>
      </c>
      <c r="R321" s="23">
        <f t="shared" si="192"/>
        <v>4717200</v>
      </c>
    </row>
    <row r="322" spans="1:18" s="12" customFormat="1" ht="30" x14ac:dyDescent="0.25">
      <c r="A322" s="188" t="s">
        <v>163</v>
      </c>
      <c r="B322" s="37"/>
      <c r="C322" s="37"/>
      <c r="D322" s="37"/>
      <c r="E322" s="182">
        <v>852</v>
      </c>
      <c r="F322" s="193" t="s">
        <v>100</v>
      </c>
      <c r="G322" s="193" t="s">
        <v>58</v>
      </c>
      <c r="H322" s="184" t="s">
        <v>164</v>
      </c>
      <c r="I322" s="178"/>
      <c r="J322" s="189">
        <f t="shared" ref="J322:R323" si="193">J323</f>
        <v>5861000</v>
      </c>
      <c r="K322" s="189">
        <f t="shared" si="193"/>
        <v>0</v>
      </c>
      <c r="L322" s="189">
        <f t="shared" si="193"/>
        <v>5861000</v>
      </c>
      <c r="M322" s="189">
        <f t="shared" si="193"/>
        <v>0</v>
      </c>
      <c r="N322" s="189">
        <f t="shared" si="193"/>
        <v>5695488</v>
      </c>
      <c r="O322" s="189">
        <f t="shared" si="193"/>
        <v>0</v>
      </c>
      <c r="P322" s="189">
        <f t="shared" si="193"/>
        <v>5695488</v>
      </c>
      <c r="Q322" s="189">
        <f t="shared" si="193"/>
        <v>0</v>
      </c>
      <c r="R322" s="189">
        <f t="shared" si="193"/>
        <v>4653600</v>
      </c>
    </row>
    <row r="323" spans="1:18" s="12" customFormat="1" ht="75" x14ac:dyDescent="0.25">
      <c r="A323" s="188" t="s">
        <v>53</v>
      </c>
      <c r="B323" s="37"/>
      <c r="C323" s="37"/>
      <c r="D323" s="37"/>
      <c r="E323" s="182">
        <v>852</v>
      </c>
      <c r="F323" s="178" t="s">
        <v>100</v>
      </c>
      <c r="G323" s="193" t="s">
        <v>58</v>
      </c>
      <c r="H323" s="184" t="s">
        <v>164</v>
      </c>
      <c r="I323" s="178" t="s">
        <v>106</v>
      </c>
      <c r="J323" s="189">
        <f t="shared" si="193"/>
        <v>5861000</v>
      </c>
      <c r="K323" s="189">
        <f t="shared" si="193"/>
        <v>0</v>
      </c>
      <c r="L323" s="189">
        <f t="shared" si="193"/>
        <v>5861000</v>
      </c>
      <c r="M323" s="189">
        <f t="shared" si="193"/>
        <v>0</v>
      </c>
      <c r="N323" s="189">
        <f t="shared" si="193"/>
        <v>5695488</v>
      </c>
      <c r="O323" s="189">
        <f t="shared" si="193"/>
        <v>0</v>
      </c>
      <c r="P323" s="189">
        <f t="shared" si="193"/>
        <v>5695488</v>
      </c>
      <c r="Q323" s="189">
        <f t="shared" si="193"/>
        <v>0</v>
      </c>
      <c r="R323" s="189">
        <f t="shared" si="193"/>
        <v>4653600</v>
      </c>
    </row>
    <row r="324" spans="1:18" s="126" customFormat="1" ht="30" x14ac:dyDescent="0.25">
      <c r="A324" s="188" t="s">
        <v>107</v>
      </c>
      <c r="B324" s="37"/>
      <c r="C324" s="37"/>
      <c r="D324" s="37"/>
      <c r="E324" s="182">
        <v>852</v>
      </c>
      <c r="F324" s="178" t="s">
        <v>100</v>
      </c>
      <c r="G324" s="178" t="s">
        <v>58</v>
      </c>
      <c r="H324" s="184" t="s">
        <v>164</v>
      </c>
      <c r="I324" s="178" t="s">
        <v>108</v>
      </c>
      <c r="J324" s="189">
        <v>5861000</v>
      </c>
      <c r="K324" s="189"/>
      <c r="L324" s="189">
        <f>J324</f>
        <v>5861000</v>
      </c>
      <c r="M324" s="189"/>
      <c r="N324" s="189">
        <v>5695488</v>
      </c>
      <c r="O324" s="189"/>
      <c r="P324" s="189">
        <f>N324</f>
        <v>5695488</v>
      </c>
      <c r="Q324" s="189"/>
      <c r="R324" s="189">
        <v>4653600</v>
      </c>
    </row>
    <row r="325" spans="1:18" s="195" customFormat="1" ht="60" hidden="1" x14ac:dyDescent="0.25">
      <c r="A325" s="188" t="s">
        <v>910</v>
      </c>
      <c r="B325" s="12"/>
      <c r="C325" s="12"/>
      <c r="D325" s="12"/>
      <c r="E325" s="182">
        <v>852</v>
      </c>
      <c r="F325" s="178" t="s">
        <v>100</v>
      </c>
      <c r="G325" s="193" t="s">
        <v>58</v>
      </c>
      <c r="H325" s="216" t="s">
        <v>911</v>
      </c>
      <c r="I325" s="178"/>
      <c r="J325" s="189">
        <f t="shared" ref="J325:R326" si="194">J326</f>
        <v>0</v>
      </c>
      <c r="K325" s="189">
        <f t="shared" si="194"/>
        <v>0</v>
      </c>
      <c r="L325" s="189">
        <f t="shared" si="194"/>
        <v>0</v>
      </c>
      <c r="M325" s="189">
        <f t="shared" si="194"/>
        <v>0</v>
      </c>
      <c r="N325" s="189">
        <f t="shared" si="194"/>
        <v>0</v>
      </c>
      <c r="O325" s="189">
        <f t="shared" si="194"/>
        <v>0</v>
      </c>
      <c r="P325" s="189">
        <f t="shared" si="194"/>
        <v>0</v>
      </c>
      <c r="Q325" s="189">
        <f t="shared" si="194"/>
        <v>0</v>
      </c>
      <c r="R325" s="189">
        <f t="shared" si="194"/>
        <v>0</v>
      </c>
    </row>
    <row r="326" spans="1:18" s="195" customFormat="1" ht="75" hidden="1" x14ac:dyDescent="0.25">
      <c r="A326" s="188" t="s">
        <v>53</v>
      </c>
      <c r="B326" s="12"/>
      <c r="C326" s="12"/>
      <c r="D326" s="12"/>
      <c r="E326" s="182">
        <v>852</v>
      </c>
      <c r="F326" s="178" t="s">
        <v>100</v>
      </c>
      <c r="G326" s="193" t="s">
        <v>58</v>
      </c>
      <c r="H326" s="216" t="s">
        <v>911</v>
      </c>
      <c r="I326" s="178" t="s">
        <v>106</v>
      </c>
      <c r="J326" s="189">
        <f t="shared" si="194"/>
        <v>0</v>
      </c>
      <c r="K326" s="189">
        <f t="shared" si="194"/>
        <v>0</v>
      </c>
      <c r="L326" s="189">
        <f t="shared" si="194"/>
        <v>0</v>
      </c>
      <c r="M326" s="189">
        <f t="shared" si="194"/>
        <v>0</v>
      </c>
      <c r="N326" s="189">
        <f t="shared" si="194"/>
        <v>0</v>
      </c>
      <c r="O326" s="189">
        <f t="shared" si="194"/>
        <v>0</v>
      </c>
      <c r="P326" s="189">
        <f t="shared" si="194"/>
        <v>0</v>
      </c>
      <c r="Q326" s="189">
        <f t="shared" si="194"/>
        <v>0</v>
      </c>
      <c r="R326" s="189">
        <f t="shared" si="194"/>
        <v>0</v>
      </c>
    </row>
    <row r="327" spans="1:18" s="195" customFormat="1" ht="30" hidden="1" x14ac:dyDescent="0.25">
      <c r="A327" s="188" t="s">
        <v>107</v>
      </c>
      <c r="B327" s="12"/>
      <c r="C327" s="12"/>
      <c r="D327" s="12"/>
      <c r="E327" s="182">
        <v>852</v>
      </c>
      <c r="F327" s="178" t="s">
        <v>100</v>
      </c>
      <c r="G327" s="193" t="s">
        <v>58</v>
      </c>
      <c r="H327" s="216" t="s">
        <v>911</v>
      </c>
      <c r="I327" s="178" t="s">
        <v>108</v>
      </c>
      <c r="J327" s="189"/>
      <c r="K327" s="189"/>
      <c r="L327" s="189">
        <f>J327</f>
        <v>0</v>
      </c>
      <c r="M327" s="189"/>
      <c r="N327" s="189"/>
      <c r="O327" s="189"/>
      <c r="P327" s="189">
        <f>N327</f>
        <v>0</v>
      </c>
      <c r="Q327" s="189"/>
      <c r="R327" s="189"/>
    </row>
    <row r="328" spans="1:18" s="126" customFormat="1" ht="30" x14ac:dyDescent="0.25">
      <c r="A328" s="188" t="s">
        <v>154</v>
      </c>
      <c r="B328" s="37"/>
      <c r="C328" s="37"/>
      <c r="D328" s="37"/>
      <c r="E328" s="182">
        <v>852</v>
      </c>
      <c r="F328" s="178" t="s">
        <v>100</v>
      </c>
      <c r="G328" s="178" t="s">
        <v>58</v>
      </c>
      <c r="H328" s="184" t="s">
        <v>155</v>
      </c>
      <c r="I328" s="178"/>
      <c r="J328" s="189">
        <f>J329</f>
        <v>37800</v>
      </c>
      <c r="K328" s="189">
        <f t="shared" ref="J328:R329" si="195">K329</f>
        <v>0</v>
      </c>
      <c r="L328" s="189">
        <f t="shared" si="195"/>
        <v>37800</v>
      </c>
      <c r="M328" s="189">
        <f t="shared" si="195"/>
        <v>0</v>
      </c>
      <c r="N328" s="189">
        <f>N329</f>
        <v>0</v>
      </c>
      <c r="O328" s="189">
        <f t="shared" si="195"/>
        <v>0</v>
      </c>
      <c r="P328" s="189">
        <f t="shared" si="195"/>
        <v>0</v>
      </c>
      <c r="Q328" s="189">
        <f t="shared" si="195"/>
        <v>0</v>
      </c>
      <c r="R328" s="189">
        <f>R329</f>
        <v>0</v>
      </c>
    </row>
    <row r="329" spans="1:18" s="126" customFormat="1" ht="75" x14ac:dyDescent="0.25">
      <c r="A329" s="188" t="s">
        <v>53</v>
      </c>
      <c r="B329" s="37"/>
      <c r="C329" s="37"/>
      <c r="D329" s="37"/>
      <c r="E329" s="182">
        <v>852</v>
      </c>
      <c r="F329" s="178" t="s">
        <v>100</v>
      </c>
      <c r="G329" s="178" t="s">
        <v>58</v>
      </c>
      <c r="H329" s="184" t="s">
        <v>155</v>
      </c>
      <c r="I329" s="178" t="s">
        <v>106</v>
      </c>
      <c r="J329" s="189">
        <f t="shared" si="195"/>
        <v>37800</v>
      </c>
      <c r="K329" s="189">
        <f t="shared" si="195"/>
        <v>0</v>
      </c>
      <c r="L329" s="189">
        <f t="shared" si="195"/>
        <v>37800</v>
      </c>
      <c r="M329" s="189">
        <f t="shared" si="195"/>
        <v>0</v>
      </c>
      <c r="N329" s="189">
        <f t="shared" si="195"/>
        <v>0</v>
      </c>
      <c r="O329" s="189">
        <f t="shared" si="195"/>
        <v>0</v>
      </c>
      <c r="P329" s="189">
        <f t="shared" si="195"/>
        <v>0</v>
      </c>
      <c r="Q329" s="189">
        <f t="shared" si="195"/>
        <v>0</v>
      </c>
      <c r="R329" s="189">
        <f t="shared" si="195"/>
        <v>0</v>
      </c>
    </row>
    <row r="330" spans="1:18" s="126" customFormat="1" ht="30" x14ac:dyDescent="0.25">
      <c r="A330" s="207" t="s">
        <v>107</v>
      </c>
      <c r="B330" s="208"/>
      <c r="C330" s="208"/>
      <c r="D330" s="208"/>
      <c r="E330" s="209">
        <v>852</v>
      </c>
      <c r="F330" s="210" t="s">
        <v>100</v>
      </c>
      <c r="G330" s="211" t="s">
        <v>58</v>
      </c>
      <c r="H330" s="218" t="s">
        <v>155</v>
      </c>
      <c r="I330" s="210" t="s">
        <v>108</v>
      </c>
      <c r="J330" s="189">
        <v>37800</v>
      </c>
      <c r="K330" s="189"/>
      <c r="L330" s="189">
        <f>J330</f>
        <v>37800</v>
      </c>
      <c r="M330" s="189"/>
      <c r="N330" s="189"/>
      <c r="O330" s="189"/>
      <c r="P330" s="189">
        <f>N330</f>
        <v>0</v>
      </c>
      <c r="Q330" s="189"/>
      <c r="R330" s="189"/>
    </row>
    <row r="331" spans="1:18" s="126" customFormat="1" ht="90" hidden="1" x14ac:dyDescent="0.25">
      <c r="A331" s="37" t="s">
        <v>969</v>
      </c>
      <c r="B331" s="37"/>
      <c r="C331" s="37"/>
      <c r="D331" s="37"/>
      <c r="E331" s="182">
        <v>852</v>
      </c>
      <c r="F331" s="178" t="s">
        <v>100</v>
      </c>
      <c r="G331" s="178" t="s">
        <v>58</v>
      </c>
      <c r="H331" s="218" t="s">
        <v>968</v>
      </c>
      <c r="I331" s="178"/>
      <c r="J331" s="189">
        <f t="shared" ref="J331:R332" si="196">J332</f>
        <v>0</v>
      </c>
      <c r="K331" s="189">
        <f t="shared" si="196"/>
        <v>0</v>
      </c>
      <c r="L331" s="189">
        <f t="shared" si="196"/>
        <v>0</v>
      </c>
      <c r="M331" s="189">
        <f t="shared" si="196"/>
        <v>0</v>
      </c>
      <c r="N331" s="189">
        <f t="shared" si="196"/>
        <v>0</v>
      </c>
      <c r="O331" s="189">
        <f t="shared" si="196"/>
        <v>0</v>
      </c>
      <c r="P331" s="189">
        <f t="shared" si="196"/>
        <v>0</v>
      </c>
      <c r="Q331" s="189">
        <f t="shared" si="196"/>
        <v>0</v>
      </c>
      <c r="R331" s="189">
        <f t="shared" si="196"/>
        <v>0</v>
      </c>
    </row>
    <row r="332" spans="1:18" s="126" customFormat="1" ht="75" hidden="1" x14ac:dyDescent="0.25">
      <c r="A332" s="188" t="s">
        <v>53</v>
      </c>
      <c r="B332" s="37"/>
      <c r="C332" s="37"/>
      <c r="D332" s="37"/>
      <c r="E332" s="182">
        <v>852</v>
      </c>
      <c r="F332" s="178" t="s">
        <v>100</v>
      </c>
      <c r="G332" s="178" t="s">
        <v>58</v>
      </c>
      <c r="H332" s="218" t="s">
        <v>968</v>
      </c>
      <c r="I332" s="178" t="s">
        <v>106</v>
      </c>
      <c r="J332" s="189">
        <f t="shared" si="196"/>
        <v>0</v>
      </c>
      <c r="K332" s="189">
        <f t="shared" si="196"/>
        <v>0</v>
      </c>
      <c r="L332" s="189">
        <f t="shared" si="196"/>
        <v>0</v>
      </c>
      <c r="M332" s="189">
        <f t="shared" si="196"/>
        <v>0</v>
      </c>
      <c r="N332" s="189">
        <f t="shared" si="196"/>
        <v>0</v>
      </c>
      <c r="O332" s="189">
        <f t="shared" si="196"/>
        <v>0</v>
      </c>
      <c r="P332" s="189">
        <f t="shared" si="196"/>
        <v>0</v>
      </c>
      <c r="Q332" s="189">
        <f t="shared" si="196"/>
        <v>0</v>
      </c>
      <c r="R332" s="189">
        <f t="shared" si="196"/>
        <v>0</v>
      </c>
    </row>
    <row r="333" spans="1:18" s="126" customFormat="1" ht="30" hidden="1" x14ac:dyDescent="0.25">
      <c r="A333" s="207" t="s">
        <v>107</v>
      </c>
      <c r="B333" s="37"/>
      <c r="C333" s="37"/>
      <c r="D333" s="37"/>
      <c r="E333" s="209">
        <v>852</v>
      </c>
      <c r="F333" s="210" t="s">
        <v>100</v>
      </c>
      <c r="G333" s="211" t="s">
        <v>58</v>
      </c>
      <c r="H333" s="218" t="s">
        <v>968</v>
      </c>
      <c r="I333" s="178" t="s">
        <v>108</v>
      </c>
      <c r="J333" s="189"/>
      <c r="K333" s="189"/>
      <c r="L333" s="189"/>
      <c r="M333" s="189"/>
      <c r="N333" s="189"/>
      <c r="O333" s="189"/>
      <c r="P333" s="189"/>
      <c r="Q333" s="189"/>
      <c r="R333" s="189"/>
    </row>
    <row r="334" spans="1:18" s="126" customFormat="1" ht="30" x14ac:dyDescent="0.25">
      <c r="A334" s="194" t="s">
        <v>851</v>
      </c>
      <c r="B334" s="37"/>
      <c r="C334" s="37"/>
      <c r="D334" s="37"/>
      <c r="E334" s="182">
        <v>852</v>
      </c>
      <c r="F334" s="193" t="s">
        <v>100</v>
      </c>
      <c r="G334" s="193" t="s">
        <v>58</v>
      </c>
      <c r="H334" s="193" t="s">
        <v>852</v>
      </c>
      <c r="I334" s="178"/>
      <c r="J334" s="189">
        <f>J335</f>
        <v>10660</v>
      </c>
      <c r="K334" s="189">
        <f t="shared" ref="K334:Q335" si="197">K335</f>
        <v>0</v>
      </c>
      <c r="L334" s="189">
        <f t="shared" si="197"/>
        <v>10660</v>
      </c>
      <c r="M334" s="189">
        <f t="shared" si="197"/>
        <v>0</v>
      </c>
      <c r="N334" s="189">
        <f>N335</f>
        <v>0</v>
      </c>
      <c r="O334" s="189">
        <f t="shared" si="197"/>
        <v>0</v>
      </c>
      <c r="P334" s="189">
        <f t="shared" si="197"/>
        <v>0</v>
      </c>
      <c r="Q334" s="189">
        <f t="shared" si="197"/>
        <v>0</v>
      </c>
      <c r="R334" s="189">
        <f>R335</f>
        <v>0</v>
      </c>
    </row>
    <row r="335" spans="1:18" s="126" customFormat="1" ht="75" x14ac:dyDescent="0.25">
      <c r="A335" s="37" t="s">
        <v>53</v>
      </c>
      <c r="B335" s="37"/>
      <c r="C335" s="37"/>
      <c r="D335" s="37"/>
      <c r="E335" s="182">
        <v>852</v>
      </c>
      <c r="F335" s="178" t="s">
        <v>100</v>
      </c>
      <c r="G335" s="193" t="s">
        <v>58</v>
      </c>
      <c r="H335" s="193" t="s">
        <v>852</v>
      </c>
      <c r="I335" s="178" t="s">
        <v>106</v>
      </c>
      <c r="J335" s="189">
        <f>J336</f>
        <v>10660</v>
      </c>
      <c r="K335" s="189">
        <f t="shared" si="197"/>
        <v>0</v>
      </c>
      <c r="L335" s="189">
        <f t="shared" si="197"/>
        <v>10660</v>
      </c>
      <c r="M335" s="189">
        <f t="shared" si="197"/>
        <v>0</v>
      </c>
      <c r="N335" s="189">
        <f>N336</f>
        <v>0</v>
      </c>
      <c r="O335" s="189">
        <f t="shared" si="197"/>
        <v>0</v>
      </c>
      <c r="P335" s="189">
        <f t="shared" si="197"/>
        <v>0</v>
      </c>
      <c r="Q335" s="189">
        <f t="shared" si="197"/>
        <v>0</v>
      </c>
      <c r="R335" s="189">
        <f>R336</f>
        <v>0</v>
      </c>
    </row>
    <row r="336" spans="1:18" s="126" customFormat="1" ht="30" x14ac:dyDescent="0.25">
      <c r="A336" s="37" t="s">
        <v>107</v>
      </c>
      <c r="B336" s="37"/>
      <c r="C336" s="37"/>
      <c r="D336" s="37"/>
      <c r="E336" s="182">
        <v>852</v>
      </c>
      <c r="F336" s="178" t="s">
        <v>100</v>
      </c>
      <c r="G336" s="193" t="s">
        <v>58</v>
      </c>
      <c r="H336" s="193" t="s">
        <v>852</v>
      </c>
      <c r="I336" s="178" t="s">
        <v>108</v>
      </c>
      <c r="J336" s="189">
        <v>10660</v>
      </c>
      <c r="K336" s="189"/>
      <c r="L336" s="189">
        <v>10660</v>
      </c>
      <c r="M336" s="189"/>
      <c r="N336" s="189"/>
      <c r="O336" s="189"/>
      <c r="P336" s="189"/>
      <c r="Q336" s="189"/>
      <c r="R336" s="189"/>
    </row>
    <row r="337" spans="1:18" s="126" customFormat="1" ht="195" x14ac:dyDescent="0.25">
      <c r="A337" s="188" t="s">
        <v>839</v>
      </c>
      <c r="B337" s="187"/>
      <c r="C337" s="187"/>
      <c r="D337" s="187"/>
      <c r="E337" s="182">
        <v>852</v>
      </c>
      <c r="F337" s="178" t="s">
        <v>100</v>
      </c>
      <c r="G337" s="178" t="s">
        <v>58</v>
      </c>
      <c r="H337" s="184" t="s">
        <v>840</v>
      </c>
      <c r="I337" s="178"/>
      <c r="J337" s="189">
        <f t="shared" ref="J337:R338" si="198">J338</f>
        <v>63600</v>
      </c>
      <c r="K337" s="189">
        <f t="shared" si="198"/>
        <v>63600</v>
      </c>
      <c r="L337" s="189">
        <f t="shared" si="198"/>
        <v>0</v>
      </c>
      <c r="M337" s="189">
        <f t="shared" si="198"/>
        <v>0</v>
      </c>
      <c r="N337" s="189">
        <f t="shared" si="198"/>
        <v>63600</v>
      </c>
      <c r="O337" s="189">
        <f t="shared" si="198"/>
        <v>63600</v>
      </c>
      <c r="P337" s="189">
        <f t="shared" si="198"/>
        <v>0</v>
      </c>
      <c r="Q337" s="189">
        <f t="shared" si="198"/>
        <v>0</v>
      </c>
      <c r="R337" s="189">
        <f t="shared" si="198"/>
        <v>63600</v>
      </c>
    </row>
    <row r="338" spans="1:18" s="126" customFormat="1" ht="75" x14ac:dyDescent="0.25">
      <c r="A338" s="188" t="s">
        <v>53</v>
      </c>
      <c r="B338" s="187"/>
      <c r="C338" s="187"/>
      <c r="D338" s="187"/>
      <c r="E338" s="182">
        <v>852</v>
      </c>
      <c r="F338" s="178" t="s">
        <v>100</v>
      </c>
      <c r="G338" s="178" t="s">
        <v>58</v>
      </c>
      <c r="H338" s="184" t="s">
        <v>840</v>
      </c>
      <c r="I338" s="178" t="s">
        <v>106</v>
      </c>
      <c r="J338" s="189">
        <f t="shared" si="198"/>
        <v>63600</v>
      </c>
      <c r="K338" s="189">
        <f t="shared" si="198"/>
        <v>63600</v>
      </c>
      <c r="L338" s="189">
        <f t="shared" si="198"/>
        <v>0</v>
      </c>
      <c r="M338" s="189">
        <f t="shared" si="198"/>
        <v>0</v>
      </c>
      <c r="N338" s="189">
        <f t="shared" si="198"/>
        <v>63600</v>
      </c>
      <c r="O338" s="189">
        <f t="shared" si="198"/>
        <v>63600</v>
      </c>
      <c r="P338" s="189">
        <f t="shared" si="198"/>
        <v>0</v>
      </c>
      <c r="Q338" s="189">
        <f t="shared" si="198"/>
        <v>0</v>
      </c>
      <c r="R338" s="189">
        <f t="shared" si="198"/>
        <v>63600</v>
      </c>
    </row>
    <row r="339" spans="1:18" s="126" customFormat="1" ht="30" x14ac:dyDescent="0.25">
      <c r="A339" s="188" t="s">
        <v>107</v>
      </c>
      <c r="B339" s="187"/>
      <c r="C339" s="187"/>
      <c r="D339" s="187"/>
      <c r="E339" s="182">
        <v>852</v>
      </c>
      <c r="F339" s="178" t="s">
        <v>100</v>
      </c>
      <c r="G339" s="178" t="s">
        <v>58</v>
      </c>
      <c r="H339" s="184" t="s">
        <v>840</v>
      </c>
      <c r="I339" s="178" t="s">
        <v>108</v>
      </c>
      <c r="J339" s="189">
        <v>63600</v>
      </c>
      <c r="K339" s="189">
        <f>J339</f>
        <v>63600</v>
      </c>
      <c r="L339" s="189"/>
      <c r="M339" s="189"/>
      <c r="N339" s="189">
        <v>63600</v>
      </c>
      <c r="O339" s="189">
        <f>N339</f>
        <v>63600</v>
      </c>
      <c r="P339" s="189"/>
      <c r="Q339" s="189"/>
      <c r="R339" s="189">
        <v>63600</v>
      </c>
    </row>
    <row r="340" spans="1:18" s="126" customFormat="1" x14ac:dyDescent="0.25">
      <c r="A340" s="179" t="s">
        <v>165</v>
      </c>
      <c r="B340" s="187"/>
      <c r="C340" s="187"/>
      <c r="D340" s="187"/>
      <c r="E340" s="182">
        <v>852</v>
      </c>
      <c r="F340" s="22" t="s">
        <v>100</v>
      </c>
      <c r="G340" s="22" t="s">
        <v>100</v>
      </c>
      <c r="H340" s="184" t="s">
        <v>61</v>
      </c>
      <c r="I340" s="22"/>
      <c r="J340" s="23">
        <f t="shared" ref="J340:R340" si="199">J341</f>
        <v>123400</v>
      </c>
      <c r="K340" s="23">
        <f t="shared" si="199"/>
        <v>0</v>
      </c>
      <c r="L340" s="23">
        <f t="shared" si="199"/>
        <v>123400</v>
      </c>
      <c r="M340" s="23">
        <f t="shared" si="199"/>
        <v>0</v>
      </c>
      <c r="N340" s="23">
        <f t="shared" si="199"/>
        <v>0</v>
      </c>
      <c r="O340" s="23">
        <f t="shared" si="199"/>
        <v>0</v>
      </c>
      <c r="P340" s="23">
        <f t="shared" si="199"/>
        <v>0</v>
      </c>
      <c r="Q340" s="23">
        <f t="shared" si="199"/>
        <v>0</v>
      </c>
      <c r="R340" s="23">
        <f t="shared" si="199"/>
        <v>0</v>
      </c>
    </row>
    <row r="341" spans="1:18" s="126" customFormat="1" ht="30" x14ac:dyDescent="0.25">
      <c r="A341" s="188" t="s">
        <v>166</v>
      </c>
      <c r="B341" s="37"/>
      <c r="C341" s="37"/>
      <c r="D341" s="37"/>
      <c r="E341" s="182">
        <v>852</v>
      </c>
      <c r="F341" s="178" t="s">
        <v>100</v>
      </c>
      <c r="G341" s="178" t="s">
        <v>100</v>
      </c>
      <c r="H341" s="184" t="s">
        <v>167</v>
      </c>
      <c r="I341" s="178"/>
      <c r="J341" s="189">
        <f t="shared" ref="J341:M341" si="200">J342+J344</f>
        <v>123400</v>
      </c>
      <c r="K341" s="189">
        <f t="shared" si="200"/>
        <v>0</v>
      </c>
      <c r="L341" s="189">
        <f t="shared" si="200"/>
        <v>123400</v>
      </c>
      <c r="M341" s="189">
        <f t="shared" si="200"/>
        <v>0</v>
      </c>
      <c r="N341" s="189">
        <f t="shared" ref="N341:R341" si="201">N342+N344</f>
        <v>0</v>
      </c>
      <c r="O341" s="189">
        <f t="shared" si="201"/>
        <v>0</v>
      </c>
      <c r="P341" s="189">
        <f t="shared" si="201"/>
        <v>0</v>
      </c>
      <c r="Q341" s="189">
        <f t="shared" si="201"/>
        <v>0</v>
      </c>
      <c r="R341" s="189">
        <f t="shared" si="201"/>
        <v>0</v>
      </c>
    </row>
    <row r="342" spans="1:18" s="126" customFormat="1" ht="135" x14ac:dyDescent="0.25">
      <c r="A342" s="188" t="s">
        <v>16</v>
      </c>
      <c r="B342" s="37"/>
      <c r="C342" s="37"/>
      <c r="D342" s="37"/>
      <c r="E342" s="182">
        <v>852</v>
      </c>
      <c r="F342" s="178" t="s">
        <v>100</v>
      </c>
      <c r="G342" s="178" t="s">
        <v>100</v>
      </c>
      <c r="H342" s="184" t="s">
        <v>167</v>
      </c>
      <c r="I342" s="178" t="s">
        <v>18</v>
      </c>
      <c r="J342" s="189">
        <f t="shared" ref="J342:R342" si="202">J343</f>
        <v>16900</v>
      </c>
      <c r="K342" s="189">
        <f t="shared" si="202"/>
        <v>0</v>
      </c>
      <c r="L342" s="189">
        <f t="shared" si="202"/>
        <v>16900</v>
      </c>
      <c r="M342" s="189">
        <f t="shared" si="202"/>
        <v>0</v>
      </c>
      <c r="N342" s="189">
        <f t="shared" si="202"/>
        <v>0</v>
      </c>
      <c r="O342" s="189">
        <f t="shared" si="202"/>
        <v>0</v>
      </c>
      <c r="P342" s="189">
        <f t="shared" si="202"/>
        <v>0</v>
      </c>
      <c r="Q342" s="189">
        <f t="shared" si="202"/>
        <v>0</v>
      </c>
      <c r="R342" s="189">
        <f t="shared" si="202"/>
        <v>0</v>
      </c>
    </row>
    <row r="343" spans="1:18" s="126" customFormat="1" ht="45" x14ac:dyDescent="0.25">
      <c r="A343" s="188" t="s">
        <v>7</v>
      </c>
      <c r="B343" s="37"/>
      <c r="C343" s="37"/>
      <c r="D343" s="37"/>
      <c r="E343" s="182">
        <v>852</v>
      </c>
      <c r="F343" s="178" t="s">
        <v>100</v>
      </c>
      <c r="G343" s="178" t="s">
        <v>100</v>
      </c>
      <c r="H343" s="184" t="s">
        <v>167</v>
      </c>
      <c r="I343" s="178" t="s">
        <v>67</v>
      </c>
      <c r="J343" s="189">
        <v>16900</v>
      </c>
      <c r="K343" s="189"/>
      <c r="L343" s="189">
        <f>J343</f>
        <v>16900</v>
      </c>
      <c r="M343" s="189"/>
      <c r="N343" s="189"/>
      <c r="O343" s="189"/>
      <c r="P343" s="189">
        <f>N343</f>
        <v>0</v>
      </c>
      <c r="Q343" s="189"/>
      <c r="R343" s="189"/>
    </row>
    <row r="344" spans="1:18" s="126" customFormat="1" ht="60" x14ac:dyDescent="0.25">
      <c r="A344" s="188" t="s">
        <v>22</v>
      </c>
      <c r="B344" s="190"/>
      <c r="C344" s="190"/>
      <c r="D344" s="190"/>
      <c r="E344" s="182">
        <v>852</v>
      </c>
      <c r="F344" s="178" t="s">
        <v>100</v>
      </c>
      <c r="G344" s="178" t="s">
        <v>100</v>
      </c>
      <c r="H344" s="184" t="s">
        <v>167</v>
      </c>
      <c r="I344" s="178" t="s">
        <v>23</v>
      </c>
      <c r="J344" s="189">
        <f t="shared" ref="J344:R344" si="203">J345</f>
        <v>106500</v>
      </c>
      <c r="K344" s="189">
        <f t="shared" si="203"/>
        <v>0</v>
      </c>
      <c r="L344" s="189">
        <f t="shared" si="203"/>
        <v>106500</v>
      </c>
      <c r="M344" s="189">
        <f t="shared" si="203"/>
        <v>0</v>
      </c>
      <c r="N344" s="189">
        <f t="shared" si="203"/>
        <v>0</v>
      </c>
      <c r="O344" s="189">
        <f t="shared" si="203"/>
        <v>0</v>
      </c>
      <c r="P344" s="189">
        <f t="shared" si="203"/>
        <v>0</v>
      </c>
      <c r="Q344" s="189">
        <f t="shared" si="203"/>
        <v>0</v>
      </c>
      <c r="R344" s="189">
        <f t="shared" si="203"/>
        <v>0</v>
      </c>
    </row>
    <row r="345" spans="1:18" s="12" customFormat="1" ht="60" x14ac:dyDescent="0.25">
      <c r="A345" s="188" t="s">
        <v>9</v>
      </c>
      <c r="B345" s="37"/>
      <c r="C345" s="37"/>
      <c r="D345" s="37"/>
      <c r="E345" s="182">
        <v>852</v>
      </c>
      <c r="F345" s="178" t="s">
        <v>100</v>
      </c>
      <c r="G345" s="178" t="s">
        <v>100</v>
      </c>
      <c r="H345" s="184" t="s">
        <v>167</v>
      </c>
      <c r="I345" s="178" t="s">
        <v>24</v>
      </c>
      <c r="J345" s="189">
        <v>106500</v>
      </c>
      <c r="K345" s="189"/>
      <c r="L345" s="189">
        <f>J345</f>
        <v>106500</v>
      </c>
      <c r="M345" s="189"/>
      <c r="N345" s="189"/>
      <c r="O345" s="189"/>
      <c r="P345" s="189">
        <f>N345</f>
        <v>0</v>
      </c>
      <c r="Q345" s="189"/>
      <c r="R345" s="189"/>
    </row>
    <row r="346" spans="1:18" s="12" customFormat="1" ht="28.5" x14ac:dyDescent="0.25">
      <c r="A346" s="179" t="s">
        <v>168</v>
      </c>
      <c r="B346" s="187"/>
      <c r="C346" s="187"/>
      <c r="D346" s="187"/>
      <c r="E346" s="182">
        <v>852</v>
      </c>
      <c r="F346" s="22" t="s">
        <v>100</v>
      </c>
      <c r="G346" s="22" t="s">
        <v>64</v>
      </c>
      <c r="H346" s="184" t="s">
        <v>61</v>
      </c>
      <c r="I346" s="22"/>
      <c r="J346" s="23">
        <f t="shared" ref="J346:M346" si="204">J347+J350+J357</f>
        <v>17183498</v>
      </c>
      <c r="K346" s="23">
        <f t="shared" si="204"/>
        <v>1402800</v>
      </c>
      <c r="L346" s="23">
        <f t="shared" si="204"/>
        <v>15780698</v>
      </c>
      <c r="M346" s="23">
        <f t="shared" si="204"/>
        <v>0</v>
      </c>
      <c r="N346" s="23">
        <f t="shared" ref="N346:R346" si="205">N347+N350+N357</f>
        <v>16649698</v>
      </c>
      <c r="O346" s="23">
        <f t="shared" si="205"/>
        <v>1402800</v>
      </c>
      <c r="P346" s="23">
        <f t="shared" si="205"/>
        <v>15246898</v>
      </c>
      <c r="Q346" s="23">
        <f t="shared" si="205"/>
        <v>0</v>
      </c>
      <c r="R346" s="23">
        <f t="shared" si="205"/>
        <v>16337298</v>
      </c>
    </row>
    <row r="347" spans="1:18" s="12" customFormat="1" ht="60" x14ac:dyDescent="0.25">
      <c r="A347" s="188" t="s">
        <v>20</v>
      </c>
      <c r="B347" s="182"/>
      <c r="C347" s="182"/>
      <c r="D347" s="182"/>
      <c r="E347" s="182">
        <v>852</v>
      </c>
      <c r="F347" s="178" t="s">
        <v>100</v>
      </c>
      <c r="G347" s="178" t="s">
        <v>64</v>
      </c>
      <c r="H347" s="184" t="s">
        <v>169</v>
      </c>
      <c r="I347" s="178"/>
      <c r="J347" s="189">
        <f t="shared" ref="J347:R348" si="206">J348</f>
        <v>1214000</v>
      </c>
      <c r="K347" s="189">
        <f t="shared" si="206"/>
        <v>0</v>
      </c>
      <c r="L347" s="189">
        <f t="shared" si="206"/>
        <v>1214000</v>
      </c>
      <c r="M347" s="189">
        <f t="shared" si="206"/>
        <v>0</v>
      </c>
      <c r="N347" s="189">
        <f t="shared" si="206"/>
        <v>1214000</v>
      </c>
      <c r="O347" s="189">
        <f t="shared" si="206"/>
        <v>0</v>
      </c>
      <c r="P347" s="189">
        <f t="shared" si="206"/>
        <v>1214000</v>
      </c>
      <c r="Q347" s="189">
        <f t="shared" si="206"/>
        <v>0</v>
      </c>
      <c r="R347" s="189">
        <f t="shared" si="206"/>
        <v>1214000</v>
      </c>
    </row>
    <row r="348" spans="1:18" s="126" customFormat="1" ht="135" x14ac:dyDescent="0.25">
      <c r="A348" s="188" t="s">
        <v>16</v>
      </c>
      <c r="B348" s="182"/>
      <c r="C348" s="182"/>
      <c r="D348" s="182"/>
      <c r="E348" s="182">
        <v>852</v>
      </c>
      <c r="F348" s="178" t="s">
        <v>100</v>
      </c>
      <c r="G348" s="178" t="s">
        <v>64</v>
      </c>
      <c r="H348" s="184" t="s">
        <v>169</v>
      </c>
      <c r="I348" s="178" t="s">
        <v>18</v>
      </c>
      <c r="J348" s="189">
        <f t="shared" si="206"/>
        <v>1214000</v>
      </c>
      <c r="K348" s="189">
        <f t="shared" si="206"/>
        <v>0</v>
      </c>
      <c r="L348" s="189">
        <f t="shared" si="206"/>
        <v>1214000</v>
      </c>
      <c r="M348" s="189">
        <f t="shared" si="206"/>
        <v>0</v>
      </c>
      <c r="N348" s="189">
        <f t="shared" si="206"/>
        <v>1214000</v>
      </c>
      <c r="O348" s="189">
        <f t="shared" si="206"/>
        <v>0</v>
      </c>
      <c r="P348" s="189">
        <f t="shared" si="206"/>
        <v>1214000</v>
      </c>
      <c r="Q348" s="189">
        <f t="shared" si="206"/>
        <v>0</v>
      </c>
      <c r="R348" s="189">
        <f t="shared" si="206"/>
        <v>1214000</v>
      </c>
    </row>
    <row r="349" spans="1:18" s="126" customFormat="1" ht="45" x14ac:dyDescent="0.25">
      <c r="A349" s="188" t="s">
        <v>809</v>
      </c>
      <c r="B349" s="182"/>
      <c r="C349" s="182"/>
      <c r="D349" s="182"/>
      <c r="E349" s="182">
        <v>852</v>
      </c>
      <c r="F349" s="178" t="s">
        <v>100</v>
      </c>
      <c r="G349" s="178" t="s">
        <v>64</v>
      </c>
      <c r="H349" s="184" t="s">
        <v>169</v>
      </c>
      <c r="I349" s="178" t="s">
        <v>19</v>
      </c>
      <c r="J349" s="189">
        <v>1214000</v>
      </c>
      <c r="K349" s="189"/>
      <c r="L349" s="189">
        <f>J349</f>
        <v>1214000</v>
      </c>
      <c r="M349" s="189"/>
      <c r="N349" s="189">
        <v>1214000</v>
      </c>
      <c r="O349" s="189"/>
      <c r="P349" s="189">
        <f>N349</f>
        <v>1214000</v>
      </c>
      <c r="Q349" s="189"/>
      <c r="R349" s="189">
        <v>1214000</v>
      </c>
    </row>
    <row r="350" spans="1:18" s="126" customFormat="1" ht="75" x14ac:dyDescent="0.25">
      <c r="A350" s="188" t="s">
        <v>170</v>
      </c>
      <c r="B350" s="37"/>
      <c r="C350" s="37"/>
      <c r="D350" s="37"/>
      <c r="E350" s="182">
        <v>852</v>
      </c>
      <c r="F350" s="178" t="s">
        <v>100</v>
      </c>
      <c r="G350" s="178" t="s">
        <v>64</v>
      </c>
      <c r="H350" s="184" t="s">
        <v>171</v>
      </c>
      <c r="I350" s="178"/>
      <c r="J350" s="189">
        <f t="shared" ref="J350:M350" si="207">J351+J353+J355</f>
        <v>14566698</v>
      </c>
      <c r="K350" s="189">
        <f t="shared" si="207"/>
        <v>0</v>
      </c>
      <c r="L350" s="189">
        <f t="shared" si="207"/>
        <v>14566698</v>
      </c>
      <c r="M350" s="189">
        <f t="shared" si="207"/>
        <v>0</v>
      </c>
      <c r="N350" s="189">
        <f t="shared" ref="N350:R350" si="208">N351+N353+N355</f>
        <v>14032898</v>
      </c>
      <c r="O350" s="189">
        <f t="shared" si="208"/>
        <v>0</v>
      </c>
      <c r="P350" s="189">
        <f t="shared" si="208"/>
        <v>14032898</v>
      </c>
      <c r="Q350" s="189">
        <f t="shared" si="208"/>
        <v>0</v>
      </c>
      <c r="R350" s="189">
        <f t="shared" si="208"/>
        <v>13720498</v>
      </c>
    </row>
    <row r="351" spans="1:18" s="126" customFormat="1" ht="135" x14ac:dyDescent="0.25">
      <c r="A351" s="188" t="s">
        <v>16</v>
      </c>
      <c r="B351" s="182"/>
      <c r="C351" s="182"/>
      <c r="D351" s="182"/>
      <c r="E351" s="182">
        <v>852</v>
      </c>
      <c r="F351" s="178" t="s">
        <v>100</v>
      </c>
      <c r="G351" s="178" t="s">
        <v>64</v>
      </c>
      <c r="H351" s="184" t="s">
        <v>171</v>
      </c>
      <c r="I351" s="178" t="s">
        <v>18</v>
      </c>
      <c r="J351" s="189">
        <f t="shared" ref="J351:R351" si="209">J352</f>
        <v>13635300</v>
      </c>
      <c r="K351" s="189">
        <f t="shared" si="209"/>
        <v>0</v>
      </c>
      <c r="L351" s="189">
        <f t="shared" si="209"/>
        <v>13635300</v>
      </c>
      <c r="M351" s="189">
        <f t="shared" si="209"/>
        <v>0</v>
      </c>
      <c r="N351" s="189">
        <f t="shared" si="209"/>
        <v>13635300</v>
      </c>
      <c r="O351" s="189">
        <f t="shared" si="209"/>
        <v>0</v>
      </c>
      <c r="P351" s="189">
        <f t="shared" si="209"/>
        <v>13635300</v>
      </c>
      <c r="Q351" s="189">
        <f t="shared" si="209"/>
        <v>0</v>
      </c>
      <c r="R351" s="189">
        <f t="shared" si="209"/>
        <v>13635300</v>
      </c>
    </row>
    <row r="352" spans="1:18" s="126" customFormat="1" ht="45" x14ac:dyDescent="0.25">
      <c r="A352" s="188" t="s">
        <v>809</v>
      </c>
      <c r="B352" s="182"/>
      <c r="C352" s="182"/>
      <c r="D352" s="182"/>
      <c r="E352" s="182">
        <v>852</v>
      </c>
      <c r="F352" s="178" t="s">
        <v>100</v>
      </c>
      <c r="G352" s="178" t="s">
        <v>64</v>
      </c>
      <c r="H352" s="184" t="s">
        <v>171</v>
      </c>
      <c r="I352" s="178" t="s">
        <v>19</v>
      </c>
      <c r="J352" s="189">
        <v>13635300</v>
      </c>
      <c r="K352" s="189"/>
      <c r="L352" s="189">
        <f>J352</f>
        <v>13635300</v>
      </c>
      <c r="M352" s="189"/>
      <c r="N352" s="189">
        <v>13635300</v>
      </c>
      <c r="O352" s="189"/>
      <c r="P352" s="189">
        <f>N352</f>
        <v>13635300</v>
      </c>
      <c r="Q352" s="189"/>
      <c r="R352" s="189">
        <v>13635300</v>
      </c>
    </row>
    <row r="353" spans="1:18" s="126" customFormat="1" ht="60" x14ac:dyDescent="0.25">
      <c r="A353" s="188" t="s">
        <v>22</v>
      </c>
      <c r="B353" s="190"/>
      <c r="C353" s="190"/>
      <c r="D353" s="190"/>
      <c r="E353" s="182">
        <v>852</v>
      </c>
      <c r="F353" s="178" t="s">
        <v>100</v>
      </c>
      <c r="G353" s="178" t="s">
        <v>64</v>
      </c>
      <c r="H353" s="184" t="s">
        <v>171</v>
      </c>
      <c r="I353" s="178" t="s">
        <v>23</v>
      </c>
      <c r="J353" s="189">
        <f t="shared" ref="J353:R353" si="210">J354</f>
        <v>916700</v>
      </c>
      <c r="K353" s="189">
        <f t="shared" si="210"/>
        <v>0</v>
      </c>
      <c r="L353" s="189">
        <f t="shared" si="210"/>
        <v>916700</v>
      </c>
      <c r="M353" s="189">
        <f t="shared" si="210"/>
        <v>0</v>
      </c>
      <c r="N353" s="189">
        <f t="shared" si="210"/>
        <v>382900</v>
      </c>
      <c r="O353" s="189">
        <f t="shared" si="210"/>
        <v>0</v>
      </c>
      <c r="P353" s="189">
        <f t="shared" si="210"/>
        <v>382900</v>
      </c>
      <c r="Q353" s="189">
        <f t="shared" si="210"/>
        <v>0</v>
      </c>
      <c r="R353" s="189">
        <f t="shared" si="210"/>
        <v>70500</v>
      </c>
    </row>
    <row r="354" spans="1:18" s="126" customFormat="1" ht="60" x14ac:dyDescent="0.25">
      <c r="A354" s="188" t="s">
        <v>9</v>
      </c>
      <c r="B354" s="37"/>
      <c r="C354" s="37"/>
      <c r="D354" s="37"/>
      <c r="E354" s="182">
        <v>852</v>
      </c>
      <c r="F354" s="178" t="s">
        <v>100</v>
      </c>
      <c r="G354" s="178" t="s">
        <v>64</v>
      </c>
      <c r="H354" s="184" t="s">
        <v>171</v>
      </c>
      <c r="I354" s="178" t="s">
        <v>24</v>
      </c>
      <c r="J354" s="189">
        <v>916700</v>
      </c>
      <c r="K354" s="189"/>
      <c r="L354" s="189">
        <f>J354</f>
        <v>916700</v>
      </c>
      <c r="M354" s="189"/>
      <c r="N354" s="189">
        <v>382900</v>
      </c>
      <c r="O354" s="189"/>
      <c r="P354" s="189">
        <f>N354</f>
        <v>382900</v>
      </c>
      <c r="Q354" s="189"/>
      <c r="R354" s="189">
        <v>70500</v>
      </c>
    </row>
    <row r="355" spans="1:18" s="126" customFormat="1" ht="30" x14ac:dyDescent="0.25">
      <c r="A355" s="188" t="s">
        <v>25</v>
      </c>
      <c r="B355" s="37"/>
      <c r="C355" s="37"/>
      <c r="D355" s="37"/>
      <c r="E355" s="182">
        <v>852</v>
      </c>
      <c r="F355" s="178" t="s">
        <v>100</v>
      </c>
      <c r="G355" s="178" t="s">
        <v>64</v>
      </c>
      <c r="H355" s="184" t="s">
        <v>171</v>
      </c>
      <c r="I355" s="178" t="s">
        <v>26</v>
      </c>
      <c r="J355" s="189">
        <f t="shared" ref="J355:R355" si="211">J356</f>
        <v>14698</v>
      </c>
      <c r="K355" s="189">
        <f t="shared" si="211"/>
        <v>0</v>
      </c>
      <c r="L355" s="189">
        <f t="shared" si="211"/>
        <v>14698</v>
      </c>
      <c r="M355" s="189">
        <f t="shared" si="211"/>
        <v>0</v>
      </c>
      <c r="N355" s="189">
        <f t="shared" si="211"/>
        <v>14698</v>
      </c>
      <c r="O355" s="189">
        <f t="shared" si="211"/>
        <v>0</v>
      </c>
      <c r="P355" s="189">
        <f t="shared" si="211"/>
        <v>14698</v>
      </c>
      <c r="Q355" s="189">
        <f t="shared" si="211"/>
        <v>0</v>
      </c>
      <c r="R355" s="189">
        <f t="shared" si="211"/>
        <v>14698</v>
      </c>
    </row>
    <row r="356" spans="1:18" s="126" customFormat="1" ht="30" x14ac:dyDescent="0.25">
      <c r="A356" s="188" t="s">
        <v>27</v>
      </c>
      <c r="B356" s="37"/>
      <c r="C356" s="37"/>
      <c r="D356" s="37"/>
      <c r="E356" s="182">
        <v>852</v>
      </c>
      <c r="F356" s="178" t="s">
        <v>100</v>
      </c>
      <c r="G356" s="178" t="s">
        <v>64</v>
      </c>
      <c r="H356" s="184" t="s">
        <v>171</v>
      </c>
      <c r="I356" s="178" t="s">
        <v>28</v>
      </c>
      <c r="J356" s="189">
        <v>14698</v>
      </c>
      <c r="K356" s="189"/>
      <c r="L356" s="189">
        <f>J356</f>
        <v>14698</v>
      </c>
      <c r="M356" s="189"/>
      <c r="N356" s="189">
        <v>14698</v>
      </c>
      <c r="O356" s="189"/>
      <c r="P356" s="189">
        <f>N356</f>
        <v>14698</v>
      </c>
      <c r="Q356" s="189"/>
      <c r="R356" s="189">
        <v>14698</v>
      </c>
    </row>
    <row r="357" spans="1:18" s="126" customFormat="1" ht="195" x14ac:dyDescent="0.25">
      <c r="A357" s="188" t="s">
        <v>839</v>
      </c>
      <c r="B357" s="187"/>
      <c r="C357" s="187"/>
      <c r="D357" s="187"/>
      <c r="E357" s="182">
        <v>852</v>
      </c>
      <c r="F357" s="178" t="s">
        <v>100</v>
      </c>
      <c r="G357" s="178" t="s">
        <v>64</v>
      </c>
      <c r="H357" s="184" t="s">
        <v>840</v>
      </c>
      <c r="I357" s="178"/>
      <c r="J357" s="189">
        <f t="shared" ref="J357:R358" si="212">J358</f>
        <v>1402800</v>
      </c>
      <c r="K357" s="189">
        <f t="shared" si="212"/>
        <v>1402800</v>
      </c>
      <c r="L357" s="189">
        <f t="shared" si="212"/>
        <v>0</v>
      </c>
      <c r="M357" s="189">
        <f t="shared" si="212"/>
        <v>0</v>
      </c>
      <c r="N357" s="189">
        <f t="shared" si="212"/>
        <v>1402800</v>
      </c>
      <c r="O357" s="189">
        <f t="shared" si="212"/>
        <v>1402800</v>
      </c>
      <c r="P357" s="189">
        <f t="shared" si="212"/>
        <v>0</v>
      </c>
      <c r="Q357" s="189">
        <f t="shared" si="212"/>
        <v>0</v>
      </c>
      <c r="R357" s="189">
        <f t="shared" si="212"/>
        <v>1402800</v>
      </c>
    </row>
    <row r="358" spans="1:18" s="126" customFormat="1" ht="30" x14ac:dyDescent="0.25">
      <c r="A358" s="188" t="s">
        <v>125</v>
      </c>
      <c r="B358" s="187"/>
      <c r="C358" s="187"/>
      <c r="D358" s="187"/>
      <c r="E358" s="182">
        <v>852</v>
      </c>
      <c r="F358" s="178" t="s">
        <v>100</v>
      </c>
      <c r="G358" s="178" t="s">
        <v>64</v>
      </c>
      <c r="H358" s="184" t="s">
        <v>840</v>
      </c>
      <c r="I358" s="178" t="s">
        <v>126</v>
      </c>
      <c r="J358" s="189">
        <f t="shared" si="212"/>
        <v>1402800</v>
      </c>
      <c r="K358" s="189">
        <f t="shared" si="212"/>
        <v>1402800</v>
      </c>
      <c r="L358" s="189">
        <f t="shared" si="212"/>
        <v>0</v>
      </c>
      <c r="M358" s="189">
        <f t="shared" si="212"/>
        <v>0</v>
      </c>
      <c r="N358" s="189">
        <f t="shared" si="212"/>
        <v>1402800</v>
      </c>
      <c r="O358" s="189">
        <f t="shared" si="212"/>
        <v>1402800</v>
      </c>
      <c r="P358" s="189">
        <f t="shared" si="212"/>
        <v>0</v>
      </c>
      <c r="Q358" s="189">
        <f t="shared" si="212"/>
        <v>0</v>
      </c>
      <c r="R358" s="189">
        <f t="shared" si="212"/>
        <v>1402800</v>
      </c>
    </row>
    <row r="359" spans="1:18" s="126" customFormat="1" ht="60" x14ac:dyDescent="0.25">
      <c r="A359" s="188" t="s">
        <v>127</v>
      </c>
      <c r="B359" s="187"/>
      <c r="C359" s="187"/>
      <c r="D359" s="187"/>
      <c r="E359" s="182">
        <v>852</v>
      </c>
      <c r="F359" s="178" t="s">
        <v>100</v>
      </c>
      <c r="G359" s="178" t="s">
        <v>64</v>
      </c>
      <c r="H359" s="184" t="s">
        <v>840</v>
      </c>
      <c r="I359" s="178" t="s">
        <v>128</v>
      </c>
      <c r="J359" s="189">
        <v>1402800</v>
      </c>
      <c r="K359" s="189">
        <f>J359</f>
        <v>1402800</v>
      </c>
      <c r="L359" s="189"/>
      <c r="M359" s="189"/>
      <c r="N359" s="189">
        <v>1402800</v>
      </c>
      <c r="O359" s="189">
        <f>N359</f>
        <v>1402800</v>
      </c>
      <c r="P359" s="189"/>
      <c r="Q359" s="189"/>
      <c r="R359" s="189">
        <v>1402800</v>
      </c>
    </row>
    <row r="360" spans="1:18" s="126" customFormat="1" x14ac:dyDescent="0.25">
      <c r="A360" s="206" t="s">
        <v>120</v>
      </c>
      <c r="B360" s="181"/>
      <c r="C360" s="181"/>
      <c r="D360" s="181"/>
      <c r="E360" s="182">
        <v>852</v>
      </c>
      <c r="F360" s="183" t="s">
        <v>121</v>
      </c>
      <c r="G360" s="183"/>
      <c r="H360" s="184" t="s">
        <v>61</v>
      </c>
      <c r="I360" s="183"/>
      <c r="J360" s="185">
        <f t="shared" ref="J360:M360" si="213">J361+J365+J376</f>
        <v>11828953.6</v>
      </c>
      <c r="K360" s="185">
        <f t="shared" si="213"/>
        <v>11828953.6</v>
      </c>
      <c r="L360" s="185">
        <f t="shared" si="213"/>
        <v>0</v>
      </c>
      <c r="M360" s="185">
        <f t="shared" si="213"/>
        <v>0</v>
      </c>
      <c r="N360" s="185">
        <f t="shared" ref="N360:R360" si="214">N361+N365+N376</f>
        <v>11333294.75</v>
      </c>
      <c r="O360" s="185">
        <f t="shared" si="214"/>
        <v>11333294.75</v>
      </c>
      <c r="P360" s="185">
        <f t="shared" si="214"/>
        <v>0</v>
      </c>
      <c r="Q360" s="185">
        <f t="shared" si="214"/>
        <v>0</v>
      </c>
      <c r="R360" s="185">
        <f t="shared" si="214"/>
        <v>11254994.75</v>
      </c>
    </row>
    <row r="361" spans="1:18" s="126" customFormat="1" ht="28.5" x14ac:dyDescent="0.25">
      <c r="A361" s="179" t="s">
        <v>129</v>
      </c>
      <c r="B361" s="187"/>
      <c r="C361" s="187"/>
      <c r="D361" s="187"/>
      <c r="E361" s="182">
        <v>852</v>
      </c>
      <c r="F361" s="22" t="s">
        <v>121</v>
      </c>
      <c r="G361" s="22" t="s">
        <v>58</v>
      </c>
      <c r="H361" s="184" t="s">
        <v>61</v>
      </c>
      <c r="I361" s="22"/>
      <c r="J361" s="23">
        <f t="shared" ref="J361:R363" si="215">J362</f>
        <v>164800</v>
      </c>
      <c r="K361" s="23">
        <f t="shared" si="215"/>
        <v>164800</v>
      </c>
      <c r="L361" s="23">
        <f t="shared" si="215"/>
        <v>0</v>
      </c>
      <c r="M361" s="23">
        <f t="shared" si="215"/>
        <v>0</v>
      </c>
      <c r="N361" s="23">
        <f t="shared" si="215"/>
        <v>150800</v>
      </c>
      <c r="O361" s="23">
        <f t="shared" si="215"/>
        <v>150800</v>
      </c>
      <c r="P361" s="23">
        <f t="shared" si="215"/>
        <v>0</v>
      </c>
      <c r="Q361" s="23">
        <f t="shared" si="215"/>
        <v>0</v>
      </c>
      <c r="R361" s="23">
        <f t="shared" si="215"/>
        <v>179200</v>
      </c>
    </row>
    <row r="362" spans="1:18" s="126" customFormat="1" ht="90" x14ac:dyDescent="0.25">
      <c r="A362" s="188" t="s">
        <v>172</v>
      </c>
      <c r="B362" s="187"/>
      <c r="C362" s="187"/>
      <c r="D362" s="187"/>
      <c r="E362" s="182">
        <v>852</v>
      </c>
      <c r="F362" s="178" t="s">
        <v>121</v>
      </c>
      <c r="G362" s="178" t="s">
        <v>58</v>
      </c>
      <c r="H362" s="184" t="s">
        <v>173</v>
      </c>
      <c r="I362" s="22"/>
      <c r="J362" s="189">
        <f t="shared" si="215"/>
        <v>164800</v>
      </c>
      <c r="K362" s="189">
        <f t="shared" si="215"/>
        <v>164800</v>
      </c>
      <c r="L362" s="189">
        <f t="shared" si="215"/>
        <v>0</v>
      </c>
      <c r="M362" s="189">
        <f t="shared" si="215"/>
        <v>0</v>
      </c>
      <c r="N362" s="189">
        <f t="shared" si="215"/>
        <v>150800</v>
      </c>
      <c r="O362" s="189">
        <f t="shared" si="215"/>
        <v>150800</v>
      </c>
      <c r="P362" s="189">
        <f t="shared" si="215"/>
        <v>0</v>
      </c>
      <c r="Q362" s="189">
        <f t="shared" si="215"/>
        <v>0</v>
      </c>
      <c r="R362" s="189">
        <f t="shared" si="215"/>
        <v>179200</v>
      </c>
    </row>
    <row r="363" spans="1:18" s="126" customFormat="1" ht="30" x14ac:dyDescent="0.25">
      <c r="A363" s="188" t="s">
        <v>125</v>
      </c>
      <c r="B363" s="190"/>
      <c r="C363" s="190"/>
      <c r="D363" s="190"/>
      <c r="E363" s="182">
        <v>852</v>
      </c>
      <c r="F363" s="178" t="s">
        <v>121</v>
      </c>
      <c r="G363" s="178" t="s">
        <v>58</v>
      </c>
      <c r="H363" s="184" t="s">
        <v>173</v>
      </c>
      <c r="I363" s="178" t="s">
        <v>126</v>
      </c>
      <c r="J363" s="189">
        <f t="shared" si="215"/>
        <v>164800</v>
      </c>
      <c r="K363" s="189">
        <f t="shared" si="215"/>
        <v>164800</v>
      </c>
      <c r="L363" s="189">
        <f t="shared" si="215"/>
        <v>0</v>
      </c>
      <c r="M363" s="189">
        <f t="shared" si="215"/>
        <v>0</v>
      </c>
      <c r="N363" s="189">
        <f t="shared" si="215"/>
        <v>150800</v>
      </c>
      <c r="O363" s="189">
        <f t="shared" si="215"/>
        <v>150800</v>
      </c>
      <c r="P363" s="189">
        <f t="shared" si="215"/>
        <v>0</v>
      </c>
      <c r="Q363" s="189">
        <f t="shared" si="215"/>
        <v>0</v>
      </c>
      <c r="R363" s="189">
        <f t="shared" si="215"/>
        <v>179200</v>
      </c>
    </row>
    <row r="364" spans="1:18" s="126" customFormat="1" ht="60" x14ac:dyDescent="0.25">
      <c r="A364" s="188" t="s">
        <v>127</v>
      </c>
      <c r="B364" s="190"/>
      <c r="C364" s="190"/>
      <c r="D364" s="190"/>
      <c r="E364" s="182">
        <v>852</v>
      </c>
      <c r="F364" s="178" t="s">
        <v>121</v>
      </c>
      <c r="G364" s="178" t="s">
        <v>58</v>
      </c>
      <c r="H364" s="184" t="s">
        <v>173</v>
      </c>
      <c r="I364" s="178" t="s">
        <v>128</v>
      </c>
      <c r="J364" s="189">
        <v>164800</v>
      </c>
      <c r="K364" s="189">
        <f>J364</f>
        <v>164800</v>
      </c>
      <c r="L364" s="189"/>
      <c r="M364" s="189"/>
      <c r="N364" s="189">
        <v>150800</v>
      </c>
      <c r="O364" s="189">
        <f>N364</f>
        <v>150800</v>
      </c>
      <c r="P364" s="189"/>
      <c r="Q364" s="189"/>
      <c r="R364" s="189">
        <v>179200</v>
      </c>
    </row>
    <row r="365" spans="1:18" s="126" customFormat="1" x14ac:dyDescent="0.25">
      <c r="A365" s="179" t="s">
        <v>131</v>
      </c>
      <c r="B365" s="187"/>
      <c r="C365" s="187"/>
      <c r="D365" s="187"/>
      <c r="E365" s="182">
        <v>852</v>
      </c>
      <c r="F365" s="22" t="s">
        <v>121</v>
      </c>
      <c r="G365" s="22" t="s">
        <v>13</v>
      </c>
      <c r="H365" s="184" t="s">
        <v>61</v>
      </c>
      <c r="I365" s="22"/>
      <c r="J365" s="23">
        <f t="shared" ref="J365:M365" si="216">J366+J369+J373</f>
        <v>10665633.6</v>
      </c>
      <c r="K365" s="23">
        <f t="shared" si="216"/>
        <v>10665633.6</v>
      </c>
      <c r="L365" s="23">
        <f t="shared" si="216"/>
        <v>0</v>
      </c>
      <c r="M365" s="23">
        <f t="shared" si="216"/>
        <v>0</v>
      </c>
      <c r="N365" s="23">
        <f t="shared" ref="N365:R365" si="217">N366+N369+N373</f>
        <v>10211974.75</v>
      </c>
      <c r="O365" s="23">
        <f t="shared" si="217"/>
        <v>10211974.75</v>
      </c>
      <c r="P365" s="23">
        <f t="shared" si="217"/>
        <v>0</v>
      </c>
      <c r="Q365" s="23">
        <f t="shared" si="217"/>
        <v>0</v>
      </c>
      <c r="R365" s="23">
        <f t="shared" si="217"/>
        <v>10105274.75</v>
      </c>
    </row>
    <row r="366" spans="1:18" s="126" customFormat="1" ht="105" x14ac:dyDescent="0.25">
      <c r="A366" s="188" t="s">
        <v>827</v>
      </c>
      <c r="B366" s="187"/>
      <c r="C366" s="187"/>
      <c r="D366" s="187"/>
      <c r="E366" s="182">
        <v>852</v>
      </c>
      <c r="F366" s="178" t="s">
        <v>121</v>
      </c>
      <c r="G366" s="178" t="s">
        <v>13</v>
      </c>
      <c r="H366" s="184" t="s">
        <v>175</v>
      </c>
      <c r="I366" s="22"/>
      <c r="J366" s="189">
        <f t="shared" ref="J366:R367" si="218">J367</f>
        <v>922925</v>
      </c>
      <c r="K366" s="189">
        <f t="shared" si="218"/>
        <v>922925</v>
      </c>
      <c r="L366" s="189">
        <f t="shared" si="218"/>
        <v>0</v>
      </c>
      <c r="M366" s="189">
        <f t="shared" si="218"/>
        <v>0</v>
      </c>
      <c r="N366" s="189">
        <f t="shared" si="218"/>
        <v>922925</v>
      </c>
      <c r="O366" s="189">
        <f t="shared" si="218"/>
        <v>922925</v>
      </c>
      <c r="P366" s="189">
        <f t="shared" si="218"/>
        <v>0</v>
      </c>
      <c r="Q366" s="189">
        <f t="shared" si="218"/>
        <v>0</v>
      </c>
      <c r="R366" s="189">
        <f t="shared" si="218"/>
        <v>922925</v>
      </c>
    </row>
    <row r="367" spans="1:18" s="12" customFormat="1" ht="30" x14ac:dyDescent="0.25">
      <c r="A367" s="188" t="s">
        <v>125</v>
      </c>
      <c r="B367" s="190"/>
      <c r="C367" s="190"/>
      <c r="D367" s="190"/>
      <c r="E367" s="182">
        <v>852</v>
      </c>
      <c r="F367" s="178" t="s">
        <v>121</v>
      </c>
      <c r="G367" s="178" t="s">
        <v>13</v>
      </c>
      <c r="H367" s="184" t="s">
        <v>175</v>
      </c>
      <c r="I367" s="178" t="s">
        <v>126</v>
      </c>
      <c r="J367" s="189">
        <f t="shared" si="218"/>
        <v>922925</v>
      </c>
      <c r="K367" s="189">
        <f t="shared" si="218"/>
        <v>922925</v>
      </c>
      <c r="L367" s="189">
        <f t="shared" si="218"/>
        <v>0</v>
      </c>
      <c r="M367" s="189">
        <f t="shared" si="218"/>
        <v>0</v>
      </c>
      <c r="N367" s="189">
        <f t="shared" si="218"/>
        <v>922925</v>
      </c>
      <c r="O367" s="189">
        <f t="shared" si="218"/>
        <v>922925</v>
      </c>
      <c r="P367" s="189">
        <f t="shared" si="218"/>
        <v>0</v>
      </c>
      <c r="Q367" s="189">
        <f t="shared" si="218"/>
        <v>0</v>
      </c>
      <c r="R367" s="189">
        <f t="shared" si="218"/>
        <v>922925</v>
      </c>
    </row>
    <row r="368" spans="1:18" s="12" customFormat="1" ht="60" x14ac:dyDescent="0.25">
      <c r="A368" s="188" t="s">
        <v>127</v>
      </c>
      <c r="B368" s="190"/>
      <c r="C368" s="190"/>
      <c r="D368" s="190"/>
      <c r="E368" s="182">
        <v>852</v>
      </c>
      <c r="F368" s="178" t="s">
        <v>121</v>
      </c>
      <c r="G368" s="178" t="s">
        <v>13</v>
      </c>
      <c r="H368" s="184" t="s">
        <v>175</v>
      </c>
      <c r="I368" s="178" t="s">
        <v>128</v>
      </c>
      <c r="J368" s="189">
        <v>922925</v>
      </c>
      <c r="K368" s="189">
        <f>J368</f>
        <v>922925</v>
      </c>
      <c r="L368" s="189"/>
      <c r="M368" s="189"/>
      <c r="N368" s="189">
        <v>922925</v>
      </c>
      <c r="O368" s="189">
        <f>N368</f>
        <v>922925</v>
      </c>
      <c r="P368" s="189"/>
      <c r="Q368" s="189"/>
      <c r="R368" s="189">
        <v>922925</v>
      </c>
    </row>
    <row r="369" spans="1:18" s="12" customFormat="1" ht="345" x14ac:dyDescent="0.25">
      <c r="A369" s="188" t="s">
        <v>334</v>
      </c>
      <c r="B369" s="190"/>
      <c r="C369" s="190"/>
      <c r="D369" s="190"/>
      <c r="E369" s="182">
        <v>852</v>
      </c>
      <c r="F369" s="178" t="s">
        <v>121</v>
      </c>
      <c r="G369" s="178" t="s">
        <v>13</v>
      </c>
      <c r="H369" s="184" t="s">
        <v>828</v>
      </c>
      <c r="I369" s="178"/>
      <c r="J369" s="189">
        <f t="shared" ref="J369:R369" si="219">J370</f>
        <v>9504180</v>
      </c>
      <c r="K369" s="189">
        <f t="shared" si="219"/>
        <v>9504180</v>
      </c>
      <c r="L369" s="189">
        <f t="shared" si="219"/>
        <v>0</v>
      </c>
      <c r="M369" s="189">
        <f t="shared" si="219"/>
        <v>0</v>
      </c>
      <c r="N369" s="189">
        <f t="shared" si="219"/>
        <v>9040980</v>
      </c>
      <c r="O369" s="189">
        <f t="shared" si="219"/>
        <v>9040980</v>
      </c>
      <c r="P369" s="189">
        <f t="shared" si="219"/>
        <v>0</v>
      </c>
      <c r="Q369" s="189">
        <f t="shared" si="219"/>
        <v>0</v>
      </c>
      <c r="R369" s="189">
        <f t="shared" si="219"/>
        <v>8934280</v>
      </c>
    </row>
    <row r="370" spans="1:18" s="126" customFormat="1" ht="30" x14ac:dyDescent="0.25">
      <c r="A370" s="188" t="s">
        <v>125</v>
      </c>
      <c r="B370" s="190"/>
      <c r="C370" s="190"/>
      <c r="D370" s="190"/>
      <c r="E370" s="182">
        <v>852</v>
      </c>
      <c r="F370" s="178" t="s">
        <v>121</v>
      </c>
      <c r="G370" s="178" t="s">
        <v>13</v>
      </c>
      <c r="H370" s="184" t="s">
        <v>828</v>
      </c>
      <c r="I370" s="178" t="s">
        <v>126</v>
      </c>
      <c r="J370" s="189">
        <f t="shared" ref="J370:M370" si="220">J371+J372</f>
        <v>9504180</v>
      </c>
      <c r="K370" s="189">
        <f t="shared" si="220"/>
        <v>9504180</v>
      </c>
      <c r="L370" s="189">
        <f t="shared" si="220"/>
        <v>0</v>
      </c>
      <c r="M370" s="189">
        <f t="shared" si="220"/>
        <v>0</v>
      </c>
      <c r="N370" s="189">
        <f t="shared" ref="N370:R370" si="221">N371+N372</f>
        <v>9040980</v>
      </c>
      <c r="O370" s="189">
        <f t="shared" si="221"/>
        <v>9040980</v>
      </c>
      <c r="P370" s="189">
        <f t="shared" si="221"/>
        <v>0</v>
      </c>
      <c r="Q370" s="189">
        <f t="shared" si="221"/>
        <v>0</v>
      </c>
      <c r="R370" s="189">
        <f t="shared" si="221"/>
        <v>8934280</v>
      </c>
    </row>
    <row r="371" spans="1:18" s="126" customFormat="1" ht="45" x14ac:dyDescent="0.25">
      <c r="A371" s="188" t="s">
        <v>135</v>
      </c>
      <c r="B371" s="190"/>
      <c r="C371" s="190"/>
      <c r="D371" s="190"/>
      <c r="E371" s="182">
        <v>852</v>
      </c>
      <c r="F371" s="178" t="s">
        <v>121</v>
      </c>
      <c r="G371" s="178" t="s">
        <v>13</v>
      </c>
      <c r="H371" s="184" t="s">
        <v>828</v>
      </c>
      <c r="I371" s="178" t="s">
        <v>136</v>
      </c>
      <c r="J371" s="189">
        <v>7539180</v>
      </c>
      <c r="K371" s="189">
        <f>J371</f>
        <v>7539180</v>
      </c>
      <c r="L371" s="189"/>
      <c r="M371" s="189"/>
      <c r="N371" s="189">
        <v>7522350</v>
      </c>
      <c r="O371" s="189">
        <f>N371</f>
        <v>7522350</v>
      </c>
      <c r="P371" s="189"/>
      <c r="Q371" s="189"/>
      <c r="R371" s="189">
        <v>7356579</v>
      </c>
    </row>
    <row r="372" spans="1:18" s="126" customFormat="1" ht="60" x14ac:dyDescent="0.25">
      <c r="A372" s="188" t="s">
        <v>127</v>
      </c>
      <c r="B372" s="190"/>
      <c r="C372" s="190"/>
      <c r="D372" s="190"/>
      <c r="E372" s="182">
        <v>852</v>
      </c>
      <c r="F372" s="178" t="s">
        <v>121</v>
      </c>
      <c r="G372" s="178" t="s">
        <v>13</v>
      </c>
      <c r="H372" s="184" t="s">
        <v>828</v>
      </c>
      <c r="I372" s="178" t="s">
        <v>128</v>
      </c>
      <c r="J372" s="189">
        <v>1965000</v>
      </c>
      <c r="K372" s="189">
        <f>J372</f>
        <v>1965000</v>
      </c>
      <c r="L372" s="189"/>
      <c r="M372" s="189"/>
      <c r="N372" s="189">
        <v>1518630</v>
      </c>
      <c r="O372" s="189">
        <f>N372</f>
        <v>1518630</v>
      </c>
      <c r="P372" s="189"/>
      <c r="Q372" s="189"/>
      <c r="R372" s="189">
        <v>1577701</v>
      </c>
    </row>
    <row r="373" spans="1:18" s="126" customFormat="1" ht="75" x14ac:dyDescent="0.25">
      <c r="A373" s="188" t="s">
        <v>246</v>
      </c>
      <c r="B373" s="190"/>
      <c r="C373" s="190"/>
      <c r="D373" s="190"/>
      <c r="E373" s="182">
        <v>852</v>
      </c>
      <c r="F373" s="178" t="s">
        <v>121</v>
      </c>
      <c r="G373" s="178" t="s">
        <v>13</v>
      </c>
      <c r="H373" s="184" t="s">
        <v>177</v>
      </c>
      <c r="I373" s="178"/>
      <c r="J373" s="189">
        <f t="shared" ref="J373:R374" si="222">J374</f>
        <v>238528.6</v>
      </c>
      <c r="K373" s="189">
        <f t="shared" si="222"/>
        <v>238528.6</v>
      </c>
      <c r="L373" s="189">
        <f t="shared" si="222"/>
        <v>0</v>
      </c>
      <c r="M373" s="189">
        <f t="shared" si="222"/>
        <v>0</v>
      </c>
      <c r="N373" s="189">
        <f t="shared" si="222"/>
        <v>248069.75</v>
      </c>
      <c r="O373" s="189">
        <f t="shared" si="222"/>
        <v>248069.75</v>
      </c>
      <c r="P373" s="189">
        <f t="shared" si="222"/>
        <v>0</v>
      </c>
      <c r="Q373" s="189">
        <f t="shared" si="222"/>
        <v>0</v>
      </c>
      <c r="R373" s="189">
        <f t="shared" si="222"/>
        <v>248069.75</v>
      </c>
    </row>
    <row r="374" spans="1:18" s="126" customFormat="1" ht="30" x14ac:dyDescent="0.25">
      <c r="A374" s="188" t="s">
        <v>125</v>
      </c>
      <c r="B374" s="190"/>
      <c r="C374" s="190"/>
      <c r="D374" s="190"/>
      <c r="E374" s="182">
        <v>852</v>
      </c>
      <c r="F374" s="178" t="s">
        <v>121</v>
      </c>
      <c r="G374" s="178" t="s">
        <v>13</v>
      </c>
      <c r="H374" s="184" t="s">
        <v>177</v>
      </c>
      <c r="I374" s="178" t="s">
        <v>126</v>
      </c>
      <c r="J374" s="189">
        <f t="shared" si="222"/>
        <v>238528.6</v>
      </c>
      <c r="K374" s="189">
        <f t="shared" si="222"/>
        <v>238528.6</v>
      </c>
      <c r="L374" s="189">
        <f t="shared" si="222"/>
        <v>0</v>
      </c>
      <c r="M374" s="189">
        <f t="shared" si="222"/>
        <v>0</v>
      </c>
      <c r="N374" s="189">
        <f t="shared" si="222"/>
        <v>248069.75</v>
      </c>
      <c r="O374" s="189">
        <f t="shared" si="222"/>
        <v>248069.75</v>
      </c>
      <c r="P374" s="189">
        <f t="shared" si="222"/>
        <v>0</v>
      </c>
      <c r="Q374" s="189">
        <f t="shared" si="222"/>
        <v>0</v>
      </c>
      <c r="R374" s="189">
        <f t="shared" si="222"/>
        <v>248069.75</v>
      </c>
    </row>
    <row r="375" spans="1:18" s="126" customFormat="1" ht="45" x14ac:dyDescent="0.25">
      <c r="A375" s="188" t="s">
        <v>135</v>
      </c>
      <c r="B375" s="190"/>
      <c r="C375" s="190"/>
      <c r="D375" s="190"/>
      <c r="E375" s="182">
        <v>852</v>
      </c>
      <c r="F375" s="178" t="s">
        <v>121</v>
      </c>
      <c r="G375" s="178" t="s">
        <v>13</v>
      </c>
      <c r="H375" s="184" t="s">
        <v>177</v>
      </c>
      <c r="I375" s="178" t="s">
        <v>136</v>
      </c>
      <c r="J375" s="189">
        <v>238528.6</v>
      </c>
      <c r="K375" s="189">
        <f>J375</f>
        <v>238528.6</v>
      </c>
      <c r="L375" s="189"/>
      <c r="M375" s="189"/>
      <c r="N375" s="189">
        <v>248069.75</v>
      </c>
      <c r="O375" s="189">
        <f>N375</f>
        <v>248069.75</v>
      </c>
      <c r="P375" s="189"/>
      <c r="Q375" s="189"/>
      <c r="R375" s="189">
        <v>248069.75</v>
      </c>
    </row>
    <row r="376" spans="1:18" s="126" customFormat="1" ht="28.5" x14ac:dyDescent="0.25">
      <c r="A376" s="179" t="s">
        <v>133</v>
      </c>
      <c r="B376" s="187"/>
      <c r="C376" s="187"/>
      <c r="D376" s="187"/>
      <c r="E376" s="182">
        <v>852</v>
      </c>
      <c r="F376" s="22" t="s">
        <v>121</v>
      </c>
      <c r="G376" s="22" t="s">
        <v>134</v>
      </c>
      <c r="H376" s="184" t="s">
        <v>61</v>
      </c>
      <c r="I376" s="22"/>
      <c r="J376" s="23">
        <f t="shared" ref="J376:M376" si="223">J382+J377</f>
        <v>998520</v>
      </c>
      <c r="K376" s="23">
        <f t="shared" si="223"/>
        <v>998520</v>
      </c>
      <c r="L376" s="23">
        <f t="shared" si="223"/>
        <v>0</v>
      </c>
      <c r="M376" s="23">
        <f t="shared" si="223"/>
        <v>0</v>
      </c>
      <c r="N376" s="23">
        <f t="shared" ref="N376:R376" si="224">N382+N377</f>
        <v>970520</v>
      </c>
      <c r="O376" s="23">
        <f t="shared" si="224"/>
        <v>970520</v>
      </c>
      <c r="P376" s="23">
        <f t="shared" si="224"/>
        <v>0</v>
      </c>
      <c r="Q376" s="23">
        <f t="shared" si="224"/>
        <v>0</v>
      </c>
      <c r="R376" s="23">
        <f t="shared" si="224"/>
        <v>970520</v>
      </c>
    </row>
    <row r="377" spans="1:18" s="126" customFormat="1" ht="270" x14ac:dyDescent="0.25">
      <c r="A377" s="188" t="s">
        <v>324</v>
      </c>
      <c r="B377" s="190"/>
      <c r="C377" s="190"/>
      <c r="D377" s="190"/>
      <c r="E377" s="182">
        <v>852</v>
      </c>
      <c r="F377" s="178" t="s">
        <v>121</v>
      </c>
      <c r="G377" s="178" t="s">
        <v>134</v>
      </c>
      <c r="H377" s="184" t="s">
        <v>829</v>
      </c>
      <c r="I377" s="178"/>
      <c r="J377" s="189">
        <f t="shared" ref="J377:M377" si="225">J378+J380</f>
        <v>955520</v>
      </c>
      <c r="K377" s="189">
        <f t="shared" si="225"/>
        <v>955520</v>
      </c>
      <c r="L377" s="189">
        <f t="shared" si="225"/>
        <v>0</v>
      </c>
      <c r="M377" s="189">
        <f t="shared" si="225"/>
        <v>0</v>
      </c>
      <c r="N377" s="189">
        <f t="shared" ref="N377:R377" si="226">N378+N380</f>
        <v>955520</v>
      </c>
      <c r="O377" s="189">
        <f t="shared" si="226"/>
        <v>955520</v>
      </c>
      <c r="P377" s="189">
        <f t="shared" si="226"/>
        <v>0</v>
      </c>
      <c r="Q377" s="189">
        <f t="shared" si="226"/>
        <v>0</v>
      </c>
      <c r="R377" s="189">
        <f t="shared" si="226"/>
        <v>955520</v>
      </c>
    </row>
    <row r="378" spans="1:18" s="126" customFormat="1" ht="135" x14ac:dyDescent="0.25">
      <c r="A378" s="188" t="s">
        <v>16</v>
      </c>
      <c r="B378" s="37"/>
      <c r="C378" s="37"/>
      <c r="D378" s="37"/>
      <c r="E378" s="182">
        <v>852</v>
      </c>
      <c r="F378" s="193" t="s">
        <v>121</v>
      </c>
      <c r="G378" s="193" t="s">
        <v>134</v>
      </c>
      <c r="H378" s="184" t="s">
        <v>829</v>
      </c>
      <c r="I378" s="178" t="s">
        <v>18</v>
      </c>
      <c r="J378" s="189">
        <f t="shared" ref="J378:R378" si="227">J379</f>
        <v>566900</v>
      </c>
      <c r="K378" s="189">
        <f t="shared" si="227"/>
        <v>566900</v>
      </c>
      <c r="L378" s="189">
        <f t="shared" si="227"/>
        <v>0</v>
      </c>
      <c r="M378" s="189">
        <f t="shared" si="227"/>
        <v>0</v>
      </c>
      <c r="N378" s="189">
        <f t="shared" si="227"/>
        <v>566900</v>
      </c>
      <c r="O378" s="189">
        <f t="shared" si="227"/>
        <v>566900</v>
      </c>
      <c r="P378" s="189">
        <f t="shared" si="227"/>
        <v>0</v>
      </c>
      <c r="Q378" s="189">
        <f t="shared" si="227"/>
        <v>0</v>
      </c>
      <c r="R378" s="189">
        <f t="shared" si="227"/>
        <v>566900</v>
      </c>
    </row>
    <row r="379" spans="1:18" s="126" customFormat="1" ht="45" x14ac:dyDescent="0.25">
      <c r="A379" s="188" t="s">
        <v>809</v>
      </c>
      <c r="B379" s="190"/>
      <c r="C379" s="190"/>
      <c r="D379" s="190"/>
      <c r="E379" s="182">
        <v>852</v>
      </c>
      <c r="F379" s="193" t="s">
        <v>121</v>
      </c>
      <c r="G379" s="193" t="s">
        <v>134</v>
      </c>
      <c r="H379" s="184" t="s">
        <v>829</v>
      </c>
      <c r="I379" s="178" t="s">
        <v>19</v>
      </c>
      <c r="J379" s="189">
        <v>566900</v>
      </c>
      <c r="K379" s="189">
        <f>J379</f>
        <v>566900</v>
      </c>
      <c r="L379" s="189"/>
      <c r="M379" s="189"/>
      <c r="N379" s="189">
        <v>566900</v>
      </c>
      <c r="O379" s="189">
        <f>N379</f>
        <v>566900</v>
      </c>
      <c r="P379" s="189"/>
      <c r="Q379" s="189"/>
      <c r="R379" s="189">
        <v>566900</v>
      </c>
    </row>
    <row r="380" spans="1:18" s="126" customFormat="1" ht="60" x14ac:dyDescent="0.25">
      <c r="A380" s="188" t="s">
        <v>22</v>
      </c>
      <c r="B380" s="190"/>
      <c r="C380" s="190"/>
      <c r="D380" s="190"/>
      <c r="E380" s="182">
        <v>852</v>
      </c>
      <c r="F380" s="193" t="s">
        <v>121</v>
      </c>
      <c r="G380" s="193" t="s">
        <v>134</v>
      </c>
      <c r="H380" s="184" t="s">
        <v>829</v>
      </c>
      <c r="I380" s="178" t="s">
        <v>23</v>
      </c>
      <c r="J380" s="189">
        <f t="shared" ref="J380:R380" si="228">J381</f>
        <v>388620</v>
      </c>
      <c r="K380" s="189">
        <f t="shared" si="228"/>
        <v>388620</v>
      </c>
      <c r="L380" s="189">
        <f t="shared" si="228"/>
        <v>0</v>
      </c>
      <c r="M380" s="189">
        <f t="shared" si="228"/>
        <v>0</v>
      </c>
      <c r="N380" s="189">
        <f t="shared" si="228"/>
        <v>388620</v>
      </c>
      <c r="O380" s="189">
        <f t="shared" si="228"/>
        <v>388620</v>
      </c>
      <c r="P380" s="189">
        <f t="shared" si="228"/>
        <v>0</v>
      </c>
      <c r="Q380" s="189">
        <f t="shared" si="228"/>
        <v>0</v>
      </c>
      <c r="R380" s="189">
        <f t="shared" si="228"/>
        <v>388620</v>
      </c>
    </row>
    <row r="381" spans="1:18" s="126" customFormat="1" ht="60" x14ac:dyDescent="0.25">
      <c r="A381" s="188" t="s">
        <v>9</v>
      </c>
      <c r="B381" s="37"/>
      <c r="C381" s="37"/>
      <c r="D381" s="37"/>
      <c r="E381" s="182">
        <v>852</v>
      </c>
      <c r="F381" s="193" t="s">
        <v>121</v>
      </c>
      <c r="G381" s="193" t="s">
        <v>134</v>
      </c>
      <c r="H381" s="184" t="s">
        <v>829</v>
      </c>
      <c r="I381" s="178" t="s">
        <v>24</v>
      </c>
      <c r="J381" s="189">
        <v>388620</v>
      </c>
      <c r="K381" s="189">
        <f>J381</f>
        <v>388620</v>
      </c>
      <c r="L381" s="189"/>
      <c r="M381" s="189"/>
      <c r="N381" s="189">
        <v>388620</v>
      </c>
      <c r="O381" s="189">
        <f>N381</f>
        <v>388620</v>
      </c>
      <c r="P381" s="189"/>
      <c r="Q381" s="189"/>
      <c r="R381" s="189">
        <v>388620</v>
      </c>
    </row>
    <row r="382" spans="1:18" s="126" customFormat="1" ht="285" x14ac:dyDescent="0.25">
      <c r="A382" s="188" t="s">
        <v>335</v>
      </c>
      <c r="B382" s="37"/>
      <c r="C382" s="37"/>
      <c r="D382" s="37"/>
      <c r="E382" s="182">
        <v>852</v>
      </c>
      <c r="F382" s="193" t="s">
        <v>121</v>
      </c>
      <c r="G382" s="193" t="s">
        <v>134</v>
      </c>
      <c r="H382" s="184" t="s">
        <v>830</v>
      </c>
      <c r="I382" s="178"/>
      <c r="J382" s="189">
        <f t="shared" ref="J382:R383" si="229">J383</f>
        <v>43000</v>
      </c>
      <c r="K382" s="189">
        <f t="shared" si="229"/>
        <v>43000</v>
      </c>
      <c r="L382" s="189">
        <f t="shared" si="229"/>
        <v>0</v>
      </c>
      <c r="M382" s="189">
        <f t="shared" si="229"/>
        <v>0</v>
      </c>
      <c r="N382" s="189">
        <f t="shared" si="229"/>
        <v>15000</v>
      </c>
      <c r="O382" s="189">
        <f t="shared" si="229"/>
        <v>15000</v>
      </c>
      <c r="P382" s="189">
        <f t="shared" si="229"/>
        <v>0</v>
      </c>
      <c r="Q382" s="189">
        <f t="shared" si="229"/>
        <v>0</v>
      </c>
      <c r="R382" s="189">
        <f t="shared" si="229"/>
        <v>15000</v>
      </c>
    </row>
    <row r="383" spans="1:18" s="126" customFormat="1" ht="60" x14ac:dyDescent="0.25">
      <c r="A383" s="188" t="s">
        <v>22</v>
      </c>
      <c r="B383" s="37"/>
      <c r="C383" s="37"/>
      <c r="D383" s="37"/>
      <c r="E383" s="182">
        <v>852</v>
      </c>
      <c r="F383" s="193" t="s">
        <v>121</v>
      </c>
      <c r="G383" s="193" t="s">
        <v>134</v>
      </c>
      <c r="H383" s="184" t="s">
        <v>830</v>
      </c>
      <c r="I383" s="178" t="s">
        <v>23</v>
      </c>
      <c r="J383" s="189">
        <f t="shared" si="229"/>
        <v>43000</v>
      </c>
      <c r="K383" s="189">
        <f t="shared" si="229"/>
        <v>43000</v>
      </c>
      <c r="L383" s="189">
        <f t="shared" si="229"/>
        <v>0</v>
      </c>
      <c r="M383" s="189">
        <f t="shared" si="229"/>
        <v>0</v>
      </c>
      <c r="N383" s="189">
        <f t="shared" si="229"/>
        <v>15000</v>
      </c>
      <c r="O383" s="189">
        <f t="shared" si="229"/>
        <v>15000</v>
      </c>
      <c r="P383" s="189">
        <f t="shared" si="229"/>
        <v>0</v>
      </c>
      <c r="Q383" s="189">
        <f t="shared" si="229"/>
        <v>0</v>
      </c>
      <c r="R383" s="189">
        <f t="shared" si="229"/>
        <v>15000</v>
      </c>
    </row>
    <row r="384" spans="1:18" s="126" customFormat="1" ht="60" x14ac:dyDescent="0.25">
      <c r="A384" s="188" t="s">
        <v>9</v>
      </c>
      <c r="B384" s="37"/>
      <c r="C384" s="37"/>
      <c r="D384" s="37"/>
      <c r="E384" s="182">
        <v>852</v>
      </c>
      <c r="F384" s="193" t="s">
        <v>121</v>
      </c>
      <c r="G384" s="193" t="s">
        <v>134</v>
      </c>
      <c r="H384" s="184" t="s">
        <v>830</v>
      </c>
      <c r="I384" s="178" t="s">
        <v>24</v>
      </c>
      <c r="J384" s="189">
        <v>43000</v>
      </c>
      <c r="K384" s="189">
        <f>J384</f>
        <v>43000</v>
      </c>
      <c r="L384" s="189"/>
      <c r="M384" s="189"/>
      <c r="N384" s="189">
        <v>15000</v>
      </c>
      <c r="O384" s="189">
        <f>N384</f>
        <v>15000</v>
      </c>
      <c r="P384" s="189"/>
      <c r="Q384" s="189"/>
      <c r="R384" s="189">
        <v>15000</v>
      </c>
    </row>
    <row r="385" spans="1:18" s="126" customFormat="1" ht="42.75" x14ac:dyDescent="0.25">
      <c r="A385" s="219" t="s">
        <v>178</v>
      </c>
      <c r="B385" s="114"/>
      <c r="C385" s="114"/>
      <c r="D385" s="114"/>
      <c r="E385" s="114">
        <v>853</v>
      </c>
      <c r="F385" s="178"/>
      <c r="G385" s="178"/>
      <c r="H385" s="179" t="s">
        <v>61</v>
      </c>
      <c r="I385" s="178"/>
      <c r="J385" s="185">
        <f t="shared" ref="J385:M385" si="230">J386+J404</f>
        <v>8198400</v>
      </c>
      <c r="K385" s="185">
        <f t="shared" si="230"/>
        <v>833000</v>
      </c>
      <c r="L385" s="185">
        <f t="shared" si="230"/>
        <v>7363000</v>
      </c>
      <c r="M385" s="185">
        <f t="shared" si="230"/>
        <v>2400</v>
      </c>
      <c r="N385" s="185">
        <f t="shared" ref="N385:R385" si="231">N386+N404</f>
        <v>11498400</v>
      </c>
      <c r="O385" s="185">
        <f t="shared" si="231"/>
        <v>833000</v>
      </c>
      <c r="P385" s="185">
        <f t="shared" si="231"/>
        <v>10663000</v>
      </c>
      <c r="Q385" s="185">
        <f t="shared" si="231"/>
        <v>2400</v>
      </c>
      <c r="R385" s="185">
        <f t="shared" si="231"/>
        <v>14198400</v>
      </c>
    </row>
    <row r="386" spans="1:18" s="126" customFormat="1" ht="28.5" x14ac:dyDescent="0.25">
      <c r="A386" s="206" t="s">
        <v>10</v>
      </c>
      <c r="B386" s="181"/>
      <c r="C386" s="181"/>
      <c r="D386" s="181"/>
      <c r="E386" s="38">
        <v>853</v>
      </c>
      <c r="F386" s="183" t="s">
        <v>11</v>
      </c>
      <c r="G386" s="183"/>
      <c r="H386" s="184" t="s">
        <v>61</v>
      </c>
      <c r="I386" s="183"/>
      <c r="J386" s="185">
        <f t="shared" ref="J386:M386" si="232">J387+J396+J400</f>
        <v>5865400</v>
      </c>
      <c r="K386" s="185">
        <f t="shared" si="232"/>
        <v>0</v>
      </c>
      <c r="L386" s="185">
        <f t="shared" si="232"/>
        <v>5863000</v>
      </c>
      <c r="M386" s="185">
        <f t="shared" si="232"/>
        <v>2400</v>
      </c>
      <c r="N386" s="185">
        <f t="shared" ref="N386:R386" si="233">N387+N396+N400</f>
        <v>9165400</v>
      </c>
      <c r="O386" s="185">
        <f t="shared" si="233"/>
        <v>0</v>
      </c>
      <c r="P386" s="185">
        <f t="shared" si="233"/>
        <v>9163000</v>
      </c>
      <c r="Q386" s="185">
        <f t="shared" si="233"/>
        <v>2400</v>
      </c>
      <c r="R386" s="185">
        <f t="shared" si="233"/>
        <v>11865400</v>
      </c>
    </row>
    <row r="387" spans="1:18" s="126" customFormat="1" ht="85.5" x14ac:dyDescent="0.25">
      <c r="A387" s="179" t="s">
        <v>179</v>
      </c>
      <c r="B387" s="187"/>
      <c r="C387" s="187"/>
      <c r="D387" s="187"/>
      <c r="E387" s="38">
        <v>853</v>
      </c>
      <c r="F387" s="22" t="s">
        <v>11</v>
      </c>
      <c r="G387" s="22" t="s">
        <v>134</v>
      </c>
      <c r="H387" s="184" t="s">
        <v>61</v>
      </c>
      <c r="I387" s="22"/>
      <c r="J387" s="23">
        <f t="shared" ref="J387:M387" si="234">J388+J393</f>
        <v>5765400</v>
      </c>
      <c r="K387" s="23">
        <f t="shared" si="234"/>
        <v>0</v>
      </c>
      <c r="L387" s="23">
        <f t="shared" si="234"/>
        <v>5763000</v>
      </c>
      <c r="M387" s="23">
        <f t="shared" si="234"/>
        <v>2400</v>
      </c>
      <c r="N387" s="23">
        <f t="shared" ref="N387:R387" si="235">N388+N393</f>
        <v>5765400</v>
      </c>
      <c r="O387" s="23">
        <f t="shared" si="235"/>
        <v>0</v>
      </c>
      <c r="P387" s="23">
        <f t="shared" si="235"/>
        <v>5763000</v>
      </c>
      <c r="Q387" s="23">
        <f t="shared" si="235"/>
        <v>2400</v>
      </c>
      <c r="R387" s="23">
        <f t="shared" si="235"/>
        <v>5765400</v>
      </c>
    </row>
    <row r="388" spans="1:18" s="126" customFormat="1" ht="60" x14ac:dyDescent="0.25">
      <c r="A388" s="188" t="s">
        <v>20</v>
      </c>
      <c r="B388" s="182"/>
      <c r="C388" s="182"/>
      <c r="D388" s="182"/>
      <c r="E388" s="38">
        <v>853</v>
      </c>
      <c r="F388" s="178" t="s">
        <v>17</v>
      </c>
      <c r="G388" s="178" t="s">
        <v>134</v>
      </c>
      <c r="H388" s="184" t="s">
        <v>180</v>
      </c>
      <c r="I388" s="178"/>
      <c r="J388" s="189">
        <f t="shared" ref="J388:M388" si="236">J389+J391</f>
        <v>5763000</v>
      </c>
      <c r="K388" s="189">
        <f t="shared" si="236"/>
        <v>0</v>
      </c>
      <c r="L388" s="189">
        <f t="shared" si="236"/>
        <v>5763000</v>
      </c>
      <c r="M388" s="189">
        <f t="shared" si="236"/>
        <v>0</v>
      </c>
      <c r="N388" s="189">
        <f t="shared" ref="N388:R388" si="237">N389+N391</f>
        <v>5763000</v>
      </c>
      <c r="O388" s="189">
        <f t="shared" si="237"/>
        <v>0</v>
      </c>
      <c r="P388" s="189">
        <f t="shared" si="237"/>
        <v>5763000</v>
      </c>
      <c r="Q388" s="189">
        <f t="shared" si="237"/>
        <v>0</v>
      </c>
      <c r="R388" s="189">
        <f t="shared" si="237"/>
        <v>5763000</v>
      </c>
    </row>
    <row r="389" spans="1:18" s="126" customFormat="1" ht="135" x14ac:dyDescent="0.25">
      <c r="A389" s="188" t="s">
        <v>16</v>
      </c>
      <c r="B389" s="182"/>
      <c r="C389" s="182"/>
      <c r="D389" s="182"/>
      <c r="E389" s="38">
        <v>853</v>
      </c>
      <c r="F389" s="178" t="s">
        <v>11</v>
      </c>
      <c r="G389" s="178" t="s">
        <v>134</v>
      </c>
      <c r="H389" s="184" t="s">
        <v>180</v>
      </c>
      <c r="I389" s="178" t="s">
        <v>18</v>
      </c>
      <c r="J389" s="189">
        <f t="shared" ref="J389:R389" si="238">J390</f>
        <v>5460700</v>
      </c>
      <c r="K389" s="189">
        <f t="shared" si="238"/>
        <v>0</v>
      </c>
      <c r="L389" s="189">
        <f t="shared" si="238"/>
        <v>5460700</v>
      </c>
      <c r="M389" s="189">
        <f t="shared" si="238"/>
        <v>0</v>
      </c>
      <c r="N389" s="189">
        <f t="shared" si="238"/>
        <v>5460700</v>
      </c>
      <c r="O389" s="189">
        <f t="shared" si="238"/>
        <v>0</v>
      </c>
      <c r="P389" s="189">
        <f t="shared" si="238"/>
        <v>5460700</v>
      </c>
      <c r="Q389" s="189">
        <f t="shared" si="238"/>
        <v>0</v>
      </c>
      <c r="R389" s="189">
        <f t="shared" si="238"/>
        <v>5460700</v>
      </c>
    </row>
    <row r="390" spans="1:18" s="126" customFormat="1" ht="45" x14ac:dyDescent="0.25">
      <c r="A390" s="188" t="s">
        <v>809</v>
      </c>
      <c r="B390" s="182"/>
      <c r="C390" s="182"/>
      <c r="D390" s="182"/>
      <c r="E390" s="38">
        <v>853</v>
      </c>
      <c r="F390" s="178" t="s">
        <v>11</v>
      </c>
      <c r="G390" s="178" t="s">
        <v>134</v>
      </c>
      <c r="H390" s="184" t="s">
        <v>180</v>
      </c>
      <c r="I390" s="178" t="s">
        <v>19</v>
      </c>
      <c r="J390" s="189">
        <v>5460700</v>
      </c>
      <c r="K390" s="189"/>
      <c r="L390" s="189">
        <f>J390</f>
        <v>5460700</v>
      </c>
      <c r="M390" s="189"/>
      <c r="N390" s="189">
        <v>5460700</v>
      </c>
      <c r="O390" s="189"/>
      <c r="P390" s="189">
        <f>N390</f>
        <v>5460700</v>
      </c>
      <c r="Q390" s="189"/>
      <c r="R390" s="189">
        <v>5460700</v>
      </c>
    </row>
    <row r="391" spans="1:18" s="126" customFormat="1" ht="60" x14ac:dyDescent="0.25">
      <c r="A391" s="188" t="s">
        <v>22</v>
      </c>
      <c r="B391" s="182"/>
      <c r="C391" s="182"/>
      <c r="D391" s="182"/>
      <c r="E391" s="38">
        <v>853</v>
      </c>
      <c r="F391" s="178" t="s">
        <v>11</v>
      </c>
      <c r="G391" s="178" t="s">
        <v>134</v>
      </c>
      <c r="H391" s="184" t="s">
        <v>180</v>
      </c>
      <c r="I391" s="178" t="s">
        <v>23</v>
      </c>
      <c r="J391" s="189">
        <f t="shared" ref="J391:R391" si="239">J392</f>
        <v>302300</v>
      </c>
      <c r="K391" s="189">
        <f t="shared" si="239"/>
        <v>0</v>
      </c>
      <c r="L391" s="189">
        <f t="shared" si="239"/>
        <v>302300</v>
      </c>
      <c r="M391" s="189">
        <f t="shared" si="239"/>
        <v>0</v>
      </c>
      <c r="N391" s="189">
        <f t="shared" si="239"/>
        <v>302300</v>
      </c>
      <c r="O391" s="189">
        <f t="shared" si="239"/>
        <v>0</v>
      </c>
      <c r="P391" s="189">
        <f t="shared" si="239"/>
        <v>302300</v>
      </c>
      <c r="Q391" s="189">
        <f t="shared" si="239"/>
        <v>0</v>
      </c>
      <c r="R391" s="189">
        <f t="shared" si="239"/>
        <v>302300</v>
      </c>
    </row>
    <row r="392" spans="1:18" s="126" customFormat="1" ht="60" x14ac:dyDescent="0.25">
      <c r="A392" s="188" t="s">
        <v>9</v>
      </c>
      <c r="B392" s="182"/>
      <c r="C392" s="182"/>
      <c r="D392" s="182"/>
      <c r="E392" s="38">
        <v>853</v>
      </c>
      <c r="F392" s="178" t="s">
        <v>11</v>
      </c>
      <c r="G392" s="178" t="s">
        <v>134</v>
      </c>
      <c r="H392" s="184" t="s">
        <v>180</v>
      </c>
      <c r="I392" s="178" t="s">
        <v>24</v>
      </c>
      <c r="J392" s="189">
        <v>302300</v>
      </c>
      <c r="K392" s="189"/>
      <c r="L392" s="189">
        <f>J392</f>
        <v>302300</v>
      </c>
      <c r="M392" s="189"/>
      <c r="N392" s="189">
        <v>302300</v>
      </c>
      <c r="O392" s="189"/>
      <c r="P392" s="189">
        <f>N392</f>
        <v>302300</v>
      </c>
      <c r="Q392" s="189"/>
      <c r="R392" s="189">
        <v>302300</v>
      </c>
    </row>
    <row r="393" spans="1:18" s="126" customFormat="1" ht="135" x14ac:dyDescent="0.25">
      <c r="A393" s="188" t="s">
        <v>364</v>
      </c>
      <c r="B393" s="182"/>
      <c r="C393" s="182"/>
      <c r="D393" s="182"/>
      <c r="E393" s="38">
        <v>853</v>
      </c>
      <c r="F393" s="178" t="s">
        <v>11</v>
      </c>
      <c r="G393" s="178" t="s">
        <v>134</v>
      </c>
      <c r="H393" s="184" t="s">
        <v>363</v>
      </c>
      <c r="I393" s="178"/>
      <c r="J393" s="189">
        <f t="shared" ref="J393:R394" si="240">J394</f>
        <v>2400</v>
      </c>
      <c r="K393" s="189">
        <f t="shared" si="240"/>
        <v>0</v>
      </c>
      <c r="L393" s="189">
        <f t="shared" si="240"/>
        <v>0</v>
      </c>
      <c r="M393" s="189">
        <f t="shared" si="240"/>
        <v>2400</v>
      </c>
      <c r="N393" s="189">
        <f t="shared" si="240"/>
        <v>2400</v>
      </c>
      <c r="O393" s="189">
        <f t="shared" si="240"/>
        <v>0</v>
      </c>
      <c r="P393" s="189">
        <f t="shared" si="240"/>
        <v>0</v>
      </c>
      <c r="Q393" s="189">
        <f t="shared" si="240"/>
        <v>2400</v>
      </c>
      <c r="R393" s="189">
        <f t="shared" si="240"/>
        <v>2400</v>
      </c>
    </row>
    <row r="394" spans="1:18" s="126" customFormat="1" ht="60" x14ac:dyDescent="0.25">
      <c r="A394" s="188" t="s">
        <v>22</v>
      </c>
      <c r="B394" s="182"/>
      <c r="C394" s="182"/>
      <c r="D394" s="182"/>
      <c r="E394" s="38">
        <v>853</v>
      </c>
      <c r="F394" s="178" t="s">
        <v>11</v>
      </c>
      <c r="G394" s="178" t="s">
        <v>134</v>
      </c>
      <c r="H394" s="184" t="s">
        <v>363</v>
      </c>
      <c r="I394" s="178" t="s">
        <v>23</v>
      </c>
      <c r="J394" s="189">
        <f t="shared" si="240"/>
        <v>2400</v>
      </c>
      <c r="K394" s="189">
        <f t="shared" si="240"/>
        <v>0</v>
      </c>
      <c r="L394" s="189">
        <f t="shared" si="240"/>
        <v>0</v>
      </c>
      <c r="M394" s="189">
        <f t="shared" si="240"/>
        <v>2400</v>
      </c>
      <c r="N394" s="189">
        <f t="shared" si="240"/>
        <v>2400</v>
      </c>
      <c r="O394" s="189">
        <f t="shared" si="240"/>
        <v>0</v>
      </c>
      <c r="P394" s="189">
        <f t="shared" si="240"/>
        <v>0</v>
      </c>
      <c r="Q394" s="189">
        <f t="shared" si="240"/>
        <v>2400</v>
      </c>
      <c r="R394" s="189">
        <f t="shared" si="240"/>
        <v>2400</v>
      </c>
    </row>
    <row r="395" spans="1:18" s="126" customFormat="1" ht="60" x14ac:dyDescent="0.25">
      <c r="A395" s="188" t="s">
        <v>9</v>
      </c>
      <c r="B395" s="182"/>
      <c r="C395" s="182"/>
      <c r="D395" s="182"/>
      <c r="E395" s="38">
        <v>853</v>
      </c>
      <c r="F395" s="178" t="s">
        <v>11</v>
      </c>
      <c r="G395" s="178" t="s">
        <v>134</v>
      </c>
      <c r="H395" s="184" t="s">
        <v>363</v>
      </c>
      <c r="I395" s="178" t="s">
        <v>24</v>
      </c>
      <c r="J395" s="189">
        <v>2400</v>
      </c>
      <c r="K395" s="189"/>
      <c r="L395" s="189"/>
      <c r="M395" s="189">
        <f>J395</f>
        <v>2400</v>
      </c>
      <c r="N395" s="189">
        <v>2400</v>
      </c>
      <c r="O395" s="189"/>
      <c r="P395" s="189"/>
      <c r="Q395" s="189">
        <f>N395</f>
        <v>2400</v>
      </c>
      <c r="R395" s="189">
        <v>2400</v>
      </c>
    </row>
    <row r="396" spans="1:18" s="126" customFormat="1" x14ac:dyDescent="0.25">
      <c r="A396" s="179" t="s">
        <v>181</v>
      </c>
      <c r="B396" s="187"/>
      <c r="C396" s="187"/>
      <c r="D396" s="187"/>
      <c r="E396" s="38">
        <v>853</v>
      </c>
      <c r="F396" s="22" t="s">
        <v>11</v>
      </c>
      <c r="G396" s="22" t="s">
        <v>138</v>
      </c>
      <c r="H396" s="184" t="s">
        <v>61</v>
      </c>
      <c r="I396" s="22"/>
      <c r="J396" s="23">
        <f t="shared" ref="J396:R398" si="241">J397</f>
        <v>100000</v>
      </c>
      <c r="K396" s="23">
        <f t="shared" si="241"/>
        <v>0</v>
      </c>
      <c r="L396" s="23">
        <f t="shared" si="241"/>
        <v>100000</v>
      </c>
      <c r="M396" s="23">
        <f t="shared" si="241"/>
        <v>0</v>
      </c>
      <c r="N396" s="23">
        <f t="shared" si="241"/>
        <v>0</v>
      </c>
      <c r="O396" s="23">
        <f t="shared" si="241"/>
        <v>0</v>
      </c>
      <c r="P396" s="23">
        <f t="shared" si="241"/>
        <v>0</v>
      </c>
      <c r="Q396" s="23">
        <f t="shared" si="241"/>
        <v>0</v>
      </c>
      <c r="R396" s="23">
        <f t="shared" si="241"/>
        <v>0</v>
      </c>
    </row>
    <row r="397" spans="1:18" s="126" customFormat="1" ht="30" x14ac:dyDescent="0.25">
      <c r="A397" s="188" t="s">
        <v>831</v>
      </c>
      <c r="B397" s="37"/>
      <c r="C397" s="37"/>
      <c r="D397" s="37"/>
      <c r="E397" s="38">
        <v>853</v>
      </c>
      <c r="F397" s="178" t="s">
        <v>11</v>
      </c>
      <c r="G397" s="178" t="s">
        <v>138</v>
      </c>
      <c r="H397" s="184" t="s">
        <v>299</v>
      </c>
      <c r="I397" s="178"/>
      <c r="J397" s="189">
        <f t="shared" si="241"/>
        <v>100000</v>
      </c>
      <c r="K397" s="189">
        <f t="shared" si="241"/>
        <v>0</v>
      </c>
      <c r="L397" s="189">
        <f t="shared" si="241"/>
        <v>100000</v>
      </c>
      <c r="M397" s="189">
        <f t="shared" si="241"/>
        <v>0</v>
      </c>
      <c r="N397" s="189">
        <f t="shared" si="241"/>
        <v>0</v>
      </c>
      <c r="O397" s="189">
        <f t="shared" si="241"/>
        <v>0</v>
      </c>
      <c r="P397" s="189">
        <f t="shared" si="241"/>
        <v>0</v>
      </c>
      <c r="Q397" s="189">
        <f t="shared" si="241"/>
        <v>0</v>
      </c>
      <c r="R397" s="189">
        <f t="shared" si="241"/>
        <v>0</v>
      </c>
    </row>
    <row r="398" spans="1:18" s="126" customFormat="1" ht="30" x14ac:dyDescent="0.25">
      <c r="A398" s="188" t="s">
        <v>25</v>
      </c>
      <c r="B398" s="37"/>
      <c r="C398" s="37"/>
      <c r="D398" s="37"/>
      <c r="E398" s="38">
        <v>853</v>
      </c>
      <c r="F398" s="178" t="s">
        <v>11</v>
      </c>
      <c r="G398" s="178" t="s">
        <v>138</v>
      </c>
      <c r="H398" s="184" t="s">
        <v>299</v>
      </c>
      <c r="I398" s="178" t="s">
        <v>26</v>
      </c>
      <c r="J398" s="189">
        <f t="shared" si="241"/>
        <v>100000</v>
      </c>
      <c r="K398" s="189">
        <f t="shared" si="241"/>
        <v>0</v>
      </c>
      <c r="L398" s="189">
        <f t="shared" si="241"/>
        <v>100000</v>
      </c>
      <c r="M398" s="189">
        <f t="shared" si="241"/>
        <v>0</v>
      </c>
      <c r="N398" s="189">
        <f t="shared" si="241"/>
        <v>0</v>
      </c>
      <c r="O398" s="189">
        <f t="shared" si="241"/>
        <v>0</v>
      </c>
      <c r="P398" s="189">
        <f t="shared" si="241"/>
        <v>0</v>
      </c>
      <c r="Q398" s="189">
        <f t="shared" si="241"/>
        <v>0</v>
      </c>
      <c r="R398" s="189">
        <f t="shared" si="241"/>
        <v>0</v>
      </c>
    </row>
    <row r="399" spans="1:18" s="12" customFormat="1" x14ac:dyDescent="0.25">
      <c r="A399" s="188" t="s">
        <v>182</v>
      </c>
      <c r="B399" s="190"/>
      <c r="C399" s="190"/>
      <c r="D399" s="190"/>
      <c r="E399" s="38">
        <v>853</v>
      </c>
      <c r="F399" s="178" t="s">
        <v>11</v>
      </c>
      <c r="G399" s="178" t="s">
        <v>138</v>
      </c>
      <c r="H399" s="184" t="s">
        <v>299</v>
      </c>
      <c r="I399" s="178" t="s">
        <v>183</v>
      </c>
      <c r="J399" s="189">
        <v>100000</v>
      </c>
      <c r="K399" s="189"/>
      <c r="L399" s="189">
        <f>J399</f>
        <v>100000</v>
      </c>
      <c r="M399" s="189"/>
      <c r="N399" s="189"/>
      <c r="O399" s="189"/>
      <c r="P399" s="189">
        <f>N399</f>
        <v>0</v>
      </c>
      <c r="Q399" s="189"/>
      <c r="R399" s="189"/>
    </row>
    <row r="400" spans="1:18" s="126" customFormat="1" ht="42.75" x14ac:dyDescent="0.25">
      <c r="A400" s="179" t="s">
        <v>38</v>
      </c>
      <c r="B400" s="187"/>
      <c r="C400" s="187"/>
      <c r="D400" s="187"/>
      <c r="E400" s="220">
        <v>853</v>
      </c>
      <c r="F400" s="22" t="s">
        <v>11</v>
      </c>
      <c r="G400" s="22" t="s">
        <v>39</v>
      </c>
      <c r="H400" s="184" t="s">
        <v>61</v>
      </c>
      <c r="I400" s="22"/>
      <c r="J400" s="23">
        <f t="shared" ref="J400:R400" si="242">J401</f>
        <v>0</v>
      </c>
      <c r="K400" s="23">
        <f t="shared" si="242"/>
        <v>0</v>
      </c>
      <c r="L400" s="23">
        <f t="shared" si="242"/>
        <v>0</v>
      </c>
      <c r="M400" s="23">
        <f t="shared" si="242"/>
        <v>0</v>
      </c>
      <c r="N400" s="23">
        <f t="shared" si="242"/>
        <v>3400000</v>
      </c>
      <c r="O400" s="23">
        <f t="shared" si="242"/>
        <v>0</v>
      </c>
      <c r="P400" s="23">
        <f t="shared" si="242"/>
        <v>3400000</v>
      </c>
      <c r="Q400" s="23">
        <f t="shared" si="242"/>
        <v>0</v>
      </c>
      <c r="R400" s="23">
        <f t="shared" si="242"/>
        <v>6100000</v>
      </c>
    </row>
    <row r="401" spans="1:18" s="126" customFormat="1" ht="30" x14ac:dyDescent="0.25">
      <c r="A401" s="188" t="s">
        <v>365</v>
      </c>
      <c r="B401" s="37"/>
      <c r="C401" s="37"/>
      <c r="D401" s="37"/>
      <c r="E401" s="38">
        <v>853</v>
      </c>
      <c r="F401" s="178" t="s">
        <v>11</v>
      </c>
      <c r="G401" s="178" t="s">
        <v>39</v>
      </c>
      <c r="H401" s="184" t="s">
        <v>372</v>
      </c>
      <c r="I401" s="221"/>
      <c r="J401" s="189">
        <f t="shared" ref="J401:M401" si="243">J403</f>
        <v>0</v>
      </c>
      <c r="K401" s="189">
        <f t="shared" si="243"/>
        <v>0</v>
      </c>
      <c r="L401" s="189">
        <f t="shared" si="243"/>
        <v>0</v>
      </c>
      <c r="M401" s="189">
        <f t="shared" si="243"/>
        <v>0</v>
      </c>
      <c r="N401" s="189">
        <f t="shared" ref="N401:R401" si="244">N403</f>
        <v>3400000</v>
      </c>
      <c r="O401" s="189">
        <f t="shared" si="244"/>
        <v>0</v>
      </c>
      <c r="P401" s="189">
        <f t="shared" si="244"/>
        <v>3400000</v>
      </c>
      <c r="Q401" s="189">
        <f t="shared" si="244"/>
        <v>0</v>
      </c>
      <c r="R401" s="189">
        <f t="shared" si="244"/>
        <v>6100000</v>
      </c>
    </row>
    <row r="402" spans="1:18" s="126" customFormat="1" ht="30" x14ac:dyDescent="0.25">
      <c r="A402" s="188" t="s">
        <v>25</v>
      </c>
      <c r="E402" s="38">
        <v>853</v>
      </c>
      <c r="F402" s="178" t="s">
        <v>11</v>
      </c>
      <c r="G402" s="178" t="s">
        <v>39</v>
      </c>
      <c r="H402" s="184" t="s">
        <v>372</v>
      </c>
      <c r="I402" s="39">
        <v>800</v>
      </c>
      <c r="J402" s="189">
        <f t="shared" ref="J402:R402" si="245">J403</f>
        <v>0</v>
      </c>
      <c r="K402" s="189">
        <f t="shared" si="245"/>
        <v>0</v>
      </c>
      <c r="L402" s="189">
        <f t="shared" si="245"/>
        <v>0</v>
      </c>
      <c r="M402" s="189">
        <f t="shared" si="245"/>
        <v>0</v>
      </c>
      <c r="N402" s="189">
        <f t="shared" si="245"/>
        <v>3400000</v>
      </c>
      <c r="O402" s="189">
        <f t="shared" si="245"/>
        <v>0</v>
      </c>
      <c r="P402" s="189">
        <f t="shared" si="245"/>
        <v>3400000</v>
      </c>
      <c r="Q402" s="189">
        <f t="shared" si="245"/>
        <v>0</v>
      </c>
      <c r="R402" s="189">
        <f t="shared" si="245"/>
        <v>6100000</v>
      </c>
    </row>
    <row r="403" spans="1:18" s="126" customFormat="1" x14ac:dyDescent="0.25">
      <c r="A403" s="188" t="s">
        <v>182</v>
      </c>
      <c r="B403" s="37"/>
      <c r="C403" s="37"/>
      <c r="D403" s="37"/>
      <c r="E403" s="38">
        <v>853</v>
      </c>
      <c r="F403" s="178" t="s">
        <v>11</v>
      </c>
      <c r="G403" s="178" t="s">
        <v>39</v>
      </c>
      <c r="H403" s="184" t="s">
        <v>372</v>
      </c>
      <c r="I403" s="221" t="s">
        <v>183</v>
      </c>
      <c r="J403" s="189"/>
      <c r="K403" s="189"/>
      <c r="L403" s="189"/>
      <c r="M403" s="189"/>
      <c r="N403" s="189">
        <v>3400000</v>
      </c>
      <c r="O403" s="189"/>
      <c r="P403" s="189">
        <f>N403</f>
        <v>3400000</v>
      </c>
      <c r="Q403" s="189"/>
      <c r="R403" s="189">
        <v>6100000</v>
      </c>
    </row>
    <row r="404" spans="1:18" s="126" customFormat="1" ht="71.25" x14ac:dyDescent="0.25">
      <c r="A404" s="179" t="s">
        <v>832</v>
      </c>
      <c r="B404" s="181"/>
      <c r="C404" s="181"/>
      <c r="D404" s="181"/>
      <c r="E404" s="38">
        <v>853</v>
      </c>
      <c r="F404" s="200" t="s">
        <v>185</v>
      </c>
      <c r="G404" s="200"/>
      <c r="H404" s="184" t="s">
        <v>61</v>
      </c>
      <c r="I404" s="222"/>
      <c r="J404" s="223">
        <f t="shared" ref="J404:M404" si="246">J405+J409</f>
        <v>2333000</v>
      </c>
      <c r="K404" s="223">
        <f t="shared" si="246"/>
        <v>833000</v>
      </c>
      <c r="L404" s="223">
        <f t="shared" si="246"/>
        <v>1500000</v>
      </c>
      <c r="M404" s="223">
        <f t="shared" si="246"/>
        <v>0</v>
      </c>
      <c r="N404" s="223">
        <f t="shared" ref="N404:R404" si="247">N405+N409</f>
        <v>2333000</v>
      </c>
      <c r="O404" s="223">
        <f t="shared" si="247"/>
        <v>833000</v>
      </c>
      <c r="P404" s="223">
        <f t="shared" si="247"/>
        <v>1500000</v>
      </c>
      <c r="Q404" s="223">
        <f t="shared" si="247"/>
        <v>0</v>
      </c>
      <c r="R404" s="223">
        <f t="shared" si="247"/>
        <v>2333000</v>
      </c>
    </row>
    <row r="405" spans="1:18" s="126" customFormat="1" ht="85.5" x14ac:dyDescent="0.25">
      <c r="A405" s="179" t="s">
        <v>186</v>
      </c>
      <c r="B405" s="187"/>
      <c r="C405" s="187"/>
      <c r="D405" s="187"/>
      <c r="E405" s="38">
        <v>853</v>
      </c>
      <c r="F405" s="111" t="s">
        <v>185</v>
      </c>
      <c r="G405" s="111" t="s">
        <v>11</v>
      </c>
      <c r="H405" s="184" t="s">
        <v>61</v>
      </c>
      <c r="I405" s="111"/>
      <c r="J405" s="224">
        <f t="shared" ref="J405:R407" si="248">J406</f>
        <v>833000</v>
      </c>
      <c r="K405" s="224">
        <f t="shared" si="248"/>
        <v>833000</v>
      </c>
      <c r="L405" s="224">
        <f t="shared" si="248"/>
        <v>0</v>
      </c>
      <c r="M405" s="224">
        <f t="shared" si="248"/>
        <v>0</v>
      </c>
      <c r="N405" s="224">
        <f t="shared" si="248"/>
        <v>833000</v>
      </c>
      <c r="O405" s="224">
        <f t="shared" si="248"/>
        <v>833000</v>
      </c>
      <c r="P405" s="224">
        <f t="shared" si="248"/>
        <v>0</v>
      </c>
      <c r="Q405" s="224">
        <f t="shared" si="248"/>
        <v>0</v>
      </c>
      <c r="R405" s="224">
        <f t="shared" si="248"/>
        <v>833000</v>
      </c>
    </row>
    <row r="406" spans="1:18" s="126" customFormat="1" ht="28.5" x14ac:dyDescent="0.25">
      <c r="A406" s="176" t="s">
        <v>833</v>
      </c>
      <c r="B406" s="187"/>
      <c r="C406" s="187"/>
      <c r="D406" s="187"/>
      <c r="E406" s="38">
        <v>853</v>
      </c>
      <c r="F406" s="111" t="s">
        <v>185</v>
      </c>
      <c r="G406" s="111" t="s">
        <v>11</v>
      </c>
      <c r="H406" s="184" t="s">
        <v>298</v>
      </c>
      <c r="I406" s="111"/>
      <c r="J406" s="189">
        <f t="shared" si="248"/>
        <v>833000</v>
      </c>
      <c r="K406" s="189">
        <f t="shared" si="248"/>
        <v>833000</v>
      </c>
      <c r="L406" s="189">
        <f t="shared" si="248"/>
        <v>0</v>
      </c>
      <c r="M406" s="189">
        <f t="shared" si="248"/>
        <v>0</v>
      </c>
      <c r="N406" s="189">
        <f t="shared" si="248"/>
        <v>833000</v>
      </c>
      <c r="O406" s="189">
        <f t="shared" si="248"/>
        <v>833000</v>
      </c>
      <c r="P406" s="189">
        <f t="shared" si="248"/>
        <v>0</v>
      </c>
      <c r="Q406" s="189">
        <f t="shared" si="248"/>
        <v>0</v>
      </c>
      <c r="R406" s="189">
        <f t="shared" si="248"/>
        <v>833000</v>
      </c>
    </row>
    <row r="407" spans="1:18" s="126" customFormat="1" x14ac:dyDescent="0.25">
      <c r="A407" s="188" t="s">
        <v>42</v>
      </c>
      <c r="B407" s="190"/>
      <c r="C407" s="190"/>
      <c r="D407" s="190"/>
      <c r="E407" s="38">
        <v>853</v>
      </c>
      <c r="F407" s="178" t="s">
        <v>185</v>
      </c>
      <c r="G407" s="178" t="s">
        <v>11</v>
      </c>
      <c r="H407" s="184" t="s">
        <v>298</v>
      </c>
      <c r="I407" s="178" t="s">
        <v>43</v>
      </c>
      <c r="J407" s="189">
        <f t="shared" si="248"/>
        <v>833000</v>
      </c>
      <c r="K407" s="189">
        <f t="shared" si="248"/>
        <v>833000</v>
      </c>
      <c r="L407" s="189">
        <f t="shared" si="248"/>
        <v>0</v>
      </c>
      <c r="M407" s="189">
        <f t="shared" si="248"/>
        <v>0</v>
      </c>
      <c r="N407" s="189">
        <f t="shared" si="248"/>
        <v>833000</v>
      </c>
      <c r="O407" s="189">
        <f t="shared" si="248"/>
        <v>833000</v>
      </c>
      <c r="P407" s="189">
        <f t="shared" si="248"/>
        <v>0</v>
      </c>
      <c r="Q407" s="189">
        <f t="shared" si="248"/>
        <v>0</v>
      </c>
      <c r="R407" s="189">
        <f t="shared" si="248"/>
        <v>833000</v>
      </c>
    </row>
    <row r="408" spans="1:18" s="126" customFormat="1" x14ac:dyDescent="0.25">
      <c r="A408" s="188" t="s">
        <v>192</v>
      </c>
      <c r="B408" s="190"/>
      <c r="C408" s="190"/>
      <c r="D408" s="190"/>
      <c r="E408" s="38">
        <v>853</v>
      </c>
      <c r="F408" s="178" t="s">
        <v>185</v>
      </c>
      <c r="G408" s="178" t="s">
        <v>11</v>
      </c>
      <c r="H408" s="184" t="s">
        <v>298</v>
      </c>
      <c r="I408" s="178" t="s">
        <v>189</v>
      </c>
      <c r="J408" s="189">
        <v>833000</v>
      </c>
      <c r="K408" s="189">
        <f>J408</f>
        <v>833000</v>
      </c>
      <c r="L408" s="189"/>
      <c r="M408" s="189"/>
      <c r="N408" s="189">
        <v>833000</v>
      </c>
      <c r="O408" s="189">
        <f>N408</f>
        <v>833000</v>
      </c>
      <c r="P408" s="189"/>
      <c r="Q408" s="189"/>
      <c r="R408" s="189">
        <v>833000</v>
      </c>
    </row>
    <row r="409" spans="1:18" s="126" customFormat="1" x14ac:dyDescent="0.25">
      <c r="A409" s="204" t="s">
        <v>190</v>
      </c>
      <c r="B409" s="225"/>
      <c r="C409" s="225"/>
      <c r="D409" s="225"/>
      <c r="E409" s="38">
        <v>853</v>
      </c>
      <c r="F409" s="22" t="s">
        <v>185</v>
      </c>
      <c r="G409" s="22" t="s">
        <v>56</v>
      </c>
      <c r="H409" s="184" t="s">
        <v>61</v>
      </c>
      <c r="I409" s="22"/>
      <c r="J409" s="23">
        <f t="shared" ref="J409:R411" si="249">J410</f>
        <v>1500000</v>
      </c>
      <c r="K409" s="23">
        <f t="shared" si="249"/>
        <v>0</v>
      </c>
      <c r="L409" s="23">
        <f t="shared" si="249"/>
        <v>1500000</v>
      </c>
      <c r="M409" s="23">
        <f t="shared" si="249"/>
        <v>0</v>
      </c>
      <c r="N409" s="23">
        <f t="shared" si="249"/>
        <v>1500000</v>
      </c>
      <c r="O409" s="23">
        <f t="shared" si="249"/>
        <v>0</v>
      </c>
      <c r="P409" s="23">
        <f t="shared" si="249"/>
        <v>1500000</v>
      </c>
      <c r="Q409" s="23">
        <f t="shared" si="249"/>
        <v>0</v>
      </c>
      <c r="R409" s="23">
        <f t="shared" si="249"/>
        <v>1500000</v>
      </c>
    </row>
    <row r="410" spans="1:18" s="126" customFormat="1" ht="60" x14ac:dyDescent="0.25">
      <c r="A410" s="188" t="s">
        <v>255</v>
      </c>
      <c r="B410" s="37"/>
      <c r="C410" s="37"/>
      <c r="D410" s="37"/>
      <c r="E410" s="38">
        <v>853</v>
      </c>
      <c r="F410" s="178" t="s">
        <v>185</v>
      </c>
      <c r="G410" s="178" t="s">
        <v>56</v>
      </c>
      <c r="H410" s="184" t="s">
        <v>187</v>
      </c>
      <c r="I410" s="178"/>
      <c r="J410" s="189">
        <f t="shared" si="249"/>
        <v>1500000</v>
      </c>
      <c r="K410" s="189">
        <f t="shared" si="249"/>
        <v>0</v>
      </c>
      <c r="L410" s="189">
        <f t="shared" si="249"/>
        <v>1500000</v>
      </c>
      <c r="M410" s="189">
        <f t="shared" si="249"/>
        <v>0</v>
      </c>
      <c r="N410" s="189">
        <f t="shared" si="249"/>
        <v>1500000</v>
      </c>
      <c r="O410" s="189">
        <f t="shared" si="249"/>
        <v>0</v>
      </c>
      <c r="P410" s="189">
        <f t="shared" si="249"/>
        <v>1500000</v>
      </c>
      <c r="Q410" s="189">
        <f t="shared" si="249"/>
        <v>0</v>
      </c>
      <c r="R410" s="189">
        <f t="shared" si="249"/>
        <v>1500000</v>
      </c>
    </row>
    <row r="411" spans="1:18" s="186" customFormat="1" x14ac:dyDescent="0.25">
      <c r="A411" s="188" t="s">
        <v>42</v>
      </c>
      <c r="B411" s="37"/>
      <c r="C411" s="37"/>
      <c r="D411" s="37"/>
      <c r="E411" s="38">
        <v>853</v>
      </c>
      <c r="F411" s="178" t="s">
        <v>185</v>
      </c>
      <c r="G411" s="178" t="s">
        <v>56</v>
      </c>
      <c r="H411" s="184" t="s">
        <v>187</v>
      </c>
      <c r="I411" s="178" t="s">
        <v>43</v>
      </c>
      <c r="J411" s="189">
        <f t="shared" si="249"/>
        <v>1500000</v>
      </c>
      <c r="K411" s="189">
        <f t="shared" si="249"/>
        <v>0</v>
      </c>
      <c r="L411" s="189">
        <f t="shared" si="249"/>
        <v>1500000</v>
      </c>
      <c r="M411" s="189">
        <f t="shared" si="249"/>
        <v>0</v>
      </c>
      <c r="N411" s="189">
        <f t="shared" si="249"/>
        <v>1500000</v>
      </c>
      <c r="O411" s="189">
        <f t="shared" si="249"/>
        <v>0</v>
      </c>
      <c r="P411" s="189">
        <f t="shared" si="249"/>
        <v>1500000</v>
      </c>
      <c r="Q411" s="189">
        <f t="shared" si="249"/>
        <v>0</v>
      </c>
      <c r="R411" s="189">
        <f t="shared" si="249"/>
        <v>1500000</v>
      </c>
    </row>
    <row r="412" spans="1:18" s="186" customFormat="1" x14ac:dyDescent="0.25">
      <c r="A412" s="188" t="s">
        <v>192</v>
      </c>
      <c r="B412" s="37"/>
      <c r="C412" s="37"/>
      <c r="D412" s="37"/>
      <c r="E412" s="38">
        <v>853</v>
      </c>
      <c r="F412" s="178" t="s">
        <v>185</v>
      </c>
      <c r="G412" s="178" t="s">
        <v>56</v>
      </c>
      <c r="H412" s="184" t="s">
        <v>187</v>
      </c>
      <c r="I412" s="178" t="s">
        <v>189</v>
      </c>
      <c r="J412" s="189">
        <v>1500000</v>
      </c>
      <c r="K412" s="189"/>
      <c r="L412" s="189">
        <f>J412</f>
        <v>1500000</v>
      </c>
      <c r="M412" s="189"/>
      <c r="N412" s="189">
        <v>1500000</v>
      </c>
      <c r="O412" s="189"/>
      <c r="P412" s="189">
        <f>N412</f>
        <v>1500000</v>
      </c>
      <c r="Q412" s="189"/>
      <c r="R412" s="189">
        <v>1500000</v>
      </c>
    </row>
    <row r="413" spans="1:18" s="12" customFormat="1" ht="28.5" x14ac:dyDescent="0.25">
      <c r="A413" s="176" t="s">
        <v>193</v>
      </c>
      <c r="B413" s="177"/>
      <c r="C413" s="177"/>
      <c r="D413" s="177"/>
      <c r="E413" s="177">
        <v>854</v>
      </c>
      <c r="F413" s="177"/>
      <c r="G413" s="183"/>
      <c r="H413" s="179" t="s">
        <v>61</v>
      </c>
      <c r="I413" s="183"/>
      <c r="J413" s="185">
        <f t="shared" ref="J413:R415" si="250">J414</f>
        <v>354200</v>
      </c>
      <c r="K413" s="185">
        <f t="shared" si="250"/>
        <v>0</v>
      </c>
      <c r="L413" s="185">
        <f t="shared" si="250"/>
        <v>354200</v>
      </c>
      <c r="M413" s="185">
        <f t="shared" si="250"/>
        <v>0</v>
      </c>
      <c r="N413" s="185">
        <f t="shared" si="250"/>
        <v>354200</v>
      </c>
      <c r="O413" s="185">
        <f t="shared" si="250"/>
        <v>0</v>
      </c>
      <c r="P413" s="185">
        <f t="shared" si="250"/>
        <v>354200</v>
      </c>
      <c r="Q413" s="185">
        <f t="shared" si="250"/>
        <v>0</v>
      </c>
      <c r="R413" s="185">
        <f t="shared" si="250"/>
        <v>354200</v>
      </c>
    </row>
    <row r="414" spans="1:18" s="126" customFormat="1" ht="28.5" x14ac:dyDescent="0.25">
      <c r="A414" s="206" t="s">
        <v>10</v>
      </c>
      <c r="B414" s="181"/>
      <c r="C414" s="181"/>
      <c r="D414" s="181"/>
      <c r="E414" s="199">
        <v>854</v>
      </c>
      <c r="F414" s="183" t="s">
        <v>11</v>
      </c>
      <c r="G414" s="183"/>
      <c r="H414" s="184" t="s">
        <v>61</v>
      </c>
      <c r="I414" s="183"/>
      <c r="J414" s="185">
        <f t="shared" si="250"/>
        <v>354200</v>
      </c>
      <c r="K414" s="185">
        <f t="shared" si="250"/>
        <v>0</v>
      </c>
      <c r="L414" s="185">
        <f t="shared" si="250"/>
        <v>354200</v>
      </c>
      <c r="M414" s="185">
        <f t="shared" si="250"/>
        <v>0</v>
      </c>
      <c r="N414" s="185">
        <f t="shared" si="250"/>
        <v>354200</v>
      </c>
      <c r="O414" s="185">
        <f t="shared" si="250"/>
        <v>0</v>
      </c>
      <c r="P414" s="185">
        <f t="shared" si="250"/>
        <v>354200</v>
      </c>
      <c r="Q414" s="185">
        <f t="shared" si="250"/>
        <v>0</v>
      </c>
      <c r="R414" s="185">
        <f t="shared" si="250"/>
        <v>354200</v>
      </c>
    </row>
    <row r="415" spans="1:18" s="126" customFormat="1" ht="114" x14ac:dyDescent="0.25">
      <c r="A415" s="179" t="s">
        <v>194</v>
      </c>
      <c r="B415" s="187"/>
      <c r="C415" s="187"/>
      <c r="D415" s="187"/>
      <c r="E415" s="182">
        <v>854</v>
      </c>
      <c r="F415" s="22" t="s">
        <v>11</v>
      </c>
      <c r="G415" s="22" t="s">
        <v>58</v>
      </c>
      <c r="H415" s="184" t="s">
        <v>61</v>
      </c>
      <c r="I415" s="22"/>
      <c r="J415" s="23">
        <f t="shared" si="250"/>
        <v>354200</v>
      </c>
      <c r="K415" s="23">
        <f t="shared" si="250"/>
        <v>0</v>
      </c>
      <c r="L415" s="23">
        <f t="shared" si="250"/>
        <v>354200</v>
      </c>
      <c r="M415" s="23">
        <f t="shared" si="250"/>
        <v>0</v>
      </c>
      <c r="N415" s="23">
        <f t="shared" si="250"/>
        <v>354200</v>
      </c>
      <c r="O415" s="23">
        <f t="shared" si="250"/>
        <v>0</v>
      </c>
      <c r="P415" s="23">
        <f t="shared" si="250"/>
        <v>354200</v>
      </c>
      <c r="Q415" s="23">
        <f t="shared" si="250"/>
        <v>0</v>
      </c>
      <c r="R415" s="23">
        <f t="shared" si="250"/>
        <v>354200</v>
      </c>
    </row>
    <row r="416" spans="1:18" s="126" customFormat="1" ht="60" x14ac:dyDescent="0.25">
      <c r="A416" s="188" t="s">
        <v>20</v>
      </c>
      <c r="B416" s="182"/>
      <c r="C416" s="182"/>
      <c r="D416" s="182"/>
      <c r="E416" s="182">
        <v>854</v>
      </c>
      <c r="F416" s="178" t="s">
        <v>17</v>
      </c>
      <c r="G416" s="178" t="s">
        <v>58</v>
      </c>
      <c r="H416" s="184" t="s">
        <v>195</v>
      </c>
      <c r="I416" s="178"/>
      <c r="J416" s="189">
        <f t="shared" ref="J416:M416" si="251">J417+J419</f>
        <v>354200</v>
      </c>
      <c r="K416" s="189">
        <f t="shared" si="251"/>
        <v>0</v>
      </c>
      <c r="L416" s="189">
        <f t="shared" si="251"/>
        <v>354200</v>
      </c>
      <c r="M416" s="189">
        <f t="shared" si="251"/>
        <v>0</v>
      </c>
      <c r="N416" s="189">
        <f t="shared" ref="N416:R416" si="252">N417+N419</f>
        <v>354200</v>
      </c>
      <c r="O416" s="189">
        <f t="shared" si="252"/>
        <v>0</v>
      </c>
      <c r="P416" s="189">
        <f t="shared" si="252"/>
        <v>354200</v>
      </c>
      <c r="Q416" s="189">
        <f t="shared" si="252"/>
        <v>0</v>
      </c>
      <c r="R416" s="189">
        <f t="shared" si="252"/>
        <v>354200</v>
      </c>
    </row>
    <row r="417" spans="1:18" s="126" customFormat="1" ht="135" x14ac:dyDescent="0.25">
      <c r="A417" s="188" t="s">
        <v>16</v>
      </c>
      <c r="B417" s="182"/>
      <c r="C417" s="182"/>
      <c r="D417" s="182"/>
      <c r="E417" s="182">
        <v>854</v>
      </c>
      <c r="F417" s="178" t="s">
        <v>11</v>
      </c>
      <c r="G417" s="178" t="s">
        <v>58</v>
      </c>
      <c r="H417" s="184" t="s">
        <v>195</v>
      </c>
      <c r="I417" s="178" t="s">
        <v>18</v>
      </c>
      <c r="J417" s="189">
        <f t="shared" ref="J417:R417" si="253">J418</f>
        <v>298300</v>
      </c>
      <c r="K417" s="189">
        <f t="shared" si="253"/>
        <v>0</v>
      </c>
      <c r="L417" s="189">
        <f t="shared" si="253"/>
        <v>298300</v>
      </c>
      <c r="M417" s="189">
        <f t="shared" si="253"/>
        <v>0</v>
      </c>
      <c r="N417" s="189">
        <f t="shared" si="253"/>
        <v>298300</v>
      </c>
      <c r="O417" s="189">
        <f t="shared" si="253"/>
        <v>0</v>
      </c>
      <c r="P417" s="189">
        <f t="shared" si="253"/>
        <v>298300</v>
      </c>
      <c r="Q417" s="189">
        <f t="shared" si="253"/>
        <v>0</v>
      </c>
      <c r="R417" s="189">
        <f t="shared" si="253"/>
        <v>298300</v>
      </c>
    </row>
    <row r="418" spans="1:18" s="126" customFormat="1" ht="45" x14ac:dyDescent="0.25">
      <c r="A418" s="188" t="s">
        <v>809</v>
      </c>
      <c r="B418" s="182"/>
      <c r="C418" s="182"/>
      <c r="D418" s="182"/>
      <c r="E418" s="182">
        <v>854</v>
      </c>
      <c r="F418" s="178" t="s">
        <v>11</v>
      </c>
      <c r="G418" s="178" t="s">
        <v>58</v>
      </c>
      <c r="H418" s="184" t="s">
        <v>195</v>
      </c>
      <c r="I418" s="178" t="s">
        <v>19</v>
      </c>
      <c r="J418" s="189">
        <v>298300</v>
      </c>
      <c r="K418" s="189"/>
      <c r="L418" s="189">
        <f>J418</f>
        <v>298300</v>
      </c>
      <c r="M418" s="189"/>
      <c r="N418" s="189">
        <v>298300</v>
      </c>
      <c r="O418" s="189"/>
      <c r="P418" s="189">
        <f>N418</f>
        <v>298300</v>
      </c>
      <c r="Q418" s="189"/>
      <c r="R418" s="189">
        <v>298300</v>
      </c>
    </row>
    <row r="419" spans="1:18" s="126" customFormat="1" ht="60" x14ac:dyDescent="0.25">
      <c r="A419" s="188" t="s">
        <v>22</v>
      </c>
      <c r="B419" s="182"/>
      <c r="C419" s="182"/>
      <c r="D419" s="182"/>
      <c r="E419" s="182">
        <v>854</v>
      </c>
      <c r="F419" s="178" t="s">
        <v>11</v>
      </c>
      <c r="G419" s="178" t="s">
        <v>58</v>
      </c>
      <c r="H419" s="184" t="s">
        <v>195</v>
      </c>
      <c r="I419" s="178" t="s">
        <v>23</v>
      </c>
      <c r="J419" s="189">
        <f t="shared" ref="J419:R419" si="254">J420</f>
        <v>55900</v>
      </c>
      <c r="K419" s="189">
        <f t="shared" si="254"/>
        <v>0</v>
      </c>
      <c r="L419" s="189">
        <f t="shared" si="254"/>
        <v>55900</v>
      </c>
      <c r="M419" s="189">
        <f t="shared" si="254"/>
        <v>0</v>
      </c>
      <c r="N419" s="189">
        <f t="shared" si="254"/>
        <v>55900</v>
      </c>
      <c r="O419" s="189">
        <f t="shared" si="254"/>
        <v>0</v>
      </c>
      <c r="P419" s="189">
        <f t="shared" si="254"/>
        <v>55900</v>
      </c>
      <c r="Q419" s="189">
        <f t="shared" si="254"/>
        <v>0</v>
      </c>
      <c r="R419" s="189">
        <f t="shared" si="254"/>
        <v>55900</v>
      </c>
    </row>
    <row r="420" spans="1:18" s="126" customFormat="1" ht="60" x14ac:dyDescent="0.25">
      <c r="A420" s="188" t="s">
        <v>9</v>
      </c>
      <c r="B420" s="182"/>
      <c r="C420" s="182"/>
      <c r="D420" s="182"/>
      <c r="E420" s="182">
        <v>854</v>
      </c>
      <c r="F420" s="178" t="s">
        <v>11</v>
      </c>
      <c r="G420" s="178" t="s">
        <v>58</v>
      </c>
      <c r="H420" s="184" t="s">
        <v>195</v>
      </c>
      <c r="I420" s="178" t="s">
        <v>24</v>
      </c>
      <c r="J420" s="189">
        <v>55900</v>
      </c>
      <c r="K420" s="189"/>
      <c r="L420" s="189">
        <f>J420</f>
        <v>55900</v>
      </c>
      <c r="M420" s="189"/>
      <c r="N420" s="189">
        <v>55900</v>
      </c>
      <c r="O420" s="189"/>
      <c r="P420" s="189">
        <f>N420</f>
        <v>55900</v>
      </c>
      <c r="Q420" s="189"/>
      <c r="R420" s="189">
        <v>55900</v>
      </c>
    </row>
    <row r="421" spans="1:18" s="186" customFormat="1" ht="42.75" x14ac:dyDescent="0.25">
      <c r="A421" s="176" t="s">
        <v>196</v>
      </c>
      <c r="B421" s="177"/>
      <c r="C421" s="177"/>
      <c r="D421" s="177"/>
      <c r="E421" s="114">
        <v>857</v>
      </c>
      <c r="F421" s="177"/>
      <c r="G421" s="183"/>
      <c r="H421" s="179" t="s">
        <v>61</v>
      </c>
      <c r="I421" s="183"/>
      <c r="J421" s="185">
        <f t="shared" ref="J421:R422" si="255">J422</f>
        <v>720400</v>
      </c>
      <c r="K421" s="185">
        <f t="shared" si="255"/>
        <v>0</v>
      </c>
      <c r="L421" s="185">
        <f t="shared" si="255"/>
        <v>702400</v>
      </c>
      <c r="M421" s="185">
        <f t="shared" si="255"/>
        <v>18000</v>
      </c>
      <c r="N421" s="185">
        <f t="shared" si="255"/>
        <v>706300</v>
      </c>
      <c r="O421" s="185">
        <f t="shared" si="255"/>
        <v>0</v>
      </c>
      <c r="P421" s="185">
        <f t="shared" si="255"/>
        <v>688300</v>
      </c>
      <c r="Q421" s="185">
        <f t="shared" si="255"/>
        <v>18000</v>
      </c>
      <c r="R421" s="185">
        <f t="shared" si="255"/>
        <v>706300</v>
      </c>
    </row>
    <row r="422" spans="1:18" s="186" customFormat="1" ht="28.5" x14ac:dyDescent="0.25">
      <c r="A422" s="206" t="s">
        <v>10</v>
      </c>
      <c r="B422" s="181"/>
      <c r="C422" s="181"/>
      <c r="D422" s="181"/>
      <c r="E422" s="114">
        <v>857</v>
      </c>
      <c r="F422" s="183" t="s">
        <v>11</v>
      </c>
      <c r="G422" s="183"/>
      <c r="H422" s="184" t="s">
        <v>61</v>
      </c>
      <c r="I422" s="183"/>
      <c r="J422" s="185">
        <f t="shared" si="255"/>
        <v>720400</v>
      </c>
      <c r="K422" s="185">
        <f t="shared" si="255"/>
        <v>0</v>
      </c>
      <c r="L422" s="185">
        <f t="shared" si="255"/>
        <v>702400</v>
      </c>
      <c r="M422" s="185">
        <f t="shared" si="255"/>
        <v>18000</v>
      </c>
      <c r="N422" s="185">
        <f t="shared" si="255"/>
        <v>706300</v>
      </c>
      <c r="O422" s="185">
        <f t="shared" si="255"/>
        <v>0</v>
      </c>
      <c r="P422" s="185">
        <f t="shared" si="255"/>
        <v>688300</v>
      </c>
      <c r="Q422" s="185">
        <f t="shared" si="255"/>
        <v>18000</v>
      </c>
      <c r="R422" s="185">
        <f t="shared" si="255"/>
        <v>706300</v>
      </c>
    </row>
    <row r="423" spans="1:18" s="12" customFormat="1" ht="85.5" x14ac:dyDescent="0.25">
      <c r="A423" s="179" t="s">
        <v>179</v>
      </c>
      <c r="B423" s="187"/>
      <c r="C423" s="187"/>
      <c r="D423" s="187"/>
      <c r="E423" s="182">
        <v>857</v>
      </c>
      <c r="F423" s="22" t="s">
        <v>11</v>
      </c>
      <c r="G423" s="22" t="s">
        <v>134</v>
      </c>
      <c r="H423" s="184" t="s">
        <v>61</v>
      </c>
      <c r="I423" s="22"/>
      <c r="J423" s="23">
        <f t="shared" ref="J423:M423" si="256">J424+J427+J431</f>
        <v>720400</v>
      </c>
      <c r="K423" s="23">
        <f t="shared" si="256"/>
        <v>0</v>
      </c>
      <c r="L423" s="23">
        <f t="shared" si="256"/>
        <v>702400</v>
      </c>
      <c r="M423" s="23">
        <f t="shared" si="256"/>
        <v>18000</v>
      </c>
      <c r="N423" s="23">
        <f t="shared" ref="N423:R423" si="257">N424+N427+N431</f>
        <v>706300</v>
      </c>
      <c r="O423" s="23">
        <f t="shared" si="257"/>
        <v>0</v>
      </c>
      <c r="P423" s="23">
        <f t="shared" si="257"/>
        <v>688300</v>
      </c>
      <c r="Q423" s="23">
        <f t="shared" si="257"/>
        <v>18000</v>
      </c>
      <c r="R423" s="23">
        <f t="shared" si="257"/>
        <v>706300</v>
      </c>
    </row>
    <row r="424" spans="1:18" s="12" customFormat="1" ht="60" x14ac:dyDescent="0.25">
      <c r="A424" s="188" t="s">
        <v>20</v>
      </c>
      <c r="B424" s="187"/>
      <c r="C424" s="187"/>
      <c r="D424" s="187"/>
      <c r="E424" s="182">
        <v>857</v>
      </c>
      <c r="F424" s="178" t="s">
        <v>11</v>
      </c>
      <c r="G424" s="178" t="s">
        <v>134</v>
      </c>
      <c r="H424" s="184" t="s">
        <v>195</v>
      </c>
      <c r="I424" s="178"/>
      <c r="J424" s="189">
        <f t="shared" ref="J424:R425" si="258">J425</f>
        <v>24400</v>
      </c>
      <c r="K424" s="189">
        <f t="shared" si="258"/>
        <v>0</v>
      </c>
      <c r="L424" s="189">
        <f t="shared" si="258"/>
        <v>24400</v>
      </c>
      <c r="M424" s="189">
        <f t="shared" si="258"/>
        <v>0</v>
      </c>
      <c r="N424" s="189">
        <f t="shared" si="258"/>
        <v>24400</v>
      </c>
      <c r="O424" s="189">
        <f t="shared" si="258"/>
        <v>0</v>
      </c>
      <c r="P424" s="189">
        <f t="shared" si="258"/>
        <v>24400</v>
      </c>
      <c r="Q424" s="189">
        <f t="shared" si="258"/>
        <v>0</v>
      </c>
      <c r="R424" s="189">
        <f t="shared" si="258"/>
        <v>24400</v>
      </c>
    </row>
    <row r="425" spans="1:18" s="12" customFormat="1" ht="60" x14ac:dyDescent="0.25">
      <c r="A425" s="188" t="s">
        <v>22</v>
      </c>
      <c r="B425" s="190"/>
      <c r="C425" s="190"/>
      <c r="D425" s="178" t="s">
        <v>11</v>
      </c>
      <c r="E425" s="182">
        <v>857</v>
      </c>
      <c r="F425" s="178" t="s">
        <v>11</v>
      </c>
      <c r="G425" s="178" t="s">
        <v>134</v>
      </c>
      <c r="H425" s="184" t="s">
        <v>195</v>
      </c>
      <c r="I425" s="178" t="s">
        <v>23</v>
      </c>
      <c r="J425" s="189">
        <f t="shared" si="258"/>
        <v>24400</v>
      </c>
      <c r="K425" s="189">
        <f t="shared" si="258"/>
        <v>0</v>
      </c>
      <c r="L425" s="189">
        <f t="shared" si="258"/>
        <v>24400</v>
      </c>
      <c r="M425" s="189">
        <f t="shared" si="258"/>
        <v>0</v>
      </c>
      <c r="N425" s="189">
        <f t="shared" si="258"/>
        <v>24400</v>
      </c>
      <c r="O425" s="189">
        <f t="shared" si="258"/>
        <v>0</v>
      </c>
      <c r="P425" s="189">
        <f t="shared" si="258"/>
        <v>24400</v>
      </c>
      <c r="Q425" s="189">
        <f t="shared" si="258"/>
        <v>0</v>
      </c>
      <c r="R425" s="189">
        <f t="shared" si="258"/>
        <v>24400</v>
      </c>
    </row>
    <row r="426" spans="1:18" s="12" customFormat="1" ht="60" x14ac:dyDescent="0.25">
      <c r="A426" s="188" t="s">
        <v>9</v>
      </c>
      <c r="B426" s="37"/>
      <c r="C426" s="37"/>
      <c r="D426" s="178" t="s">
        <v>11</v>
      </c>
      <c r="E426" s="182">
        <v>857</v>
      </c>
      <c r="F426" s="178" t="s">
        <v>11</v>
      </c>
      <c r="G426" s="178" t="s">
        <v>134</v>
      </c>
      <c r="H426" s="184" t="s">
        <v>195</v>
      </c>
      <c r="I426" s="178" t="s">
        <v>24</v>
      </c>
      <c r="J426" s="189">
        <v>24400</v>
      </c>
      <c r="K426" s="189"/>
      <c r="L426" s="189">
        <f>J426</f>
        <v>24400</v>
      </c>
      <c r="M426" s="189"/>
      <c r="N426" s="189">
        <v>24400</v>
      </c>
      <c r="O426" s="189"/>
      <c r="P426" s="189">
        <f>N426</f>
        <v>24400</v>
      </c>
      <c r="Q426" s="189"/>
      <c r="R426" s="189">
        <v>24400</v>
      </c>
    </row>
    <row r="427" spans="1:18" s="126" customFormat="1" ht="75" x14ac:dyDescent="0.25">
      <c r="A427" s="188" t="s">
        <v>197</v>
      </c>
      <c r="B427" s="37"/>
      <c r="C427" s="37"/>
      <c r="D427" s="37"/>
      <c r="E427" s="182">
        <v>857</v>
      </c>
      <c r="F427" s="178" t="s">
        <v>11</v>
      </c>
      <c r="G427" s="178" t="s">
        <v>134</v>
      </c>
      <c r="H427" s="184" t="s">
        <v>198</v>
      </c>
      <c r="I427" s="178"/>
      <c r="J427" s="189">
        <f t="shared" ref="J427:R428" si="259">J428</f>
        <v>678000</v>
      </c>
      <c r="K427" s="189">
        <f t="shared" si="259"/>
        <v>0</v>
      </c>
      <c r="L427" s="189">
        <f t="shared" si="259"/>
        <v>678000</v>
      </c>
      <c r="M427" s="189">
        <f t="shared" si="259"/>
        <v>0</v>
      </c>
      <c r="N427" s="189">
        <f t="shared" si="259"/>
        <v>663900</v>
      </c>
      <c r="O427" s="189">
        <f t="shared" si="259"/>
        <v>0</v>
      </c>
      <c r="P427" s="189">
        <f t="shared" si="259"/>
        <v>663900</v>
      </c>
      <c r="Q427" s="189">
        <f t="shared" si="259"/>
        <v>0</v>
      </c>
      <c r="R427" s="189">
        <f t="shared" si="259"/>
        <v>663900</v>
      </c>
    </row>
    <row r="428" spans="1:18" s="126" customFormat="1" ht="135" x14ac:dyDescent="0.25">
      <c r="A428" s="188" t="s">
        <v>16</v>
      </c>
      <c r="B428" s="37"/>
      <c r="C428" s="37"/>
      <c r="D428" s="37"/>
      <c r="E428" s="182">
        <v>857</v>
      </c>
      <c r="F428" s="178" t="s">
        <v>17</v>
      </c>
      <c r="G428" s="178" t="s">
        <v>134</v>
      </c>
      <c r="H428" s="184" t="s">
        <v>198</v>
      </c>
      <c r="I428" s="178" t="s">
        <v>18</v>
      </c>
      <c r="J428" s="189">
        <f t="shared" si="259"/>
        <v>678000</v>
      </c>
      <c r="K428" s="189">
        <f t="shared" si="259"/>
        <v>0</v>
      </c>
      <c r="L428" s="189">
        <f t="shared" si="259"/>
        <v>678000</v>
      </c>
      <c r="M428" s="189">
        <f t="shared" si="259"/>
        <v>0</v>
      </c>
      <c r="N428" s="189">
        <f t="shared" si="259"/>
        <v>663900</v>
      </c>
      <c r="O428" s="189">
        <f t="shared" si="259"/>
        <v>0</v>
      </c>
      <c r="P428" s="189">
        <f t="shared" si="259"/>
        <v>663900</v>
      </c>
      <c r="Q428" s="189">
        <f t="shared" si="259"/>
        <v>0</v>
      </c>
      <c r="R428" s="189">
        <f t="shared" si="259"/>
        <v>663900</v>
      </c>
    </row>
    <row r="429" spans="1:18" s="126" customFormat="1" ht="45" x14ac:dyDescent="0.25">
      <c r="A429" s="188" t="s">
        <v>809</v>
      </c>
      <c r="B429" s="190"/>
      <c r="C429" s="190"/>
      <c r="D429" s="190"/>
      <c r="E429" s="182">
        <v>857</v>
      </c>
      <c r="F429" s="178" t="s">
        <v>11</v>
      </c>
      <c r="G429" s="178" t="s">
        <v>134</v>
      </c>
      <c r="H429" s="184" t="s">
        <v>198</v>
      </c>
      <c r="I429" s="178" t="s">
        <v>19</v>
      </c>
      <c r="J429" s="189">
        <v>678000</v>
      </c>
      <c r="K429" s="189"/>
      <c r="L429" s="189">
        <f>J429</f>
        <v>678000</v>
      </c>
      <c r="M429" s="189"/>
      <c r="N429" s="189">
        <v>663900</v>
      </c>
      <c r="O429" s="189"/>
      <c r="P429" s="189">
        <f>N429</f>
        <v>663900</v>
      </c>
      <c r="Q429" s="189"/>
      <c r="R429" s="189">
        <v>663900</v>
      </c>
    </row>
    <row r="430" spans="1:18" s="126" customFormat="1" ht="135" x14ac:dyDescent="0.25">
      <c r="A430" s="188" t="s">
        <v>199</v>
      </c>
      <c r="B430" s="37"/>
      <c r="C430" s="37"/>
      <c r="D430" s="178" t="s">
        <v>11</v>
      </c>
      <c r="E430" s="182">
        <v>857</v>
      </c>
      <c r="F430" s="178" t="s">
        <v>17</v>
      </c>
      <c r="G430" s="178" t="s">
        <v>134</v>
      </c>
      <c r="H430" s="184" t="s">
        <v>200</v>
      </c>
      <c r="I430" s="178"/>
      <c r="J430" s="189">
        <f t="shared" ref="J430:R431" si="260">J431</f>
        <v>18000</v>
      </c>
      <c r="K430" s="189">
        <f t="shared" si="260"/>
        <v>0</v>
      </c>
      <c r="L430" s="189">
        <f t="shared" si="260"/>
        <v>0</v>
      </c>
      <c r="M430" s="189">
        <f t="shared" si="260"/>
        <v>18000</v>
      </c>
      <c r="N430" s="189">
        <f t="shared" si="260"/>
        <v>18000</v>
      </c>
      <c r="O430" s="189">
        <f t="shared" si="260"/>
        <v>0</v>
      </c>
      <c r="P430" s="189">
        <f t="shared" si="260"/>
        <v>0</v>
      </c>
      <c r="Q430" s="189">
        <f t="shared" si="260"/>
        <v>18000</v>
      </c>
      <c r="R430" s="189">
        <f t="shared" si="260"/>
        <v>18000</v>
      </c>
    </row>
    <row r="431" spans="1:18" s="126" customFormat="1" ht="60" x14ac:dyDescent="0.25">
      <c r="A431" s="188" t="s">
        <v>22</v>
      </c>
      <c r="B431" s="190"/>
      <c r="C431" s="190"/>
      <c r="D431" s="178" t="s">
        <v>11</v>
      </c>
      <c r="E431" s="182">
        <v>857</v>
      </c>
      <c r="F431" s="178" t="s">
        <v>11</v>
      </c>
      <c r="G431" s="178" t="s">
        <v>134</v>
      </c>
      <c r="H431" s="184" t="s">
        <v>200</v>
      </c>
      <c r="I431" s="178" t="s">
        <v>23</v>
      </c>
      <c r="J431" s="189">
        <f t="shared" si="260"/>
        <v>18000</v>
      </c>
      <c r="K431" s="189">
        <f t="shared" si="260"/>
        <v>0</v>
      </c>
      <c r="L431" s="189">
        <f t="shared" si="260"/>
        <v>0</v>
      </c>
      <c r="M431" s="189">
        <f t="shared" si="260"/>
        <v>18000</v>
      </c>
      <c r="N431" s="189">
        <f t="shared" si="260"/>
        <v>18000</v>
      </c>
      <c r="O431" s="189">
        <f t="shared" si="260"/>
        <v>0</v>
      </c>
      <c r="P431" s="189">
        <f t="shared" si="260"/>
        <v>0</v>
      </c>
      <c r="Q431" s="189">
        <f t="shared" si="260"/>
        <v>18000</v>
      </c>
      <c r="R431" s="189">
        <f t="shared" si="260"/>
        <v>18000</v>
      </c>
    </row>
    <row r="432" spans="1:18" s="126" customFormat="1" ht="60" x14ac:dyDescent="0.25">
      <c r="A432" s="188" t="s">
        <v>9</v>
      </c>
      <c r="B432" s="37"/>
      <c r="C432" s="37"/>
      <c r="D432" s="178" t="s">
        <v>11</v>
      </c>
      <c r="E432" s="182">
        <v>857</v>
      </c>
      <c r="F432" s="178" t="s">
        <v>11</v>
      </c>
      <c r="G432" s="178" t="s">
        <v>134</v>
      </c>
      <c r="H432" s="184" t="s">
        <v>200</v>
      </c>
      <c r="I432" s="178" t="s">
        <v>24</v>
      </c>
      <c r="J432" s="189">
        <v>18000</v>
      </c>
      <c r="K432" s="189"/>
      <c r="L432" s="189"/>
      <c r="M432" s="189">
        <f>J432</f>
        <v>18000</v>
      </c>
      <c r="N432" s="189">
        <v>18000</v>
      </c>
      <c r="O432" s="189"/>
      <c r="P432" s="189"/>
      <c r="Q432" s="189">
        <f>N432</f>
        <v>18000</v>
      </c>
      <c r="R432" s="189">
        <v>18000</v>
      </c>
    </row>
    <row r="433" spans="1:18" s="126" customFormat="1" ht="19.5" customHeight="1" x14ac:dyDescent="0.25">
      <c r="A433" s="20" t="s">
        <v>201</v>
      </c>
      <c r="B433" s="20"/>
      <c r="C433" s="20"/>
      <c r="D433" s="20"/>
      <c r="E433" s="11"/>
      <c r="F433" s="22"/>
      <c r="G433" s="22"/>
      <c r="H433" s="111"/>
      <c r="I433" s="22"/>
      <c r="J433" s="23">
        <f>J6+J248+J385+J413+J421</f>
        <v>285993018.28999996</v>
      </c>
      <c r="K433" s="23">
        <f t="shared" ref="K433:R433" si="261">K6+K248+K385+K413+K421</f>
        <v>153046051.28999999</v>
      </c>
      <c r="L433" s="23">
        <f t="shared" si="261"/>
        <v>126389800</v>
      </c>
      <c r="M433" s="23">
        <f t="shared" si="261"/>
        <v>6557167</v>
      </c>
      <c r="N433" s="23">
        <f t="shared" si="261"/>
        <v>263881800.54999998</v>
      </c>
      <c r="O433" s="23">
        <f t="shared" ref="O433:Q433" si="262">O6+O248+O385+O413+O421</f>
        <v>132035467.55000001</v>
      </c>
      <c r="P433" s="23">
        <f t="shared" si="262"/>
        <v>125282500</v>
      </c>
      <c r="Q433" s="23">
        <f t="shared" si="262"/>
        <v>6563833</v>
      </c>
      <c r="R433" s="23">
        <f t="shared" si="261"/>
        <v>245319643.39999998</v>
      </c>
    </row>
    <row r="434" spans="1:18" s="126" customFormat="1" x14ac:dyDescent="0.25">
      <c r="H434" s="195"/>
      <c r="K434" s="226"/>
      <c r="L434" s="226"/>
      <c r="O434" s="226"/>
      <c r="P434" s="226"/>
    </row>
    <row r="435" spans="1:18" x14ac:dyDescent="0.25">
      <c r="A435" s="8"/>
      <c r="E435" s="8"/>
      <c r="F435" s="8"/>
      <c r="G435" s="8"/>
      <c r="I435" s="8"/>
      <c r="N435" s="8"/>
      <c r="R435" s="8"/>
    </row>
    <row r="436" spans="1:18" x14ac:dyDescent="0.25">
      <c r="A436" s="8"/>
      <c r="E436" s="8"/>
      <c r="F436" s="8"/>
      <c r="G436" s="8"/>
      <c r="I436" s="8"/>
      <c r="N436" s="8"/>
      <c r="R436" s="8"/>
    </row>
    <row r="437" spans="1:18" x14ac:dyDescent="0.25">
      <c r="A437" s="8"/>
      <c r="E437" s="8"/>
      <c r="F437" s="8"/>
      <c r="G437" s="8"/>
      <c r="I437" s="8"/>
      <c r="N437" s="8"/>
      <c r="R437" s="8"/>
    </row>
    <row r="438" spans="1:18" x14ac:dyDescent="0.25">
      <c r="A438" s="8"/>
      <c r="E438" s="8"/>
      <c r="F438" s="8"/>
      <c r="G438" s="8"/>
      <c r="I438" s="8"/>
      <c r="N438" s="8"/>
      <c r="R438" s="8"/>
    </row>
    <row r="439" spans="1:18" x14ac:dyDescent="0.25">
      <c r="A439" s="8"/>
      <c r="E439" s="8"/>
      <c r="F439" s="8"/>
      <c r="G439" s="8"/>
      <c r="I439" s="8"/>
      <c r="N439" s="8"/>
      <c r="R439" s="8"/>
    </row>
    <row r="440" spans="1:18" x14ac:dyDescent="0.25">
      <c r="A440" s="8"/>
      <c r="E440" s="8"/>
      <c r="F440" s="8"/>
      <c r="G440" s="8"/>
      <c r="I440" s="8"/>
      <c r="N440" s="8"/>
      <c r="R440" s="8"/>
    </row>
    <row r="441" spans="1:18" x14ac:dyDescent="0.25">
      <c r="A441" s="8"/>
      <c r="E441" s="8"/>
      <c r="F441" s="8"/>
      <c r="G441" s="8"/>
      <c r="I441" s="8"/>
      <c r="N441" s="8"/>
      <c r="R441" s="8"/>
    </row>
    <row r="442" spans="1:18" x14ac:dyDescent="0.25">
      <c r="A442" s="8"/>
      <c r="E442" s="8"/>
      <c r="F442" s="8"/>
      <c r="G442" s="8"/>
      <c r="I442" s="8"/>
      <c r="N442" s="8"/>
      <c r="R442" s="8"/>
    </row>
    <row r="443" spans="1:18" x14ac:dyDescent="0.25">
      <c r="A443" s="8"/>
      <c r="E443" s="8"/>
      <c r="F443" s="8"/>
      <c r="G443" s="8"/>
      <c r="I443" s="8"/>
      <c r="N443" s="8"/>
      <c r="R443" s="8"/>
    </row>
    <row r="444" spans="1:18" x14ac:dyDescent="0.25">
      <c r="A444" s="8"/>
      <c r="E444" s="8"/>
      <c r="F444" s="8"/>
      <c r="G444" s="8"/>
      <c r="I444" s="8"/>
      <c r="N444" s="8"/>
      <c r="R444" s="8"/>
    </row>
    <row r="445" spans="1:18" x14ac:dyDescent="0.25">
      <c r="A445" s="8"/>
      <c r="E445" s="8"/>
      <c r="F445" s="8"/>
      <c r="G445" s="8"/>
      <c r="I445" s="8"/>
      <c r="N445" s="8"/>
      <c r="R445" s="8"/>
    </row>
    <row r="446" spans="1:18" x14ac:dyDescent="0.25">
      <c r="A446" s="8"/>
      <c r="E446" s="8"/>
      <c r="F446" s="8"/>
      <c r="G446" s="8"/>
      <c r="I446" s="8"/>
      <c r="N446" s="8"/>
      <c r="R446" s="8"/>
    </row>
    <row r="447" spans="1:18" x14ac:dyDescent="0.25">
      <c r="A447" s="8"/>
      <c r="E447" s="8"/>
      <c r="F447" s="8"/>
      <c r="G447" s="8"/>
      <c r="I447" s="8"/>
      <c r="N447" s="8"/>
      <c r="R447" s="8"/>
    </row>
    <row r="448" spans="1:18" x14ac:dyDescent="0.25">
      <c r="A448" s="8"/>
      <c r="E448" s="8"/>
      <c r="F448" s="8"/>
      <c r="G448" s="8"/>
      <c r="I448" s="8"/>
      <c r="N448" s="8"/>
      <c r="R448" s="8"/>
    </row>
    <row r="449" spans="1:18" x14ac:dyDescent="0.25">
      <c r="A449" s="8"/>
      <c r="E449" s="8"/>
      <c r="F449" s="8"/>
      <c r="G449" s="8"/>
      <c r="I449" s="8"/>
      <c r="N449" s="8"/>
      <c r="R449" s="8"/>
    </row>
    <row r="450" spans="1:18" x14ac:dyDescent="0.25">
      <c r="A450" s="8"/>
      <c r="E450" s="8"/>
      <c r="F450" s="8"/>
      <c r="G450" s="8"/>
      <c r="I450" s="8"/>
      <c r="N450" s="8"/>
      <c r="R450" s="8"/>
    </row>
    <row r="451" spans="1:18" x14ac:dyDescent="0.25">
      <c r="A451" s="8"/>
      <c r="E451" s="8"/>
      <c r="F451" s="8"/>
      <c r="G451" s="8"/>
      <c r="I451" s="8"/>
      <c r="N451" s="8"/>
      <c r="R451" s="8"/>
    </row>
    <row r="452" spans="1:18" x14ac:dyDescent="0.25">
      <c r="A452" s="8"/>
      <c r="E452" s="8"/>
      <c r="F452" s="8"/>
      <c r="G452" s="8"/>
      <c r="I452" s="8"/>
      <c r="N452" s="8"/>
      <c r="R452" s="8"/>
    </row>
    <row r="453" spans="1:18" x14ac:dyDescent="0.25">
      <c r="A453" s="8"/>
      <c r="E453" s="8"/>
      <c r="F453" s="8"/>
      <c r="G453" s="8"/>
      <c r="I453" s="8"/>
      <c r="N453" s="8"/>
      <c r="R453" s="8"/>
    </row>
    <row r="454" spans="1:18" x14ac:dyDescent="0.25">
      <c r="A454" s="8"/>
      <c r="E454" s="8"/>
      <c r="F454" s="8"/>
      <c r="G454" s="8"/>
      <c r="I454" s="8"/>
      <c r="N454" s="8"/>
      <c r="R454" s="8"/>
    </row>
    <row r="455" spans="1:18" x14ac:dyDescent="0.25">
      <c r="A455" s="8"/>
      <c r="E455" s="8"/>
      <c r="F455" s="8"/>
      <c r="G455" s="8"/>
      <c r="I455" s="8"/>
      <c r="N455" s="8"/>
      <c r="R455" s="8"/>
    </row>
    <row r="456" spans="1:18" x14ac:dyDescent="0.25">
      <c r="A456" s="8"/>
      <c r="E456" s="8"/>
      <c r="F456" s="8"/>
      <c r="G456" s="8"/>
      <c r="I456" s="8"/>
      <c r="N456" s="8"/>
      <c r="R456" s="8"/>
    </row>
    <row r="457" spans="1:18" x14ac:dyDescent="0.25">
      <c r="A457" s="8"/>
      <c r="E457" s="8"/>
      <c r="F457" s="8"/>
      <c r="G457" s="8"/>
      <c r="I457" s="8"/>
      <c r="N457" s="8"/>
      <c r="R457" s="8"/>
    </row>
    <row r="458" spans="1:18" x14ac:dyDescent="0.25">
      <c r="A458" s="8"/>
      <c r="E458" s="8"/>
      <c r="F458" s="8"/>
      <c r="G458" s="8"/>
      <c r="I458" s="8"/>
      <c r="N458" s="8"/>
      <c r="R458" s="8"/>
    </row>
    <row r="459" spans="1:18" x14ac:dyDescent="0.25">
      <c r="A459" s="8"/>
      <c r="E459" s="8"/>
      <c r="F459" s="8"/>
      <c r="G459" s="8"/>
      <c r="I459" s="8"/>
      <c r="N459" s="8"/>
      <c r="R459" s="8"/>
    </row>
    <row r="460" spans="1:18" x14ac:dyDescent="0.25">
      <c r="A460" s="8"/>
      <c r="E460" s="8"/>
      <c r="F460" s="8"/>
      <c r="G460" s="8"/>
      <c r="I460" s="8"/>
      <c r="N460" s="8"/>
      <c r="R460" s="8"/>
    </row>
    <row r="461" spans="1:18" x14ac:dyDescent="0.25">
      <c r="A461" s="8"/>
      <c r="E461" s="8"/>
      <c r="F461" s="8"/>
      <c r="G461" s="8"/>
      <c r="I461" s="8"/>
      <c r="N461" s="8"/>
      <c r="R461" s="8"/>
    </row>
    <row r="462" spans="1:18" x14ac:dyDescent="0.25">
      <c r="A462" s="8"/>
      <c r="E462" s="8"/>
      <c r="F462" s="8"/>
      <c r="G462" s="8"/>
      <c r="I462" s="8"/>
      <c r="N462" s="8"/>
      <c r="R462" s="8"/>
    </row>
    <row r="463" spans="1:18" x14ac:dyDescent="0.25">
      <c r="A463" s="8"/>
      <c r="E463" s="8"/>
      <c r="F463" s="8"/>
      <c r="G463" s="8"/>
      <c r="I463" s="8"/>
      <c r="N463" s="8"/>
      <c r="R463" s="8"/>
    </row>
    <row r="464" spans="1:18" x14ac:dyDescent="0.25">
      <c r="A464" s="8"/>
      <c r="E464" s="8"/>
      <c r="F464" s="8"/>
      <c r="G464" s="8"/>
      <c r="I464" s="8"/>
      <c r="N464" s="8"/>
      <c r="R464" s="8"/>
    </row>
    <row r="465" spans="1:18" x14ac:dyDescent="0.25">
      <c r="A465" s="8"/>
      <c r="E465" s="8"/>
      <c r="F465" s="8"/>
      <c r="G465" s="8"/>
      <c r="I465" s="8"/>
      <c r="N465" s="8"/>
      <c r="R465" s="8"/>
    </row>
    <row r="466" spans="1:18" x14ac:dyDescent="0.25">
      <c r="A466" s="8"/>
      <c r="E466" s="8"/>
      <c r="F466" s="8"/>
      <c r="G466" s="8"/>
      <c r="I466" s="8"/>
      <c r="N466" s="8"/>
      <c r="R466" s="8"/>
    </row>
    <row r="467" spans="1:18" x14ac:dyDescent="0.25">
      <c r="A467" s="8"/>
      <c r="E467" s="8"/>
      <c r="F467" s="8"/>
      <c r="G467" s="8"/>
      <c r="I467" s="8"/>
      <c r="N467" s="8"/>
      <c r="R467" s="8"/>
    </row>
    <row r="468" spans="1:18" x14ac:dyDescent="0.25">
      <c r="A468" s="8"/>
      <c r="E468" s="8"/>
      <c r="F468" s="8"/>
      <c r="G468" s="8"/>
      <c r="I468" s="8"/>
      <c r="N468" s="8"/>
      <c r="R468" s="8"/>
    </row>
    <row r="469" spans="1:18" x14ac:dyDescent="0.25">
      <c r="A469" s="8"/>
      <c r="E469" s="8"/>
      <c r="F469" s="8"/>
      <c r="G469" s="8"/>
      <c r="I469" s="8"/>
      <c r="N469" s="8"/>
      <c r="R469" s="8"/>
    </row>
    <row r="470" spans="1:18" x14ac:dyDescent="0.25">
      <c r="A470" s="8"/>
      <c r="E470" s="8"/>
      <c r="F470" s="8"/>
      <c r="G470" s="8"/>
      <c r="I470" s="8"/>
      <c r="N470" s="8"/>
      <c r="R470" s="8"/>
    </row>
    <row r="471" spans="1:18" x14ac:dyDescent="0.25">
      <c r="A471" s="8"/>
      <c r="E471" s="8"/>
      <c r="F471" s="8"/>
      <c r="G471" s="8"/>
      <c r="I471" s="8"/>
      <c r="N471" s="8"/>
      <c r="R471" s="8"/>
    </row>
    <row r="472" spans="1:18" x14ac:dyDescent="0.25">
      <c r="A472" s="8"/>
      <c r="E472" s="8"/>
      <c r="F472" s="8"/>
      <c r="G472" s="8"/>
      <c r="I472" s="8"/>
      <c r="N472" s="8"/>
      <c r="R472" s="8"/>
    </row>
    <row r="473" spans="1:18" x14ac:dyDescent="0.25">
      <c r="A473" s="8"/>
      <c r="E473" s="8"/>
      <c r="F473" s="8"/>
      <c r="G473" s="8"/>
      <c r="I473" s="8"/>
      <c r="N473" s="8"/>
      <c r="R473" s="8"/>
    </row>
    <row r="474" spans="1:18" x14ac:dyDescent="0.25">
      <c r="A474" s="8"/>
      <c r="E474" s="8"/>
      <c r="F474" s="8"/>
      <c r="G474" s="8"/>
      <c r="I474" s="8"/>
      <c r="N474" s="8"/>
      <c r="R474" s="8"/>
    </row>
    <row r="475" spans="1:18" x14ac:dyDescent="0.25">
      <c r="A475" s="8"/>
      <c r="E475" s="8"/>
      <c r="F475" s="8"/>
      <c r="G475" s="8"/>
      <c r="I475" s="8"/>
      <c r="N475" s="8"/>
      <c r="R475" s="8"/>
    </row>
    <row r="476" spans="1:18" x14ac:dyDescent="0.25">
      <c r="A476" s="8"/>
      <c r="E476" s="8"/>
      <c r="F476" s="8"/>
      <c r="G476" s="8"/>
      <c r="I476" s="8"/>
      <c r="N476" s="8"/>
      <c r="R476" s="8"/>
    </row>
    <row r="477" spans="1:18" x14ac:dyDescent="0.25">
      <c r="A477" s="8"/>
      <c r="E477" s="8"/>
      <c r="F477" s="8"/>
      <c r="G477" s="8"/>
      <c r="I477" s="8"/>
      <c r="N477" s="8"/>
      <c r="R477" s="8"/>
    </row>
    <row r="478" spans="1:18" x14ac:dyDescent="0.25">
      <c r="A478" s="8"/>
      <c r="E478" s="8"/>
      <c r="F478" s="8"/>
      <c r="G478" s="8"/>
      <c r="I478" s="8"/>
      <c r="N478" s="8"/>
      <c r="R478" s="8"/>
    </row>
    <row r="479" spans="1:18" x14ac:dyDescent="0.25">
      <c r="A479" s="8"/>
      <c r="E479" s="8"/>
      <c r="F479" s="8"/>
      <c r="G479" s="8"/>
      <c r="I479" s="8"/>
      <c r="N479" s="8"/>
      <c r="R479" s="8"/>
    </row>
    <row r="480" spans="1:18" x14ac:dyDescent="0.25">
      <c r="A480" s="8"/>
      <c r="E480" s="8"/>
      <c r="F480" s="8"/>
      <c r="G480" s="8"/>
      <c r="I480" s="8"/>
      <c r="N480" s="8"/>
      <c r="R480" s="8"/>
    </row>
    <row r="481" spans="1:18" x14ac:dyDescent="0.25">
      <c r="A481" s="8"/>
      <c r="E481" s="8"/>
      <c r="F481" s="8"/>
      <c r="G481" s="8"/>
      <c r="I481" s="8"/>
      <c r="N481" s="8"/>
      <c r="R481" s="8"/>
    </row>
    <row r="482" spans="1:18" x14ac:dyDescent="0.25">
      <c r="A482" s="8"/>
      <c r="E482" s="8"/>
      <c r="F482" s="8"/>
      <c r="G482" s="8"/>
      <c r="I482" s="8"/>
      <c r="N482" s="8"/>
      <c r="R482" s="8"/>
    </row>
    <row r="483" spans="1:18" x14ac:dyDescent="0.25">
      <c r="A483" s="8"/>
      <c r="E483" s="8"/>
      <c r="F483" s="8"/>
      <c r="G483" s="8"/>
      <c r="I483" s="8"/>
      <c r="N483" s="8"/>
      <c r="R483" s="8"/>
    </row>
    <row r="484" spans="1:18" x14ac:dyDescent="0.25">
      <c r="A484" s="8"/>
      <c r="E484" s="8"/>
      <c r="F484" s="8"/>
      <c r="G484" s="8"/>
      <c r="I484" s="8"/>
      <c r="N484" s="8"/>
      <c r="R484" s="8"/>
    </row>
    <row r="485" spans="1:18" x14ac:dyDescent="0.25">
      <c r="A485" s="8"/>
      <c r="E485" s="8"/>
      <c r="F485" s="8"/>
      <c r="G485" s="8"/>
      <c r="I485" s="8"/>
      <c r="N485" s="8"/>
      <c r="R485" s="8"/>
    </row>
    <row r="486" spans="1:18" x14ac:dyDescent="0.25">
      <c r="A486" s="8"/>
      <c r="E486" s="8"/>
      <c r="F486" s="8"/>
      <c r="G486" s="8"/>
      <c r="I486" s="8"/>
      <c r="N486" s="8"/>
      <c r="R486" s="8"/>
    </row>
    <row r="487" spans="1:18" x14ac:dyDescent="0.25">
      <c r="A487" s="8"/>
      <c r="E487" s="8"/>
      <c r="F487" s="8"/>
      <c r="G487" s="8"/>
      <c r="I487" s="8"/>
      <c r="N487" s="8"/>
      <c r="R487" s="8"/>
    </row>
    <row r="488" spans="1:18" x14ac:dyDescent="0.25">
      <c r="A488" s="8"/>
      <c r="E488" s="8"/>
      <c r="F488" s="8"/>
      <c r="G488" s="8"/>
      <c r="I488" s="8"/>
      <c r="N488" s="8"/>
      <c r="R488" s="8"/>
    </row>
    <row r="489" spans="1:18" x14ac:dyDescent="0.25">
      <c r="A489" s="8"/>
      <c r="E489" s="8"/>
      <c r="F489" s="8"/>
      <c r="G489" s="8"/>
      <c r="I489" s="8"/>
      <c r="N489" s="8"/>
      <c r="R489" s="8"/>
    </row>
    <row r="490" spans="1:18" x14ac:dyDescent="0.25">
      <c r="A490" s="8"/>
      <c r="E490" s="8"/>
      <c r="F490" s="8"/>
      <c r="G490" s="8"/>
      <c r="I490" s="8"/>
      <c r="N490" s="8"/>
      <c r="R490" s="8"/>
    </row>
    <row r="491" spans="1:18" x14ac:dyDescent="0.25">
      <c r="A491" s="8"/>
      <c r="E491" s="8"/>
      <c r="F491" s="8"/>
      <c r="G491" s="8"/>
      <c r="I491" s="8"/>
      <c r="N491" s="8"/>
      <c r="R491" s="8"/>
    </row>
    <row r="492" spans="1:18" x14ac:dyDescent="0.25">
      <c r="A492" s="8"/>
      <c r="E492" s="8"/>
      <c r="F492" s="8"/>
      <c r="G492" s="8"/>
      <c r="I492" s="8"/>
      <c r="N492" s="8"/>
      <c r="R492" s="8"/>
    </row>
    <row r="493" spans="1:18" x14ac:dyDescent="0.25">
      <c r="A493" s="8"/>
      <c r="E493" s="8"/>
      <c r="F493" s="8"/>
      <c r="G493" s="8"/>
      <c r="I493" s="8"/>
      <c r="N493" s="8"/>
      <c r="R493" s="8"/>
    </row>
    <row r="494" spans="1:18" x14ac:dyDescent="0.25">
      <c r="A494" s="8"/>
      <c r="E494" s="8"/>
      <c r="F494" s="8"/>
      <c r="G494" s="8"/>
      <c r="I494" s="8"/>
      <c r="N494" s="8"/>
      <c r="R494" s="8"/>
    </row>
    <row r="495" spans="1:18" x14ac:dyDescent="0.25">
      <c r="A495" s="8"/>
      <c r="E495" s="8"/>
      <c r="F495" s="8"/>
      <c r="G495" s="8"/>
      <c r="I495" s="8"/>
      <c r="N495" s="8"/>
      <c r="R495" s="8"/>
    </row>
    <row r="496" spans="1:18" x14ac:dyDescent="0.25">
      <c r="A496" s="8"/>
      <c r="E496" s="8"/>
      <c r="F496" s="8"/>
      <c r="G496" s="8"/>
      <c r="I496" s="8"/>
      <c r="N496" s="8"/>
      <c r="R496" s="8"/>
    </row>
    <row r="497" spans="1:18" x14ac:dyDescent="0.25">
      <c r="A497" s="8"/>
      <c r="E497" s="8"/>
      <c r="F497" s="8"/>
      <c r="G497" s="8"/>
      <c r="I497" s="8"/>
      <c r="N497" s="8"/>
      <c r="R497" s="8"/>
    </row>
    <row r="498" spans="1:18" x14ac:dyDescent="0.25">
      <c r="A498" s="8"/>
      <c r="E498" s="8"/>
      <c r="F498" s="8"/>
      <c r="G498" s="8"/>
      <c r="I498" s="8"/>
      <c r="N498" s="8"/>
      <c r="R498" s="8"/>
    </row>
    <row r="499" spans="1:18" x14ac:dyDescent="0.25">
      <c r="A499" s="8"/>
      <c r="E499" s="8"/>
      <c r="F499" s="8"/>
      <c r="G499" s="8"/>
      <c r="I499" s="8"/>
      <c r="N499" s="8"/>
      <c r="R499" s="8"/>
    </row>
    <row r="500" spans="1:18" x14ac:dyDescent="0.25">
      <c r="A500" s="8"/>
      <c r="E500" s="8"/>
      <c r="F500" s="8"/>
      <c r="G500" s="8"/>
      <c r="I500" s="8"/>
      <c r="N500" s="8"/>
      <c r="R500" s="8"/>
    </row>
    <row r="501" spans="1:18" x14ac:dyDescent="0.25">
      <c r="A501" s="8"/>
      <c r="E501" s="8"/>
      <c r="F501" s="8"/>
      <c r="G501" s="8"/>
      <c r="I501" s="8"/>
      <c r="N501" s="8"/>
      <c r="R501" s="8"/>
    </row>
    <row r="502" spans="1:18" x14ac:dyDescent="0.25">
      <c r="A502" s="8"/>
      <c r="E502" s="8"/>
      <c r="F502" s="8"/>
      <c r="G502" s="8"/>
      <c r="I502" s="8"/>
      <c r="N502" s="8"/>
      <c r="R502" s="8"/>
    </row>
    <row r="503" spans="1:18" x14ac:dyDescent="0.25">
      <c r="A503" s="8"/>
      <c r="E503" s="8"/>
      <c r="F503" s="8"/>
      <c r="G503" s="8"/>
      <c r="I503" s="8"/>
      <c r="N503" s="8"/>
      <c r="R503" s="8"/>
    </row>
    <row r="504" spans="1:18" x14ac:dyDescent="0.25">
      <c r="A504" s="8"/>
      <c r="E504" s="8"/>
      <c r="F504" s="8"/>
      <c r="G504" s="8"/>
      <c r="I504" s="8"/>
      <c r="N504" s="8"/>
      <c r="R504" s="8"/>
    </row>
    <row r="505" spans="1:18" x14ac:dyDescent="0.25">
      <c r="A505" s="8"/>
      <c r="E505" s="8"/>
      <c r="F505" s="8"/>
      <c r="G505" s="8"/>
      <c r="I505" s="8"/>
      <c r="N505" s="8"/>
      <c r="R505" s="8"/>
    </row>
    <row r="506" spans="1:18" x14ac:dyDescent="0.25">
      <c r="A506" s="8"/>
      <c r="E506" s="8"/>
      <c r="F506" s="8"/>
      <c r="G506" s="8"/>
      <c r="I506" s="8"/>
      <c r="N506" s="8"/>
      <c r="R506" s="8"/>
    </row>
    <row r="507" spans="1:18" x14ac:dyDescent="0.25">
      <c r="A507" s="8"/>
      <c r="E507" s="8"/>
      <c r="F507" s="8"/>
      <c r="G507" s="8"/>
      <c r="I507" s="8"/>
      <c r="N507" s="8"/>
      <c r="R507" s="8"/>
    </row>
    <row r="508" spans="1:18" x14ac:dyDescent="0.25">
      <c r="A508" s="8"/>
      <c r="E508" s="8"/>
      <c r="F508" s="8"/>
      <c r="G508" s="8"/>
      <c r="I508" s="8"/>
      <c r="N508" s="8"/>
      <c r="R508" s="8"/>
    </row>
    <row r="509" spans="1:18" x14ac:dyDescent="0.25">
      <c r="A509" s="8"/>
      <c r="E509" s="8"/>
      <c r="F509" s="8"/>
      <c r="G509" s="8"/>
      <c r="I509" s="8"/>
      <c r="N509" s="8"/>
      <c r="R509" s="8"/>
    </row>
    <row r="510" spans="1:18" x14ac:dyDescent="0.25">
      <c r="A510" s="8"/>
      <c r="E510" s="8"/>
      <c r="F510" s="8"/>
      <c r="G510" s="8"/>
      <c r="I510" s="8"/>
      <c r="N510" s="8"/>
      <c r="R510" s="8"/>
    </row>
    <row r="511" spans="1:18" x14ac:dyDescent="0.25">
      <c r="A511" s="8"/>
      <c r="E511" s="8"/>
      <c r="F511" s="8"/>
      <c r="G511" s="8"/>
      <c r="I511" s="8"/>
      <c r="N511" s="8"/>
      <c r="R511" s="8"/>
    </row>
    <row r="512" spans="1:18" x14ac:dyDescent="0.25">
      <c r="A512" s="8"/>
      <c r="E512" s="8"/>
      <c r="F512" s="8"/>
      <c r="G512" s="8"/>
      <c r="I512" s="8"/>
      <c r="N512" s="8"/>
      <c r="R512" s="8"/>
    </row>
    <row r="513" spans="1:18" x14ac:dyDescent="0.25">
      <c r="A513" s="8"/>
      <c r="E513" s="8"/>
      <c r="F513" s="8"/>
      <c r="G513" s="8"/>
      <c r="I513" s="8"/>
      <c r="N513" s="8"/>
      <c r="R513" s="8"/>
    </row>
    <row r="514" spans="1:18" x14ac:dyDescent="0.25">
      <c r="A514" s="8"/>
      <c r="E514" s="8"/>
      <c r="F514" s="8"/>
      <c r="G514" s="8"/>
      <c r="I514" s="8"/>
      <c r="N514" s="8"/>
      <c r="R514" s="8"/>
    </row>
    <row r="515" spans="1:18" x14ac:dyDescent="0.25">
      <c r="A515" s="8"/>
      <c r="E515" s="8"/>
      <c r="F515" s="8"/>
      <c r="G515" s="8"/>
      <c r="I515" s="8"/>
      <c r="N515" s="8"/>
      <c r="R515" s="8"/>
    </row>
    <row r="516" spans="1:18" x14ac:dyDescent="0.25">
      <c r="A516" s="8"/>
      <c r="E516" s="8"/>
      <c r="F516" s="8"/>
      <c r="G516" s="8"/>
      <c r="I516" s="8"/>
      <c r="N516" s="8"/>
      <c r="R516" s="8"/>
    </row>
    <row r="517" spans="1:18" x14ac:dyDescent="0.25">
      <c r="A517" s="8"/>
      <c r="E517" s="8"/>
      <c r="F517" s="8"/>
      <c r="G517" s="8"/>
      <c r="I517" s="8"/>
      <c r="N517" s="8"/>
      <c r="R517" s="8"/>
    </row>
    <row r="518" spans="1:18" x14ac:dyDescent="0.25">
      <c r="A518" s="8"/>
      <c r="E518" s="8"/>
      <c r="F518" s="8"/>
      <c r="G518" s="8"/>
      <c r="I518" s="8"/>
      <c r="N518" s="8"/>
      <c r="R518" s="8"/>
    </row>
    <row r="519" spans="1:18" x14ac:dyDescent="0.25">
      <c r="A519" s="8"/>
      <c r="E519" s="8"/>
      <c r="F519" s="8"/>
      <c r="G519" s="8"/>
      <c r="I519" s="8"/>
      <c r="N519" s="8"/>
      <c r="R519" s="8"/>
    </row>
    <row r="520" spans="1:18" x14ac:dyDescent="0.25">
      <c r="A520" s="8"/>
      <c r="E520" s="8"/>
      <c r="F520" s="8"/>
      <c r="G520" s="8"/>
      <c r="I520" s="8"/>
      <c r="N520" s="8"/>
      <c r="R520" s="8"/>
    </row>
    <row r="521" spans="1:18" x14ac:dyDescent="0.25">
      <c r="A521" s="8"/>
      <c r="E521" s="8"/>
      <c r="F521" s="8"/>
      <c r="G521" s="8"/>
      <c r="I521" s="8"/>
      <c r="N521" s="8"/>
      <c r="R521" s="8"/>
    </row>
    <row r="522" spans="1:18" x14ac:dyDescent="0.25">
      <c r="A522" s="8"/>
      <c r="E522" s="8"/>
      <c r="F522" s="8"/>
      <c r="G522" s="8"/>
      <c r="I522" s="8"/>
      <c r="N522" s="8"/>
      <c r="R522" s="8"/>
    </row>
    <row r="523" spans="1:18" x14ac:dyDescent="0.25">
      <c r="A523" s="8"/>
      <c r="E523" s="8"/>
      <c r="F523" s="8"/>
      <c r="G523" s="8"/>
      <c r="I523" s="8"/>
      <c r="N523" s="8"/>
      <c r="R523" s="8"/>
    </row>
    <row r="524" spans="1:18" x14ac:dyDescent="0.25">
      <c r="A524" s="8"/>
      <c r="E524" s="8"/>
      <c r="F524" s="8"/>
      <c r="G524" s="8"/>
      <c r="I524" s="8"/>
      <c r="N524" s="8"/>
      <c r="R524" s="8"/>
    </row>
    <row r="525" spans="1:18" x14ac:dyDescent="0.25">
      <c r="A525" s="8"/>
      <c r="E525" s="8"/>
      <c r="F525" s="8"/>
      <c r="G525" s="8"/>
      <c r="I525" s="8"/>
      <c r="N525" s="8"/>
      <c r="R525" s="8"/>
    </row>
    <row r="526" spans="1:18" x14ac:dyDescent="0.25">
      <c r="A526" s="8"/>
      <c r="E526" s="8"/>
      <c r="F526" s="8"/>
      <c r="G526" s="8"/>
      <c r="I526" s="8"/>
      <c r="N526" s="8"/>
      <c r="R526" s="8"/>
    </row>
    <row r="527" spans="1:18" x14ac:dyDescent="0.25">
      <c r="A527" s="8"/>
      <c r="E527" s="8"/>
      <c r="F527" s="8"/>
      <c r="G527" s="8"/>
      <c r="I527" s="8"/>
      <c r="N527" s="8"/>
      <c r="R527" s="8"/>
    </row>
    <row r="528" spans="1:18" x14ac:dyDescent="0.25">
      <c r="A528" s="8"/>
      <c r="E528" s="8"/>
      <c r="F528" s="8"/>
      <c r="G528" s="8"/>
      <c r="I528" s="8"/>
      <c r="N528" s="8"/>
      <c r="R528" s="8"/>
    </row>
    <row r="529" spans="1:18" x14ac:dyDescent="0.25">
      <c r="A529" s="8"/>
      <c r="E529" s="8"/>
      <c r="F529" s="8"/>
      <c r="G529" s="8"/>
      <c r="I529" s="8"/>
      <c r="N529" s="8"/>
      <c r="R529" s="8"/>
    </row>
    <row r="530" spans="1:18" x14ac:dyDescent="0.25">
      <c r="A530" s="8"/>
      <c r="E530" s="8"/>
      <c r="F530" s="8"/>
      <c r="G530" s="8"/>
      <c r="I530" s="8"/>
      <c r="N530" s="8"/>
      <c r="R530" s="8"/>
    </row>
    <row r="531" spans="1:18" x14ac:dyDescent="0.25">
      <c r="A531" s="8"/>
      <c r="E531" s="8"/>
      <c r="F531" s="8"/>
      <c r="G531" s="8"/>
      <c r="I531" s="8"/>
      <c r="N531" s="8"/>
      <c r="R531" s="8"/>
    </row>
    <row r="532" spans="1:18" x14ac:dyDescent="0.25">
      <c r="A532" s="8"/>
      <c r="E532" s="8"/>
      <c r="F532" s="8"/>
      <c r="G532" s="8"/>
      <c r="I532" s="8"/>
      <c r="N532" s="8"/>
      <c r="R532" s="8"/>
    </row>
    <row r="533" spans="1:18" x14ac:dyDescent="0.25">
      <c r="A533" s="8"/>
      <c r="E533" s="8"/>
      <c r="F533" s="8"/>
      <c r="G533" s="8"/>
      <c r="I533" s="8"/>
      <c r="N533" s="8"/>
      <c r="R533" s="8"/>
    </row>
    <row r="534" spans="1:18" x14ac:dyDescent="0.25">
      <c r="A534" s="8"/>
      <c r="E534" s="8"/>
      <c r="F534" s="8"/>
      <c r="G534" s="8"/>
      <c r="I534" s="8"/>
      <c r="N534" s="8"/>
      <c r="R534" s="8"/>
    </row>
    <row r="535" spans="1:18" x14ac:dyDescent="0.25">
      <c r="A535" s="8"/>
      <c r="E535" s="8"/>
      <c r="F535" s="8"/>
      <c r="G535" s="8"/>
      <c r="I535" s="8"/>
      <c r="N535" s="8"/>
      <c r="R535" s="8"/>
    </row>
    <row r="536" spans="1:18" x14ac:dyDescent="0.25">
      <c r="A536" s="8"/>
      <c r="E536" s="8"/>
      <c r="F536" s="8"/>
      <c r="G536" s="8"/>
      <c r="I536" s="8"/>
      <c r="N536" s="8"/>
      <c r="R536" s="8"/>
    </row>
    <row r="537" spans="1:18" x14ac:dyDescent="0.25">
      <c r="A537" s="8"/>
      <c r="E537" s="8"/>
      <c r="F537" s="8"/>
      <c r="G537" s="8"/>
      <c r="I537" s="8"/>
      <c r="N537" s="8"/>
      <c r="R537" s="8"/>
    </row>
    <row r="538" spans="1:18" x14ac:dyDescent="0.25">
      <c r="A538" s="8"/>
      <c r="E538" s="8"/>
      <c r="F538" s="8"/>
      <c r="G538" s="8"/>
      <c r="I538" s="8"/>
      <c r="N538" s="8"/>
      <c r="R538" s="8"/>
    </row>
    <row r="539" spans="1:18" x14ac:dyDescent="0.25">
      <c r="A539" s="8"/>
      <c r="E539" s="8"/>
      <c r="F539" s="8"/>
      <c r="G539" s="8"/>
      <c r="I539" s="8"/>
      <c r="N539" s="8"/>
      <c r="R539" s="8"/>
    </row>
    <row r="540" spans="1:18" x14ac:dyDescent="0.25">
      <c r="A540" s="8"/>
      <c r="E540" s="8"/>
      <c r="F540" s="8"/>
      <c r="G540" s="8"/>
      <c r="I540" s="8"/>
      <c r="N540" s="8"/>
      <c r="R540" s="8"/>
    </row>
    <row r="541" spans="1:18" x14ac:dyDescent="0.25">
      <c r="A541" s="8"/>
      <c r="E541" s="8"/>
      <c r="F541" s="8"/>
      <c r="G541" s="8"/>
      <c r="I541" s="8"/>
      <c r="N541" s="8"/>
      <c r="R541" s="8"/>
    </row>
    <row r="542" spans="1:18" x14ac:dyDescent="0.25">
      <c r="A542" s="8"/>
      <c r="E542" s="8"/>
      <c r="F542" s="8"/>
      <c r="G542" s="8"/>
      <c r="I542" s="8"/>
      <c r="N542" s="8"/>
      <c r="R542" s="8"/>
    </row>
    <row r="543" spans="1:18" x14ac:dyDescent="0.25">
      <c r="A543" s="8"/>
      <c r="E543" s="8"/>
      <c r="F543" s="8"/>
      <c r="G543" s="8"/>
      <c r="I543" s="8"/>
      <c r="N543" s="8"/>
      <c r="R543" s="8"/>
    </row>
    <row r="544" spans="1:18" x14ac:dyDescent="0.25">
      <c r="A544" s="8"/>
      <c r="E544" s="8"/>
      <c r="F544" s="8"/>
      <c r="G544" s="8"/>
      <c r="I544" s="8"/>
      <c r="N544" s="8"/>
      <c r="R544" s="8"/>
    </row>
    <row r="545" spans="1:18" x14ac:dyDescent="0.25">
      <c r="A545" s="8"/>
      <c r="E545" s="8"/>
      <c r="F545" s="8"/>
      <c r="G545" s="8"/>
      <c r="I545" s="8"/>
      <c r="N545" s="8"/>
      <c r="R545" s="8"/>
    </row>
    <row r="546" spans="1:18" x14ac:dyDescent="0.25">
      <c r="A546" s="8"/>
      <c r="E546" s="8"/>
      <c r="F546" s="8"/>
      <c r="G546" s="8"/>
      <c r="I546" s="8"/>
      <c r="N546" s="8"/>
      <c r="R546" s="8"/>
    </row>
    <row r="547" spans="1:18" x14ac:dyDescent="0.25">
      <c r="A547" s="8"/>
      <c r="E547" s="8"/>
      <c r="F547" s="8"/>
      <c r="G547" s="8"/>
      <c r="I547" s="8"/>
      <c r="N547" s="8"/>
      <c r="R547" s="8"/>
    </row>
    <row r="548" spans="1:18" x14ac:dyDescent="0.25">
      <c r="A548" s="8"/>
      <c r="E548" s="8"/>
      <c r="F548" s="8"/>
      <c r="G548" s="8"/>
      <c r="I548" s="8"/>
      <c r="N548" s="8"/>
      <c r="R548" s="8"/>
    </row>
    <row r="549" spans="1:18" x14ac:dyDescent="0.25">
      <c r="A549" s="8"/>
      <c r="E549" s="8"/>
      <c r="F549" s="8"/>
      <c r="G549" s="8"/>
      <c r="I549" s="8"/>
      <c r="N549" s="8"/>
      <c r="R549" s="8"/>
    </row>
    <row r="550" spans="1:18" x14ac:dyDescent="0.25">
      <c r="A550" s="8"/>
      <c r="E550" s="8"/>
      <c r="F550" s="8"/>
      <c r="G550" s="8"/>
      <c r="I550" s="8"/>
      <c r="N550" s="8"/>
      <c r="R550" s="8"/>
    </row>
    <row r="551" spans="1:18" x14ac:dyDescent="0.25">
      <c r="A551" s="8"/>
      <c r="E551" s="8"/>
      <c r="F551" s="8"/>
      <c r="G551" s="8"/>
      <c r="I551" s="8"/>
      <c r="N551" s="8"/>
      <c r="R551" s="8"/>
    </row>
    <row r="552" spans="1:18" x14ac:dyDescent="0.25">
      <c r="A552" s="8"/>
      <c r="E552" s="8"/>
      <c r="F552" s="8"/>
      <c r="G552" s="8"/>
      <c r="I552" s="8"/>
      <c r="N552" s="8"/>
      <c r="R552" s="8"/>
    </row>
    <row r="553" spans="1:18" x14ac:dyDescent="0.25">
      <c r="A553" s="8"/>
      <c r="E553" s="8"/>
      <c r="F553" s="8"/>
      <c r="G553" s="8"/>
      <c r="I553" s="8"/>
      <c r="N553" s="8"/>
      <c r="R553" s="8"/>
    </row>
    <row r="554" spans="1:18" x14ac:dyDescent="0.25">
      <c r="A554" s="8"/>
      <c r="E554" s="8"/>
      <c r="F554" s="8"/>
      <c r="G554" s="8"/>
      <c r="I554" s="8"/>
      <c r="N554" s="8"/>
      <c r="R554" s="8"/>
    </row>
    <row r="555" spans="1:18" x14ac:dyDescent="0.25">
      <c r="A555" s="8"/>
      <c r="E555" s="8"/>
      <c r="F555" s="8"/>
      <c r="G555" s="8"/>
      <c r="I555" s="8"/>
      <c r="N555" s="8"/>
      <c r="R555" s="8"/>
    </row>
    <row r="556" spans="1:18" x14ac:dyDescent="0.25">
      <c r="A556" s="8"/>
      <c r="E556" s="8"/>
      <c r="F556" s="8"/>
      <c r="G556" s="8"/>
      <c r="I556" s="8"/>
      <c r="N556" s="8"/>
      <c r="R556" s="8"/>
    </row>
    <row r="557" spans="1:18" x14ac:dyDescent="0.25">
      <c r="A557" s="8"/>
      <c r="E557" s="8"/>
      <c r="F557" s="8"/>
      <c r="G557" s="8"/>
      <c r="I557" s="8"/>
      <c r="N557" s="8"/>
      <c r="R557" s="8"/>
    </row>
    <row r="558" spans="1:18" x14ac:dyDescent="0.25">
      <c r="A558" s="8"/>
      <c r="E558" s="8"/>
      <c r="F558" s="8"/>
      <c r="G558" s="8"/>
      <c r="I558" s="8"/>
      <c r="N558" s="8"/>
      <c r="R558" s="8"/>
    </row>
    <row r="559" spans="1:18" x14ac:dyDescent="0.25">
      <c r="A559" s="8"/>
      <c r="E559" s="8"/>
      <c r="F559" s="8"/>
      <c r="G559" s="8"/>
      <c r="I559" s="8"/>
      <c r="N559" s="8"/>
      <c r="R559" s="8"/>
    </row>
    <row r="560" spans="1:18" x14ac:dyDescent="0.25">
      <c r="A560" s="8"/>
      <c r="E560" s="8"/>
      <c r="F560" s="8"/>
      <c r="G560" s="8"/>
      <c r="I560" s="8"/>
      <c r="N560" s="8"/>
      <c r="R560" s="8"/>
    </row>
    <row r="561" spans="1:18" x14ac:dyDescent="0.25">
      <c r="A561" s="8"/>
      <c r="E561" s="8"/>
      <c r="F561" s="8"/>
      <c r="G561" s="8"/>
      <c r="I561" s="8"/>
      <c r="N561" s="8"/>
      <c r="R561" s="8"/>
    </row>
    <row r="562" spans="1:18" x14ac:dyDescent="0.25">
      <c r="A562" s="8"/>
      <c r="E562" s="8"/>
      <c r="F562" s="8"/>
      <c r="G562" s="8"/>
      <c r="I562" s="8"/>
      <c r="N562" s="8"/>
      <c r="R562" s="8"/>
    </row>
    <row r="563" spans="1:18" x14ac:dyDescent="0.25">
      <c r="A563" s="8"/>
      <c r="E563" s="8"/>
      <c r="F563" s="8"/>
      <c r="G563" s="8"/>
      <c r="I563" s="8"/>
      <c r="N563" s="8"/>
      <c r="R563" s="8"/>
    </row>
    <row r="564" spans="1:18" x14ac:dyDescent="0.25">
      <c r="A564" s="8"/>
      <c r="E564" s="8"/>
      <c r="F564" s="8"/>
      <c r="G564" s="8"/>
      <c r="I564" s="8"/>
      <c r="N564" s="8"/>
      <c r="R564" s="8"/>
    </row>
    <row r="565" spans="1:18" x14ac:dyDescent="0.25">
      <c r="A565" s="8"/>
      <c r="E565" s="8"/>
      <c r="F565" s="8"/>
      <c r="G565" s="8"/>
      <c r="I565" s="8"/>
      <c r="N565" s="8"/>
      <c r="R565" s="8"/>
    </row>
    <row r="566" spans="1:18" x14ac:dyDescent="0.25">
      <c r="A566" s="8"/>
      <c r="E566" s="8"/>
      <c r="F566" s="8"/>
      <c r="G566" s="8"/>
      <c r="I566" s="8"/>
      <c r="N566" s="8"/>
      <c r="R566" s="8"/>
    </row>
    <row r="567" spans="1:18" x14ac:dyDescent="0.25">
      <c r="A567" s="8"/>
      <c r="E567" s="8"/>
      <c r="F567" s="8"/>
      <c r="G567" s="8"/>
      <c r="I567" s="8"/>
      <c r="N567" s="8"/>
      <c r="R567" s="8"/>
    </row>
    <row r="568" spans="1:18" x14ac:dyDescent="0.25">
      <c r="A568" s="8"/>
      <c r="E568" s="8"/>
      <c r="F568" s="8"/>
      <c r="G568" s="8"/>
      <c r="I568" s="8"/>
      <c r="N568" s="8"/>
      <c r="R568" s="8"/>
    </row>
    <row r="569" spans="1:18" x14ac:dyDescent="0.25">
      <c r="A569" s="8"/>
      <c r="E569" s="8"/>
      <c r="F569" s="8"/>
      <c r="G569" s="8"/>
      <c r="I569" s="8"/>
      <c r="N569" s="8"/>
      <c r="R569" s="8"/>
    </row>
    <row r="570" spans="1:18" x14ac:dyDescent="0.25">
      <c r="A570" s="8"/>
      <c r="E570" s="8"/>
      <c r="F570" s="8"/>
      <c r="G570" s="8"/>
      <c r="I570" s="8"/>
      <c r="N570" s="8"/>
      <c r="R570" s="8"/>
    </row>
    <row r="571" spans="1:18" x14ac:dyDescent="0.25">
      <c r="A571" s="8"/>
      <c r="E571" s="8"/>
      <c r="F571" s="8"/>
      <c r="G571" s="8"/>
      <c r="I571" s="8"/>
      <c r="N571" s="8"/>
      <c r="R571" s="8"/>
    </row>
    <row r="572" spans="1:18" x14ac:dyDescent="0.25">
      <c r="A572" s="8"/>
      <c r="E572" s="8"/>
      <c r="F572" s="8"/>
      <c r="G572" s="8"/>
      <c r="I572" s="8"/>
      <c r="N572" s="8"/>
      <c r="R572" s="8"/>
    </row>
    <row r="573" spans="1:18" x14ac:dyDescent="0.25">
      <c r="A573" s="8"/>
      <c r="E573" s="8"/>
      <c r="F573" s="8"/>
      <c r="G573" s="8"/>
      <c r="I573" s="8"/>
      <c r="N573" s="8"/>
      <c r="R573" s="8"/>
    </row>
    <row r="574" spans="1:18" x14ac:dyDescent="0.25">
      <c r="A574" s="8"/>
      <c r="E574" s="8"/>
      <c r="F574" s="8"/>
      <c r="G574" s="8"/>
      <c r="I574" s="8"/>
      <c r="N574" s="8"/>
      <c r="R574" s="8"/>
    </row>
    <row r="575" spans="1:18" x14ac:dyDescent="0.25">
      <c r="A575" s="8"/>
      <c r="E575" s="8"/>
      <c r="F575" s="8"/>
      <c r="G575" s="8"/>
      <c r="I575" s="8"/>
      <c r="N575" s="8"/>
      <c r="R575" s="8"/>
    </row>
    <row r="576" spans="1:18" x14ac:dyDescent="0.25">
      <c r="A576" s="8"/>
      <c r="E576" s="8"/>
      <c r="F576" s="8"/>
      <c r="G576" s="8"/>
      <c r="I576" s="8"/>
      <c r="N576" s="8"/>
      <c r="R576" s="8"/>
    </row>
    <row r="577" spans="1:18" x14ac:dyDescent="0.25">
      <c r="A577" s="8"/>
      <c r="E577" s="8"/>
      <c r="F577" s="8"/>
      <c r="G577" s="8"/>
      <c r="I577" s="8"/>
      <c r="N577" s="8"/>
      <c r="R577" s="8"/>
    </row>
    <row r="578" spans="1:18" x14ac:dyDescent="0.25">
      <c r="A578" s="8"/>
      <c r="E578" s="8"/>
      <c r="F578" s="8"/>
      <c r="G578" s="8"/>
      <c r="I578" s="8"/>
      <c r="N578" s="8"/>
      <c r="R578" s="8"/>
    </row>
    <row r="579" spans="1:18" x14ac:dyDescent="0.25">
      <c r="A579" s="8"/>
      <c r="E579" s="8"/>
      <c r="F579" s="8"/>
      <c r="G579" s="8"/>
      <c r="I579" s="8"/>
      <c r="N579" s="8"/>
      <c r="R579" s="8"/>
    </row>
    <row r="580" spans="1:18" x14ac:dyDescent="0.25">
      <c r="A580" s="8"/>
      <c r="E580" s="8"/>
      <c r="F580" s="8"/>
      <c r="G580" s="8"/>
      <c r="I580" s="8"/>
      <c r="N580" s="8"/>
      <c r="R580" s="8"/>
    </row>
    <row r="581" spans="1:18" x14ac:dyDescent="0.25">
      <c r="A581" s="8"/>
      <c r="E581" s="8"/>
      <c r="F581" s="8"/>
      <c r="G581" s="8"/>
      <c r="I581" s="8"/>
      <c r="N581" s="8"/>
      <c r="R581" s="8"/>
    </row>
    <row r="582" spans="1:18" x14ac:dyDescent="0.25">
      <c r="A582" s="8"/>
      <c r="E582" s="8"/>
      <c r="F582" s="8"/>
      <c r="G582" s="8"/>
      <c r="I582" s="8"/>
      <c r="N582" s="8"/>
      <c r="R582" s="8"/>
    </row>
    <row r="583" spans="1:18" x14ac:dyDescent="0.25">
      <c r="A583" s="8"/>
      <c r="E583" s="8"/>
      <c r="F583" s="8"/>
      <c r="G583" s="8"/>
      <c r="I583" s="8"/>
      <c r="N583" s="8"/>
      <c r="R583" s="8"/>
    </row>
    <row r="584" spans="1:18" x14ac:dyDescent="0.25">
      <c r="A584" s="8"/>
      <c r="E584" s="8"/>
      <c r="F584" s="8"/>
      <c r="G584" s="8"/>
      <c r="I584" s="8"/>
      <c r="N584" s="8"/>
      <c r="R584" s="8"/>
    </row>
    <row r="585" spans="1:18" x14ac:dyDescent="0.25">
      <c r="A585" s="8"/>
      <c r="E585" s="8"/>
      <c r="F585" s="8"/>
      <c r="G585" s="8"/>
      <c r="I585" s="8"/>
      <c r="N585" s="8"/>
      <c r="R585" s="8"/>
    </row>
    <row r="586" spans="1:18" x14ac:dyDescent="0.25">
      <c r="A586" s="8"/>
      <c r="E586" s="8"/>
      <c r="F586" s="8"/>
      <c r="G586" s="8"/>
      <c r="I586" s="8"/>
      <c r="N586" s="8"/>
      <c r="R586" s="8"/>
    </row>
    <row r="587" spans="1:18" x14ac:dyDescent="0.25">
      <c r="A587" s="8"/>
      <c r="E587" s="8"/>
      <c r="F587" s="8"/>
      <c r="G587" s="8"/>
      <c r="I587" s="8"/>
      <c r="N587" s="8"/>
      <c r="R587" s="8"/>
    </row>
    <row r="588" spans="1:18" x14ac:dyDescent="0.25">
      <c r="A588" s="8"/>
      <c r="E588" s="8"/>
      <c r="F588" s="8"/>
      <c r="G588" s="8"/>
      <c r="I588" s="8"/>
      <c r="N588" s="8"/>
      <c r="R588" s="8"/>
    </row>
    <row r="589" spans="1:18" x14ac:dyDescent="0.25">
      <c r="A589" s="8"/>
      <c r="E589" s="8"/>
      <c r="F589" s="8"/>
      <c r="G589" s="8"/>
      <c r="I589" s="8"/>
      <c r="N589" s="8"/>
      <c r="R589" s="8"/>
    </row>
    <row r="590" spans="1:18" x14ac:dyDescent="0.25">
      <c r="A590" s="8"/>
      <c r="E590" s="8"/>
      <c r="F590" s="8"/>
      <c r="G590" s="8"/>
      <c r="I590" s="8"/>
      <c r="N590" s="8"/>
      <c r="R590" s="8"/>
    </row>
    <row r="591" spans="1:18" x14ac:dyDescent="0.25">
      <c r="A591" s="8"/>
      <c r="E591" s="8"/>
      <c r="F591" s="8"/>
      <c r="G591" s="8"/>
      <c r="I591" s="8"/>
      <c r="N591" s="8"/>
      <c r="R591" s="8"/>
    </row>
    <row r="592" spans="1:18" x14ac:dyDescent="0.25">
      <c r="A592" s="8"/>
      <c r="E592" s="8"/>
      <c r="F592" s="8"/>
      <c r="G592" s="8"/>
      <c r="I592" s="8"/>
      <c r="N592" s="8"/>
      <c r="R592" s="8"/>
    </row>
    <row r="593" spans="1:18" x14ac:dyDescent="0.25">
      <c r="A593" s="8"/>
      <c r="E593" s="8"/>
      <c r="F593" s="8"/>
      <c r="G593" s="8"/>
      <c r="I593" s="8"/>
      <c r="N593" s="8"/>
      <c r="R593" s="8"/>
    </row>
    <row r="594" spans="1:18" x14ac:dyDescent="0.25">
      <c r="A594" s="8"/>
      <c r="E594" s="8"/>
      <c r="F594" s="8"/>
      <c r="G594" s="8"/>
      <c r="I594" s="8"/>
      <c r="N594" s="8"/>
      <c r="R594" s="8"/>
    </row>
    <row r="595" spans="1:18" x14ac:dyDescent="0.25">
      <c r="A595" s="8"/>
      <c r="E595" s="8"/>
      <c r="F595" s="8"/>
      <c r="G595" s="8"/>
      <c r="I595" s="8"/>
      <c r="N595" s="8"/>
      <c r="R595" s="8"/>
    </row>
    <row r="596" spans="1:18" x14ac:dyDescent="0.25">
      <c r="A596" s="8"/>
      <c r="E596" s="8"/>
      <c r="F596" s="8"/>
      <c r="G596" s="8"/>
      <c r="I596" s="8"/>
      <c r="N596" s="8"/>
      <c r="R596" s="8"/>
    </row>
    <row r="597" spans="1:18" x14ac:dyDescent="0.25">
      <c r="A597" s="8"/>
      <c r="E597" s="8"/>
      <c r="F597" s="8"/>
      <c r="G597" s="8"/>
      <c r="I597" s="8"/>
      <c r="N597" s="8"/>
      <c r="R597" s="8"/>
    </row>
    <row r="598" spans="1:18" x14ac:dyDescent="0.25">
      <c r="A598" s="8"/>
      <c r="E598" s="8"/>
      <c r="F598" s="8"/>
      <c r="G598" s="8"/>
      <c r="I598" s="8"/>
      <c r="N598" s="8"/>
      <c r="R598" s="8"/>
    </row>
    <row r="599" spans="1:18" x14ac:dyDescent="0.25">
      <c r="A599" s="8"/>
      <c r="E599" s="8"/>
      <c r="F599" s="8"/>
      <c r="G599" s="8"/>
      <c r="I599" s="8"/>
      <c r="N599" s="8"/>
      <c r="R599" s="8"/>
    </row>
    <row r="600" spans="1:18" x14ac:dyDescent="0.25">
      <c r="A600" s="8"/>
      <c r="E600" s="8"/>
      <c r="F600" s="8"/>
      <c r="G600" s="8"/>
      <c r="I600" s="8"/>
      <c r="N600" s="8"/>
      <c r="R600" s="8"/>
    </row>
    <row r="601" spans="1:18" x14ac:dyDescent="0.25">
      <c r="A601" s="8"/>
      <c r="E601" s="8"/>
      <c r="F601" s="8"/>
      <c r="G601" s="8"/>
      <c r="I601" s="8"/>
      <c r="N601" s="8"/>
      <c r="R601" s="8"/>
    </row>
    <row r="602" spans="1:18" x14ac:dyDescent="0.25">
      <c r="A602" s="8"/>
      <c r="E602" s="8"/>
      <c r="F602" s="8"/>
      <c r="G602" s="8"/>
      <c r="I602" s="8"/>
      <c r="N602" s="8"/>
      <c r="R602" s="8"/>
    </row>
    <row r="603" spans="1:18" x14ac:dyDescent="0.25">
      <c r="A603" s="8"/>
      <c r="E603" s="8"/>
      <c r="F603" s="8"/>
      <c r="G603" s="8"/>
      <c r="I603" s="8"/>
      <c r="N603" s="8"/>
      <c r="R603" s="8"/>
    </row>
    <row r="604" spans="1:18" x14ac:dyDescent="0.25">
      <c r="A604" s="8"/>
      <c r="E604" s="8"/>
      <c r="F604" s="8"/>
      <c r="G604" s="8"/>
      <c r="I604" s="8"/>
      <c r="N604" s="8"/>
      <c r="R604" s="8"/>
    </row>
    <row r="605" spans="1:18" x14ac:dyDescent="0.25">
      <c r="A605" s="8"/>
      <c r="E605" s="8"/>
      <c r="F605" s="8"/>
      <c r="G605" s="8"/>
      <c r="I605" s="8"/>
      <c r="N605" s="8"/>
      <c r="R605" s="8"/>
    </row>
    <row r="606" spans="1:18" x14ac:dyDescent="0.25">
      <c r="A606" s="8"/>
      <c r="E606" s="8"/>
      <c r="F606" s="8"/>
      <c r="G606" s="8"/>
      <c r="I606" s="8"/>
      <c r="N606" s="8"/>
      <c r="R606" s="8"/>
    </row>
    <row r="607" spans="1:18" x14ac:dyDescent="0.25">
      <c r="A607" s="8"/>
      <c r="E607" s="8"/>
      <c r="F607" s="8"/>
      <c r="G607" s="8"/>
      <c r="I607" s="8"/>
      <c r="N607" s="8"/>
      <c r="R607" s="8"/>
    </row>
    <row r="608" spans="1:18" x14ac:dyDescent="0.25">
      <c r="A608" s="8"/>
      <c r="E608" s="8"/>
      <c r="F608" s="8"/>
      <c r="G608" s="8"/>
      <c r="I608" s="8"/>
      <c r="N608" s="8"/>
      <c r="R608" s="8"/>
    </row>
    <row r="609" spans="1:18" x14ac:dyDescent="0.25">
      <c r="A609" s="8"/>
      <c r="E609" s="8"/>
      <c r="F609" s="8"/>
      <c r="G609" s="8"/>
      <c r="I609" s="8"/>
      <c r="N609" s="8"/>
      <c r="R609" s="8"/>
    </row>
    <row r="610" spans="1:18" x14ac:dyDescent="0.25">
      <c r="A610" s="8"/>
      <c r="E610" s="8"/>
      <c r="F610" s="8"/>
      <c r="G610" s="8"/>
      <c r="I610" s="8"/>
      <c r="N610" s="8"/>
      <c r="R610" s="8"/>
    </row>
    <row r="611" spans="1:18" x14ac:dyDescent="0.25">
      <c r="A611" s="8"/>
      <c r="E611" s="8"/>
      <c r="F611" s="8"/>
      <c r="G611" s="8"/>
      <c r="I611" s="8"/>
      <c r="N611" s="8"/>
      <c r="R611" s="8"/>
    </row>
    <row r="612" spans="1:18" x14ac:dyDescent="0.25">
      <c r="A612" s="8"/>
      <c r="E612" s="8"/>
      <c r="F612" s="8"/>
      <c r="G612" s="8"/>
      <c r="I612" s="8"/>
      <c r="N612" s="8"/>
      <c r="R612" s="8"/>
    </row>
    <row r="613" spans="1:18" x14ac:dyDescent="0.25">
      <c r="A613" s="8"/>
      <c r="E613" s="8"/>
      <c r="F613" s="8"/>
      <c r="G613" s="8"/>
      <c r="I613" s="8"/>
      <c r="N613" s="8"/>
      <c r="R613" s="8"/>
    </row>
    <row r="614" spans="1:18" x14ac:dyDescent="0.25">
      <c r="A614" s="8"/>
      <c r="E614" s="8"/>
      <c r="F614" s="8"/>
      <c r="G614" s="8"/>
      <c r="I614" s="8"/>
      <c r="N614" s="8"/>
      <c r="R614" s="8"/>
    </row>
    <row r="615" spans="1:18" x14ac:dyDescent="0.25">
      <c r="A615" s="8"/>
      <c r="E615" s="8"/>
      <c r="F615" s="8"/>
      <c r="G615" s="8"/>
      <c r="I615" s="8"/>
      <c r="N615" s="8"/>
      <c r="R615" s="8"/>
    </row>
    <row r="616" spans="1:18" x14ac:dyDescent="0.25">
      <c r="A616" s="8"/>
      <c r="E616" s="8"/>
      <c r="F616" s="8"/>
      <c r="G616" s="8"/>
      <c r="I616" s="8"/>
      <c r="N616" s="8"/>
      <c r="R616" s="8"/>
    </row>
    <row r="617" spans="1:18" x14ac:dyDescent="0.25">
      <c r="A617" s="8"/>
      <c r="E617" s="8"/>
      <c r="F617" s="8"/>
      <c r="G617" s="8"/>
      <c r="I617" s="8"/>
      <c r="N617" s="8"/>
      <c r="R617" s="8"/>
    </row>
    <row r="618" spans="1:18" x14ac:dyDescent="0.25">
      <c r="A618" s="8"/>
      <c r="E618" s="8"/>
      <c r="F618" s="8"/>
      <c r="G618" s="8"/>
      <c r="I618" s="8"/>
      <c r="N618" s="8"/>
      <c r="R618" s="8"/>
    </row>
    <row r="619" spans="1:18" x14ac:dyDescent="0.25">
      <c r="A619" s="8"/>
      <c r="E619" s="8"/>
      <c r="F619" s="8"/>
      <c r="G619" s="8"/>
      <c r="I619" s="8"/>
      <c r="N619" s="8"/>
      <c r="R619" s="8"/>
    </row>
    <row r="620" spans="1:18" x14ac:dyDescent="0.25">
      <c r="A620" s="8"/>
      <c r="E620" s="8"/>
      <c r="F620" s="8"/>
      <c r="G620" s="8"/>
      <c r="I620" s="8"/>
      <c r="N620" s="8"/>
      <c r="R620" s="8"/>
    </row>
    <row r="621" spans="1:18" x14ac:dyDescent="0.25">
      <c r="A621" s="8"/>
      <c r="E621" s="8"/>
      <c r="F621" s="8"/>
      <c r="G621" s="8"/>
      <c r="I621" s="8"/>
      <c r="N621" s="8"/>
      <c r="R621" s="8"/>
    </row>
    <row r="622" spans="1:18" x14ac:dyDescent="0.25">
      <c r="A622" s="8"/>
      <c r="E622" s="8"/>
      <c r="F622" s="8"/>
      <c r="G622" s="8"/>
      <c r="I622" s="8"/>
      <c r="N622" s="8"/>
      <c r="R622" s="8"/>
    </row>
    <row r="623" spans="1:18" x14ac:dyDescent="0.25">
      <c r="A623" s="8"/>
      <c r="E623" s="8"/>
      <c r="F623" s="8"/>
      <c r="G623" s="8"/>
      <c r="I623" s="8"/>
      <c r="N623" s="8"/>
      <c r="R623" s="8"/>
    </row>
    <row r="624" spans="1:18" x14ac:dyDescent="0.25">
      <c r="A624" s="8"/>
      <c r="E624" s="8"/>
      <c r="F624" s="8"/>
      <c r="G624" s="8"/>
      <c r="I624" s="8"/>
      <c r="N624" s="8"/>
      <c r="R624" s="8"/>
    </row>
    <row r="625" spans="1:18" x14ac:dyDescent="0.25">
      <c r="A625" s="8"/>
      <c r="E625" s="8"/>
      <c r="F625" s="8"/>
      <c r="G625" s="8"/>
      <c r="I625" s="8"/>
      <c r="N625" s="8"/>
      <c r="R625" s="8"/>
    </row>
    <row r="626" spans="1:18" x14ac:dyDescent="0.25">
      <c r="A626" s="8"/>
      <c r="E626" s="8"/>
      <c r="F626" s="8"/>
      <c r="G626" s="8"/>
      <c r="I626" s="8"/>
      <c r="N626" s="8"/>
      <c r="R626" s="8"/>
    </row>
    <row r="627" spans="1:18" x14ac:dyDescent="0.25">
      <c r="A627" s="8"/>
      <c r="E627" s="8"/>
      <c r="F627" s="8"/>
      <c r="G627" s="8"/>
      <c r="I627" s="8"/>
      <c r="N627" s="8"/>
      <c r="R627" s="8"/>
    </row>
    <row r="628" spans="1:18" x14ac:dyDescent="0.25">
      <c r="A628" s="8"/>
      <c r="E628" s="8"/>
      <c r="F628" s="8"/>
      <c r="G628" s="8"/>
      <c r="I628" s="8"/>
      <c r="N628" s="8"/>
      <c r="R628" s="8"/>
    </row>
    <row r="629" spans="1:18" x14ac:dyDescent="0.25">
      <c r="A629" s="8"/>
      <c r="E629" s="8"/>
      <c r="F629" s="8"/>
      <c r="G629" s="8"/>
      <c r="I629" s="8"/>
      <c r="N629" s="8"/>
      <c r="R629" s="8"/>
    </row>
    <row r="630" spans="1:18" x14ac:dyDescent="0.25">
      <c r="A630" s="8"/>
      <c r="E630" s="8"/>
      <c r="F630" s="8"/>
      <c r="G630" s="8"/>
      <c r="I630" s="8"/>
      <c r="N630" s="8"/>
      <c r="R630" s="8"/>
    </row>
    <row r="631" spans="1:18" x14ac:dyDescent="0.25">
      <c r="A631" s="8"/>
      <c r="E631" s="8"/>
      <c r="F631" s="8"/>
      <c r="G631" s="8"/>
      <c r="I631" s="8"/>
      <c r="N631" s="8"/>
      <c r="R631" s="8"/>
    </row>
    <row r="632" spans="1:18" x14ac:dyDescent="0.25">
      <c r="A632" s="8"/>
      <c r="E632" s="8"/>
      <c r="F632" s="8"/>
      <c r="G632" s="8"/>
      <c r="I632" s="8"/>
      <c r="N632" s="8"/>
      <c r="R632" s="8"/>
    </row>
    <row r="633" spans="1:18" x14ac:dyDescent="0.25">
      <c r="A633" s="8"/>
      <c r="E633" s="8"/>
      <c r="F633" s="8"/>
      <c r="G633" s="8"/>
      <c r="I633" s="8"/>
      <c r="N633" s="8"/>
      <c r="R633" s="8"/>
    </row>
    <row r="634" spans="1:18" x14ac:dyDescent="0.25">
      <c r="A634" s="8"/>
      <c r="E634" s="8"/>
      <c r="F634" s="8"/>
      <c r="G634" s="8"/>
      <c r="I634" s="8"/>
      <c r="N634" s="8"/>
      <c r="R634" s="8"/>
    </row>
    <row r="635" spans="1:18" x14ac:dyDescent="0.25">
      <c r="A635" s="8"/>
      <c r="E635" s="8"/>
      <c r="F635" s="8"/>
      <c r="G635" s="8"/>
      <c r="I635" s="8"/>
      <c r="N635" s="8"/>
      <c r="R635" s="8"/>
    </row>
    <row r="636" spans="1:18" x14ac:dyDescent="0.25">
      <c r="A636" s="8"/>
      <c r="E636" s="8"/>
      <c r="F636" s="8"/>
      <c r="G636" s="8"/>
      <c r="I636" s="8"/>
      <c r="N636" s="8"/>
      <c r="R636" s="8"/>
    </row>
    <row r="637" spans="1:18" x14ac:dyDescent="0.25">
      <c r="A637" s="8"/>
      <c r="E637" s="8"/>
      <c r="F637" s="8"/>
      <c r="G637" s="8"/>
      <c r="I637" s="8"/>
      <c r="N637" s="8"/>
      <c r="R637" s="8"/>
    </row>
    <row r="638" spans="1:18" x14ac:dyDescent="0.25">
      <c r="A638" s="8"/>
      <c r="E638" s="8"/>
      <c r="F638" s="8"/>
      <c r="G638" s="8"/>
      <c r="I638" s="8"/>
      <c r="N638" s="8"/>
      <c r="R638" s="8"/>
    </row>
    <row r="639" spans="1:18" x14ac:dyDescent="0.25">
      <c r="A639" s="8"/>
      <c r="E639" s="8"/>
      <c r="F639" s="8"/>
      <c r="G639" s="8"/>
      <c r="I639" s="8"/>
      <c r="N639" s="8"/>
      <c r="R639" s="8"/>
    </row>
    <row r="640" spans="1:18" x14ac:dyDescent="0.25">
      <c r="A640" s="8"/>
      <c r="E640" s="8"/>
      <c r="F640" s="8"/>
      <c r="G640" s="8"/>
      <c r="I640" s="8"/>
      <c r="N640" s="8"/>
      <c r="R640" s="8"/>
    </row>
    <row r="641" spans="1:18" x14ac:dyDescent="0.25">
      <c r="A641" s="8"/>
      <c r="E641" s="8"/>
      <c r="F641" s="8"/>
      <c r="G641" s="8"/>
      <c r="I641" s="8"/>
      <c r="N641" s="8"/>
      <c r="R641" s="8"/>
    </row>
    <row r="642" spans="1:18" x14ac:dyDescent="0.25">
      <c r="A642" s="8"/>
      <c r="E642" s="8"/>
      <c r="F642" s="8"/>
      <c r="G642" s="8"/>
      <c r="I642" s="8"/>
      <c r="N642" s="8"/>
      <c r="R642" s="8"/>
    </row>
    <row r="643" spans="1:18" x14ac:dyDescent="0.25">
      <c r="A643" s="8"/>
      <c r="E643" s="8"/>
      <c r="F643" s="8"/>
      <c r="G643" s="8"/>
      <c r="I643" s="8"/>
      <c r="N643" s="8"/>
      <c r="R643" s="8"/>
    </row>
    <row r="644" spans="1:18" x14ac:dyDescent="0.25">
      <c r="A644" s="8"/>
      <c r="E644" s="8"/>
      <c r="F644" s="8"/>
      <c r="G644" s="8"/>
      <c r="I644" s="8"/>
      <c r="N644" s="8"/>
      <c r="R644" s="8"/>
    </row>
    <row r="645" spans="1:18" x14ac:dyDescent="0.25">
      <c r="A645" s="8"/>
      <c r="E645" s="8"/>
      <c r="F645" s="8"/>
      <c r="G645" s="8"/>
      <c r="I645" s="8"/>
      <c r="N645" s="8"/>
      <c r="R645" s="8"/>
    </row>
    <row r="646" spans="1:18" x14ac:dyDescent="0.25">
      <c r="A646" s="8"/>
      <c r="E646" s="8"/>
      <c r="F646" s="8"/>
      <c r="G646" s="8"/>
      <c r="I646" s="8"/>
      <c r="N646" s="8"/>
      <c r="R646" s="8"/>
    </row>
    <row r="647" spans="1:18" x14ac:dyDescent="0.25">
      <c r="A647" s="8"/>
      <c r="E647" s="8"/>
      <c r="F647" s="8"/>
      <c r="G647" s="8"/>
      <c r="I647" s="8"/>
      <c r="N647" s="8"/>
      <c r="R647" s="8"/>
    </row>
    <row r="648" spans="1:18" x14ac:dyDescent="0.25">
      <c r="A648" s="8"/>
      <c r="E648" s="8"/>
      <c r="F648" s="8"/>
      <c r="G648" s="8"/>
      <c r="I648" s="8"/>
      <c r="N648" s="8"/>
      <c r="R648" s="8"/>
    </row>
    <row r="649" spans="1:18" x14ac:dyDescent="0.25">
      <c r="A649" s="8"/>
      <c r="E649" s="8"/>
      <c r="F649" s="8"/>
      <c r="G649" s="8"/>
      <c r="I649" s="8"/>
      <c r="N649" s="8"/>
      <c r="R649" s="8"/>
    </row>
    <row r="650" spans="1:18" x14ac:dyDescent="0.25">
      <c r="A650" s="8"/>
      <c r="E650" s="8"/>
      <c r="F650" s="8"/>
      <c r="G650" s="8"/>
      <c r="I650" s="8"/>
      <c r="N650" s="8"/>
      <c r="R650" s="8"/>
    </row>
    <row r="651" spans="1:18" x14ac:dyDescent="0.25">
      <c r="A651" s="8"/>
      <c r="E651" s="8"/>
      <c r="F651" s="8"/>
      <c r="G651" s="8"/>
      <c r="I651" s="8"/>
      <c r="N651" s="8"/>
      <c r="R651" s="8"/>
    </row>
    <row r="652" spans="1:18" x14ac:dyDescent="0.25">
      <c r="A652" s="8"/>
      <c r="E652" s="8"/>
      <c r="F652" s="8"/>
      <c r="G652" s="8"/>
      <c r="I652" s="8"/>
      <c r="N652" s="8"/>
      <c r="R652" s="8"/>
    </row>
    <row r="653" spans="1:18" x14ac:dyDescent="0.25">
      <c r="A653" s="8"/>
      <c r="E653" s="8"/>
      <c r="F653" s="8"/>
      <c r="G653" s="8"/>
      <c r="I653" s="8"/>
      <c r="N653" s="8"/>
      <c r="R653" s="8"/>
    </row>
    <row r="654" spans="1:18" x14ac:dyDescent="0.25">
      <c r="A654" s="8"/>
      <c r="E654" s="8"/>
      <c r="F654" s="8"/>
      <c r="G654" s="8"/>
      <c r="I654" s="8"/>
      <c r="N654" s="8"/>
      <c r="R654" s="8"/>
    </row>
    <row r="655" spans="1:18" x14ac:dyDescent="0.25">
      <c r="A655" s="8"/>
      <c r="E655" s="8"/>
      <c r="F655" s="8"/>
      <c r="G655" s="8"/>
      <c r="I655" s="8"/>
      <c r="N655" s="8"/>
      <c r="R655" s="8"/>
    </row>
    <row r="656" spans="1:18" x14ac:dyDescent="0.25">
      <c r="A656" s="8"/>
      <c r="E656" s="8"/>
      <c r="F656" s="8"/>
      <c r="G656" s="8"/>
      <c r="I656" s="8"/>
      <c r="N656" s="8"/>
      <c r="R656" s="8"/>
    </row>
    <row r="657" spans="1:18" x14ac:dyDescent="0.25">
      <c r="A657" s="8"/>
      <c r="E657" s="8"/>
      <c r="F657" s="8"/>
      <c r="G657" s="8"/>
      <c r="I657" s="8"/>
      <c r="N657" s="8"/>
      <c r="R657" s="8"/>
    </row>
    <row r="658" spans="1:18" x14ac:dyDescent="0.25">
      <c r="A658" s="8"/>
      <c r="E658" s="8"/>
      <c r="F658" s="8"/>
      <c r="G658" s="8"/>
      <c r="I658" s="8"/>
      <c r="N658" s="8"/>
      <c r="R658" s="8"/>
    </row>
    <row r="659" spans="1:18" x14ac:dyDescent="0.25">
      <c r="A659" s="8"/>
      <c r="E659" s="8"/>
      <c r="F659" s="8"/>
      <c r="G659" s="8"/>
      <c r="I659" s="8"/>
      <c r="N659" s="8"/>
      <c r="R659" s="8"/>
    </row>
    <row r="660" spans="1:18" x14ac:dyDescent="0.25">
      <c r="A660" s="8"/>
      <c r="E660" s="8"/>
      <c r="F660" s="8"/>
      <c r="G660" s="8"/>
      <c r="I660" s="8"/>
      <c r="N660" s="8"/>
      <c r="R660" s="8"/>
    </row>
    <row r="661" spans="1:18" x14ac:dyDescent="0.25">
      <c r="A661" s="8"/>
      <c r="E661" s="8"/>
      <c r="F661" s="8"/>
      <c r="G661" s="8"/>
      <c r="I661" s="8"/>
      <c r="N661" s="8"/>
      <c r="R661" s="8"/>
    </row>
    <row r="662" spans="1:18" x14ac:dyDescent="0.25">
      <c r="A662" s="8"/>
      <c r="E662" s="8"/>
      <c r="F662" s="8"/>
      <c r="G662" s="8"/>
      <c r="I662" s="8"/>
      <c r="N662" s="8"/>
      <c r="R662" s="8"/>
    </row>
    <row r="663" spans="1:18" x14ac:dyDescent="0.25">
      <c r="A663" s="8"/>
      <c r="E663" s="8"/>
      <c r="F663" s="8"/>
      <c r="G663" s="8"/>
      <c r="I663" s="8"/>
      <c r="N663" s="8"/>
      <c r="R663" s="8"/>
    </row>
    <row r="664" spans="1:18" x14ac:dyDescent="0.25">
      <c r="A664" s="8"/>
      <c r="E664" s="8"/>
      <c r="F664" s="8"/>
      <c r="G664" s="8"/>
      <c r="I664" s="8"/>
      <c r="N664" s="8"/>
      <c r="R664" s="8"/>
    </row>
    <row r="665" spans="1:18" x14ac:dyDescent="0.25">
      <c r="A665" s="8"/>
      <c r="E665" s="8"/>
      <c r="F665" s="8"/>
      <c r="G665" s="8"/>
      <c r="I665" s="8"/>
      <c r="N665" s="8"/>
      <c r="R665" s="8"/>
    </row>
    <row r="666" spans="1:18" x14ac:dyDescent="0.25">
      <c r="A666" s="8"/>
      <c r="E666" s="8"/>
      <c r="F666" s="8"/>
      <c r="G666" s="8"/>
      <c r="I666" s="8"/>
      <c r="N666" s="8"/>
      <c r="R666" s="8"/>
    </row>
    <row r="667" spans="1:18" x14ac:dyDescent="0.25">
      <c r="A667" s="8"/>
      <c r="E667" s="8"/>
      <c r="F667" s="8"/>
      <c r="G667" s="8"/>
      <c r="I667" s="8"/>
      <c r="N667" s="8"/>
      <c r="R667" s="8"/>
    </row>
    <row r="668" spans="1:18" x14ac:dyDescent="0.25">
      <c r="A668" s="8"/>
      <c r="E668" s="8"/>
      <c r="F668" s="8"/>
      <c r="G668" s="8"/>
      <c r="I668" s="8"/>
      <c r="N668" s="8"/>
      <c r="R668" s="8"/>
    </row>
    <row r="669" spans="1:18" x14ac:dyDescent="0.25">
      <c r="A669" s="8"/>
      <c r="E669" s="8"/>
      <c r="F669" s="8"/>
      <c r="G669" s="8"/>
      <c r="I669" s="8"/>
      <c r="N669" s="8"/>
      <c r="R669" s="8"/>
    </row>
    <row r="670" spans="1:18" x14ac:dyDescent="0.25">
      <c r="A670" s="8"/>
      <c r="E670" s="8"/>
      <c r="F670" s="8"/>
      <c r="G670" s="8"/>
      <c r="I670" s="8"/>
      <c r="N670" s="8"/>
      <c r="R670" s="8"/>
    </row>
    <row r="671" spans="1:18" x14ac:dyDescent="0.25">
      <c r="A671" s="8"/>
      <c r="E671" s="8"/>
      <c r="F671" s="8"/>
      <c r="G671" s="8"/>
      <c r="I671" s="8"/>
      <c r="N671" s="8"/>
      <c r="R671" s="8"/>
    </row>
    <row r="672" spans="1:18" x14ac:dyDescent="0.25">
      <c r="A672" s="8"/>
      <c r="E672" s="8"/>
      <c r="F672" s="8"/>
      <c r="G672" s="8"/>
      <c r="I672" s="8"/>
      <c r="N672" s="8"/>
      <c r="R672" s="8"/>
    </row>
    <row r="673" spans="1:18" x14ac:dyDescent="0.25">
      <c r="A673" s="8"/>
      <c r="E673" s="8"/>
      <c r="F673" s="8"/>
      <c r="G673" s="8"/>
      <c r="I673" s="8"/>
      <c r="N673" s="8"/>
      <c r="R673" s="8"/>
    </row>
    <row r="674" spans="1:18" x14ac:dyDescent="0.25">
      <c r="A674" s="8"/>
      <c r="E674" s="8"/>
      <c r="F674" s="8"/>
      <c r="G674" s="8"/>
      <c r="I674" s="8"/>
      <c r="N674" s="8"/>
      <c r="R674" s="8"/>
    </row>
    <row r="675" spans="1:18" x14ac:dyDescent="0.25">
      <c r="A675" s="8"/>
      <c r="E675" s="8"/>
      <c r="F675" s="8"/>
      <c r="G675" s="8"/>
      <c r="I675" s="8"/>
      <c r="N675" s="8"/>
      <c r="R675" s="8"/>
    </row>
    <row r="676" spans="1:18" x14ac:dyDescent="0.25">
      <c r="A676" s="8"/>
      <c r="E676" s="8"/>
      <c r="F676" s="8"/>
      <c r="G676" s="8"/>
      <c r="I676" s="8"/>
      <c r="N676" s="8"/>
      <c r="R676" s="8"/>
    </row>
    <row r="677" spans="1:18" x14ac:dyDescent="0.25">
      <c r="A677" s="8"/>
      <c r="E677" s="8"/>
      <c r="F677" s="8"/>
      <c r="G677" s="8"/>
      <c r="I677" s="8"/>
      <c r="N677" s="8"/>
      <c r="R677" s="8"/>
    </row>
    <row r="678" spans="1:18" x14ac:dyDescent="0.25">
      <c r="A678" s="8"/>
      <c r="E678" s="8"/>
      <c r="F678" s="8"/>
      <c r="G678" s="8"/>
      <c r="I678" s="8"/>
      <c r="N678" s="8"/>
      <c r="R678" s="8"/>
    </row>
    <row r="679" spans="1:18" x14ac:dyDescent="0.25">
      <c r="A679" s="8"/>
      <c r="E679" s="8"/>
      <c r="F679" s="8"/>
      <c r="G679" s="8"/>
      <c r="I679" s="8"/>
      <c r="N679" s="8"/>
      <c r="R679" s="8"/>
    </row>
    <row r="680" spans="1:18" x14ac:dyDescent="0.25">
      <c r="A680" s="8"/>
      <c r="E680" s="8"/>
      <c r="F680" s="8"/>
      <c r="G680" s="8"/>
      <c r="I680" s="8"/>
      <c r="N680" s="8"/>
      <c r="R680" s="8"/>
    </row>
    <row r="681" spans="1:18" x14ac:dyDescent="0.25">
      <c r="A681" s="8"/>
      <c r="E681" s="8"/>
      <c r="F681" s="8"/>
      <c r="G681" s="8"/>
      <c r="I681" s="8"/>
      <c r="N681" s="8"/>
      <c r="R681" s="8"/>
    </row>
    <row r="682" spans="1:18" x14ac:dyDescent="0.25">
      <c r="A682" s="8"/>
      <c r="E682" s="8"/>
      <c r="F682" s="8"/>
      <c r="G682" s="8"/>
      <c r="I682" s="8"/>
      <c r="N682" s="8"/>
      <c r="R682" s="8"/>
    </row>
    <row r="683" spans="1:18" x14ac:dyDescent="0.25">
      <c r="A683" s="8"/>
      <c r="E683" s="8"/>
      <c r="F683" s="8"/>
      <c r="G683" s="8"/>
      <c r="I683" s="8"/>
      <c r="N683" s="8"/>
      <c r="R683" s="8"/>
    </row>
    <row r="684" spans="1:18" x14ac:dyDescent="0.25">
      <c r="A684" s="8"/>
      <c r="E684" s="8"/>
      <c r="F684" s="8"/>
      <c r="G684" s="8"/>
      <c r="I684" s="8"/>
      <c r="N684" s="8"/>
      <c r="R684" s="8"/>
    </row>
    <row r="685" spans="1:18" x14ac:dyDescent="0.25">
      <c r="A685" s="8"/>
      <c r="E685" s="8"/>
      <c r="F685" s="8"/>
      <c r="G685" s="8"/>
      <c r="I685" s="8"/>
      <c r="N685" s="8"/>
      <c r="R685" s="8"/>
    </row>
    <row r="686" spans="1:18" x14ac:dyDescent="0.25">
      <c r="A686" s="8"/>
      <c r="E686" s="8"/>
      <c r="F686" s="8"/>
      <c r="G686" s="8"/>
      <c r="I686" s="8"/>
      <c r="N686" s="8"/>
      <c r="R686" s="8"/>
    </row>
    <row r="687" spans="1:18" x14ac:dyDescent="0.25">
      <c r="A687" s="8"/>
      <c r="E687" s="8"/>
      <c r="F687" s="8"/>
      <c r="G687" s="8"/>
      <c r="I687" s="8"/>
      <c r="N687" s="8"/>
      <c r="R687" s="8"/>
    </row>
    <row r="688" spans="1:18" x14ac:dyDescent="0.25">
      <c r="A688" s="8"/>
      <c r="E688" s="8"/>
      <c r="F688" s="8"/>
      <c r="G688" s="8"/>
      <c r="I688" s="8"/>
      <c r="N688" s="8"/>
      <c r="R688" s="8"/>
    </row>
    <row r="689" spans="1:18" x14ac:dyDescent="0.25">
      <c r="A689" s="8"/>
      <c r="E689" s="8"/>
      <c r="F689" s="8"/>
      <c r="G689" s="8"/>
      <c r="I689" s="8"/>
      <c r="N689" s="8"/>
      <c r="R689" s="8"/>
    </row>
    <row r="690" spans="1:18" x14ac:dyDescent="0.25">
      <c r="A690" s="8"/>
      <c r="E690" s="8"/>
      <c r="F690" s="8"/>
      <c r="G690" s="8"/>
      <c r="I690" s="8"/>
      <c r="N690" s="8"/>
      <c r="R690" s="8"/>
    </row>
    <row r="691" spans="1:18" x14ac:dyDescent="0.25">
      <c r="A691" s="8"/>
      <c r="E691" s="8"/>
      <c r="F691" s="8"/>
      <c r="G691" s="8"/>
      <c r="I691" s="8"/>
      <c r="N691" s="8"/>
      <c r="R691" s="8"/>
    </row>
    <row r="692" spans="1:18" x14ac:dyDescent="0.25">
      <c r="A692" s="8"/>
      <c r="E692" s="8"/>
      <c r="F692" s="8"/>
      <c r="G692" s="8"/>
      <c r="I692" s="8"/>
      <c r="N692" s="8"/>
      <c r="R692" s="8"/>
    </row>
    <row r="693" spans="1:18" x14ac:dyDescent="0.25">
      <c r="A693" s="8"/>
      <c r="E693" s="8"/>
      <c r="F693" s="8"/>
      <c r="G693" s="8"/>
      <c r="I693" s="8"/>
      <c r="N693" s="8"/>
      <c r="R693" s="8"/>
    </row>
    <row r="694" spans="1:18" x14ac:dyDescent="0.25">
      <c r="A694" s="8"/>
      <c r="E694" s="8"/>
      <c r="F694" s="8"/>
      <c r="G694" s="8"/>
      <c r="I694" s="8"/>
      <c r="N694" s="8"/>
      <c r="R694" s="8"/>
    </row>
    <row r="695" spans="1:18" x14ac:dyDescent="0.25">
      <c r="A695" s="8"/>
      <c r="E695" s="8"/>
      <c r="F695" s="8"/>
      <c r="G695" s="8"/>
      <c r="I695" s="8"/>
      <c r="N695" s="8"/>
      <c r="R695" s="8"/>
    </row>
    <row r="696" spans="1:18" x14ac:dyDescent="0.25">
      <c r="A696" s="8"/>
      <c r="E696" s="8"/>
      <c r="F696" s="8"/>
      <c r="G696" s="8"/>
      <c r="I696" s="8"/>
      <c r="N696" s="8"/>
      <c r="R696" s="8"/>
    </row>
    <row r="697" spans="1:18" x14ac:dyDescent="0.25">
      <c r="A697" s="8"/>
      <c r="E697" s="8"/>
      <c r="F697" s="8"/>
      <c r="G697" s="8"/>
      <c r="I697" s="8"/>
      <c r="N697" s="8"/>
      <c r="R697" s="8"/>
    </row>
    <row r="698" spans="1:18" x14ac:dyDescent="0.25">
      <c r="A698" s="8"/>
      <c r="E698" s="8"/>
      <c r="F698" s="8"/>
      <c r="G698" s="8"/>
      <c r="I698" s="8"/>
      <c r="N698" s="8"/>
      <c r="R698" s="8"/>
    </row>
    <row r="699" spans="1:18" x14ac:dyDescent="0.25">
      <c r="A699" s="8"/>
      <c r="E699" s="8"/>
      <c r="F699" s="8"/>
      <c r="G699" s="8"/>
      <c r="I699" s="8"/>
      <c r="N699" s="8"/>
      <c r="R699" s="8"/>
    </row>
    <row r="700" spans="1:18" x14ac:dyDescent="0.25">
      <c r="A700" s="8"/>
      <c r="E700" s="8"/>
      <c r="F700" s="8"/>
      <c r="G700" s="8"/>
      <c r="I700" s="8"/>
      <c r="N700" s="8"/>
      <c r="R700" s="8"/>
    </row>
    <row r="701" spans="1:18" x14ac:dyDescent="0.25">
      <c r="A701" s="8"/>
      <c r="E701" s="8"/>
      <c r="F701" s="8"/>
      <c r="G701" s="8"/>
      <c r="I701" s="8"/>
      <c r="N701" s="8"/>
      <c r="R701" s="8"/>
    </row>
    <row r="702" spans="1:18" x14ac:dyDescent="0.25">
      <c r="A702" s="8"/>
      <c r="E702" s="8"/>
      <c r="F702" s="8"/>
      <c r="G702" s="8"/>
      <c r="I702" s="8"/>
      <c r="N702" s="8"/>
      <c r="R702" s="8"/>
    </row>
    <row r="703" spans="1:18" x14ac:dyDescent="0.25">
      <c r="A703" s="8"/>
      <c r="E703" s="8"/>
      <c r="F703" s="8"/>
      <c r="G703" s="8"/>
      <c r="I703" s="8"/>
      <c r="N703" s="8"/>
      <c r="R703" s="8"/>
    </row>
    <row r="704" spans="1:18" x14ac:dyDescent="0.25">
      <c r="A704" s="8"/>
      <c r="E704" s="8"/>
      <c r="F704" s="8"/>
      <c r="G704" s="8"/>
      <c r="I704" s="8"/>
      <c r="N704" s="8"/>
      <c r="R704" s="8"/>
    </row>
    <row r="705" spans="1:18" x14ac:dyDescent="0.25">
      <c r="A705" s="8"/>
      <c r="E705" s="8"/>
      <c r="F705" s="8"/>
      <c r="G705" s="8"/>
      <c r="I705" s="8"/>
      <c r="N705" s="8"/>
      <c r="R705" s="8"/>
    </row>
    <row r="706" spans="1:18" x14ac:dyDescent="0.25">
      <c r="A706" s="8"/>
      <c r="E706" s="8"/>
      <c r="F706" s="8"/>
      <c r="G706" s="8"/>
      <c r="I706" s="8"/>
      <c r="N706" s="8"/>
      <c r="R706" s="8"/>
    </row>
    <row r="707" spans="1:18" x14ac:dyDescent="0.25">
      <c r="A707" s="8"/>
      <c r="E707" s="8"/>
      <c r="F707" s="8"/>
      <c r="G707" s="8"/>
      <c r="I707" s="8"/>
      <c r="N707" s="8"/>
      <c r="R707" s="8"/>
    </row>
    <row r="708" spans="1:18" x14ac:dyDescent="0.25">
      <c r="A708" s="8"/>
      <c r="E708" s="8"/>
      <c r="F708" s="8"/>
      <c r="G708" s="8"/>
      <c r="I708" s="8"/>
      <c r="N708" s="8"/>
      <c r="R708" s="8"/>
    </row>
    <row r="709" spans="1:18" x14ac:dyDescent="0.25">
      <c r="A709" s="8"/>
      <c r="E709" s="8"/>
      <c r="F709" s="8"/>
      <c r="G709" s="8"/>
      <c r="I709" s="8"/>
      <c r="N709" s="8"/>
      <c r="R709" s="8"/>
    </row>
    <row r="710" spans="1:18" x14ac:dyDescent="0.25">
      <c r="A710" s="8"/>
      <c r="E710" s="8"/>
      <c r="F710" s="8"/>
      <c r="G710" s="8"/>
      <c r="I710" s="8"/>
      <c r="N710" s="8"/>
      <c r="R710" s="8"/>
    </row>
    <row r="711" spans="1:18" x14ac:dyDescent="0.25">
      <c r="A711" s="8"/>
      <c r="E711" s="8"/>
      <c r="F711" s="8"/>
      <c r="G711" s="8"/>
      <c r="I711" s="8"/>
      <c r="N711" s="8"/>
      <c r="R711" s="8"/>
    </row>
    <row r="712" spans="1:18" x14ac:dyDescent="0.25">
      <c r="A712" s="8"/>
      <c r="E712" s="8"/>
      <c r="F712" s="8"/>
      <c r="G712" s="8"/>
      <c r="I712" s="8"/>
      <c r="N712" s="8"/>
      <c r="R712" s="8"/>
    </row>
    <row r="713" spans="1:18" x14ac:dyDescent="0.25">
      <c r="A713" s="8"/>
      <c r="E713" s="8"/>
      <c r="F713" s="8"/>
      <c r="G713" s="8"/>
      <c r="I713" s="8"/>
      <c r="N713" s="8"/>
      <c r="R713" s="8"/>
    </row>
    <row r="714" spans="1:18" x14ac:dyDescent="0.25">
      <c r="A714" s="8"/>
      <c r="E714" s="8"/>
      <c r="F714" s="8"/>
      <c r="G714" s="8"/>
      <c r="I714" s="8"/>
      <c r="N714" s="8"/>
      <c r="R714" s="8"/>
    </row>
    <row r="715" spans="1:18" x14ac:dyDescent="0.25">
      <c r="A715" s="8"/>
      <c r="E715" s="8"/>
      <c r="F715" s="8"/>
      <c r="G715" s="8"/>
      <c r="I715" s="8"/>
      <c r="N715" s="8"/>
      <c r="R715" s="8"/>
    </row>
    <row r="716" spans="1:18" x14ac:dyDescent="0.25">
      <c r="A716" s="8"/>
      <c r="E716" s="8"/>
      <c r="F716" s="8"/>
      <c r="G716" s="8"/>
      <c r="I716" s="8"/>
      <c r="N716" s="8"/>
      <c r="R716" s="8"/>
    </row>
    <row r="717" spans="1:18" x14ac:dyDescent="0.25">
      <c r="A717" s="8"/>
      <c r="E717" s="8"/>
      <c r="F717" s="8"/>
      <c r="G717" s="8"/>
      <c r="I717" s="8"/>
      <c r="N717" s="8"/>
      <c r="R717" s="8"/>
    </row>
    <row r="718" spans="1:18" x14ac:dyDescent="0.25">
      <c r="A718" s="8"/>
      <c r="E718" s="8"/>
      <c r="F718" s="8"/>
      <c r="G718" s="8"/>
      <c r="I718" s="8"/>
      <c r="N718" s="8"/>
      <c r="R718" s="8"/>
    </row>
    <row r="719" spans="1:18" x14ac:dyDescent="0.25">
      <c r="A719" s="8"/>
      <c r="E719" s="8"/>
      <c r="F719" s="8"/>
      <c r="G719" s="8"/>
      <c r="I719" s="8"/>
      <c r="N719" s="8"/>
      <c r="R719" s="8"/>
    </row>
    <row r="720" spans="1:18" x14ac:dyDescent="0.25">
      <c r="A720" s="8"/>
      <c r="E720" s="8"/>
      <c r="F720" s="8"/>
      <c r="G720" s="8"/>
      <c r="I720" s="8"/>
      <c r="N720" s="8"/>
      <c r="R720" s="8"/>
    </row>
    <row r="721" spans="1:18" x14ac:dyDescent="0.25">
      <c r="A721" s="8"/>
      <c r="E721" s="8"/>
      <c r="F721" s="8"/>
      <c r="G721" s="8"/>
      <c r="I721" s="8"/>
      <c r="N721" s="8"/>
      <c r="R721" s="8"/>
    </row>
    <row r="722" spans="1:18" x14ac:dyDescent="0.25">
      <c r="A722" s="8"/>
      <c r="E722" s="8"/>
      <c r="F722" s="8"/>
      <c r="G722" s="8"/>
      <c r="I722" s="8"/>
      <c r="N722" s="8"/>
      <c r="R722" s="8"/>
    </row>
    <row r="723" spans="1:18" x14ac:dyDescent="0.25">
      <c r="A723" s="8"/>
      <c r="E723" s="8"/>
      <c r="F723" s="8"/>
      <c r="G723" s="8"/>
      <c r="I723" s="8"/>
      <c r="N723" s="8"/>
      <c r="R723" s="8"/>
    </row>
    <row r="724" spans="1:18" x14ac:dyDescent="0.25">
      <c r="A724" s="8"/>
      <c r="E724" s="8"/>
      <c r="F724" s="8"/>
      <c r="G724" s="8"/>
      <c r="I724" s="8"/>
      <c r="N724" s="8"/>
      <c r="R724" s="8"/>
    </row>
    <row r="725" spans="1:18" x14ac:dyDescent="0.25">
      <c r="A725" s="8"/>
      <c r="E725" s="8"/>
      <c r="F725" s="8"/>
      <c r="G725" s="8"/>
      <c r="I725" s="8"/>
      <c r="N725" s="8"/>
      <c r="R725" s="8"/>
    </row>
    <row r="726" spans="1:18" x14ac:dyDescent="0.25">
      <c r="A726" s="8"/>
      <c r="E726" s="8"/>
      <c r="F726" s="8"/>
      <c r="G726" s="8"/>
      <c r="I726" s="8"/>
      <c r="N726" s="8"/>
      <c r="R726" s="8"/>
    </row>
    <row r="727" spans="1:18" x14ac:dyDescent="0.25">
      <c r="A727" s="8"/>
      <c r="E727" s="8"/>
      <c r="F727" s="8"/>
      <c r="G727" s="8"/>
      <c r="I727" s="8"/>
      <c r="N727" s="8"/>
      <c r="R727" s="8"/>
    </row>
    <row r="728" spans="1:18" x14ac:dyDescent="0.25">
      <c r="A728" s="8"/>
      <c r="E728" s="8"/>
      <c r="F728" s="8"/>
      <c r="G728" s="8"/>
      <c r="I728" s="8"/>
      <c r="N728" s="8"/>
      <c r="R728" s="8"/>
    </row>
    <row r="729" spans="1:18" x14ac:dyDescent="0.25">
      <c r="A729" s="8"/>
      <c r="E729" s="8"/>
      <c r="F729" s="8"/>
      <c r="G729" s="8"/>
      <c r="I729" s="8"/>
      <c r="N729" s="8"/>
      <c r="R729" s="8"/>
    </row>
    <row r="730" spans="1:18" x14ac:dyDescent="0.25">
      <c r="A730" s="8"/>
      <c r="E730" s="8"/>
      <c r="F730" s="8"/>
      <c r="G730" s="8"/>
      <c r="I730" s="8"/>
      <c r="N730" s="8"/>
      <c r="R730" s="8"/>
    </row>
    <row r="731" spans="1:18" x14ac:dyDescent="0.25">
      <c r="A731" s="8"/>
      <c r="E731" s="8"/>
      <c r="F731" s="8"/>
      <c r="G731" s="8"/>
      <c r="I731" s="8"/>
      <c r="N731" s="8"/>
      <c r="R731" s="8"/>
    </row>
    <row r="732" spans="1:18" x14ac:dyDescent="0.25">
      <c r="A732" s="8"/>
      <c r="E732" s="8"/>
      <c r="F732" s="8"/>
      <c r="G732" s="8"/>
      <c r="I732" s="8"/>
      <c r="N732" s="8"/>
      <c r="R732" s="8"/>
    </row>
    <row r="733" spans="1:18" x14ac:dyDescent="0.25">
      <c r="A733" s="8"/>
      <c r="E733" s="8"/>
      <c r="F733" s="8"/>
      <c r="G733" s="8"/>
      <c r="I733" s="8"/>
      <c r="N733" s="8"/>
      <c r="R733" s="8"/>
    </row>
    <row r="734" spans="1:18" x14ac:dyDescent="0.25">
      <c r="A734" s="8"/>
      <c r="E734" s="8"/>
      <c r="F734" s="8"/>
      <c r="G734" s="8"/>
      <c r="I734" s="8"/>
      <c r="N734" s="8"/>
      <c r="R734" s="8"/>
    </row>
    <row r="735" spans="1:18" x14ac:dyDescent="0.25">
      <c r="A735" s="8"/>
      <c r="E735" s="8"/>
      <c r="F735" s="8"/>
      <c r="G735" s="8"/>
      <c r="I735" s="8"/>
      <c r="N735" s="8"/>
      <c r="R735" s="8"/>
    </row>
    <row r="736" spans="1:18" x14ac:dyDescent="0.25">
      <c r="A736" s="8"/>
      <c r="E736" s="8"/>
      <c r="F736" s="8"/>
      <c r="G736" s="8"/>
      <c r="I736" s="8"/>
      <c r="N736" s="8"/>
      <c r="R736" s="8"/>
    </row>
    <row r="737" spans="1:18" x14ac:dyDescent="0.25">
      <c r="A737" s="8"/>
      <c r="E737" s="8"/>
      <c r="F737" s="8"/>
      <c r="G737" s="8"/>
      <c r="I737" s="8"/>
      <c r="N737" s="8"/>
      <c r="R737" s="8"/>
    </row>
    <row r="738" spans="1:18" x14ac:dyDescent="0.25">
      <c r="A738" s="8"/>
      <c r="E738" s="8"/>
      <c r="F738" s="8"/>
      <c r="G738" s="8"/>
      <c r="I738" s="8"/>
      <c r="N738" s="8"/>
      <c r="R738" s="8"/>
    </row>
    <row r="739" spans="1:18" x14ac:dyDescent="0.25">
      <c r="A739" s="8"/>
      <c r="E739" s="8"/>
      <c r="F739" s="8"/>
      <c r="G739" s="8"/>
      <c r="I739" s="8"/>
      <c r="N739" s="8"/>
      <c r="R739" s="8"/>
    </row>
    <row r="740" spans="1:18" x14ac:dyDescent="0.25">
      <c r="A740" s="8"/>
      <c r="E740" s="8"/>
      <c r="F740" s="8"/>
      <c r="G740" s="8"/>
      <c r="I740" s="8"/>
      <c r="N740" s="8"/>
      <c r="R740" s="8"/>
    </row>
    <row r="741" spans="1:18" x14ac:dyDescent="0.25">
      <c r="A741" s="8"/>
      <c r="E741" s="8"/>
      <c r="F741" s="8"/>
      <c r="G741" s="8"/>
      <c r="I741" s="8"/>
      <c r="N741" s="8"/>
      <c r="R741" s="8"/>
    </row>
    <row r="742" spans="1:18" x14ac:dyDescent="0.25">
      <c r="A742" s="8"/>
      <c r="E742" s="8"/>
      <c r="F742" s="8"/>
      <c r="G742" s="8"/>
      <c r="I742" s="8"/>
      <c r="N742" s="8"/>
      <c r="R742" s="8"/>
    </row>
    <row r="743" spans="1:18" x14ac:dyDescent="0.25">
      <c r="A743" s="8"/>
      <c r="E743" s="8"/>
      <c r="F743" s="8"/>
      <c r="G743" s="8"/>
      <c r="I743" s="8"/>
      <c r="N743" s="8"/>
      <c r="R743" s="8"/>
    </row>
    <row r="744" spans="1:18" x14ac:dyDescent="0.25">
      <c r="A744" s="8"/>
      <c r="E744" s="8"/>
      <c r="F744" s="8"/>
      <c r="G744" s="8"/>
      <c r="I744" s="8"/>
      <c r="N744" s="8"/>
      <c r="R744" s="8"/>
    </row>
    <row r="745" spans="1:18" x14ac:dyDescent="0.25">
      <c r="A745" s="8"/>
      <c r="E745" s="8"/>
      <c r="F745" s="8"/>
      <c r="G745" s="8"/>
      <c r="I745" s="8"/>
      <c r="N745" s="8"/>
      <c r="R745" s="8"/>
    </row>
    <row r="746" spans="1:18" x14ac:dyDescent="0.25">
      <c r="A746" s="8"/>
      <c r="E746" s="8"/>
      <c r="F746" s="8"/>
      <c r="G746" s="8"/>
      <c r="I746" s="8"/>
      <c r="N746" s="8"/>
      <c r="R746" s="8"/>
    </row>
    <row r="747" spans="1:18" x14ac:dyDescent="0.25">
      <c r="A747" s="8"/>
      <c r="E747" s="8"/>
      <c r="F747" s="8"/>
      <c r="G747" s="8"/>
      <c r="I747" s="8"/>
      <c r="N747" s="8"/>
      <c r="R747" s="8"/>
    </row>
    <row r="748" spans="1:18" x14ac:dyDescent="0.25">
      <c r="A748" s="8"/>
      <c r="E748" s="8"/>
      <c r="F748" s="8"/>
      <c r="G748" s="8"/>
      <c r="I748" s="8"/>
      <c r="N748" s="8"/>
      <c r="R748" s="8"/>
    </row>
    <row r="749" spans="1:18" x14ac:dyDescent="0.25">
      <c r="A749" s="8"/>
      <c r="E749" s="8"/>
      <c r="F749" s="8"/>
      <c r="G749" s="8"/>
      <c r="I749" s="8"/>
      <c r="N749" s="8"/>
      <c r="R749" s="8"/>
    </row>
    <row r="750" spans="1:18" x14ac:dyDescent="0.25">
      <c r="A750" s="8"/>
      <c r="E750" s="8"/>
      <c r="F750" s="8"/>
      <c r="G750" s="8"/>
      <c r="I750" s="8"/>
      <c r="N750" s="8"/>
      <c r="R750" s="8"/>
    </row>
    <row r="751" spans="1:18" x14ac:dyDescent="0.25">
      <c r="A751" s="8"/>
      <c r="E751" s="8"/>
      <c r="F751" s="8"/>
      <c r="G751" s="8"/>
      <c r="I751" s="8"/>
      <c r="N751" s="8"/>
      <c r="R751" s="8"/>
    </row>
    <row r="752" spans="1:18" x14ac:dyDescent="0.25">
      <c r="A752" s="8"/>
      <c r="E752" s="8"/>
      <c r="F752" s="8"/>
      <c r="G752" s="8"/>
      <c r="I752" s="8"/>
      <c r="N752" s="8"/>
      <c r="R752" s="8"/>
    </row>
    <row r="753" spans="1:18" x14ac:dyDescent="0.25">
      <c r="A753" s="8"/>
      <c r="E753" s="8"/>
      <c r="F753" s="8"/>
      <c r="G753" s="8"/>
      <c r="I753" s="8"/>
      <c r="N753" s="8"/>
      <c r="R753" s="8"/>
    </row>
    <row r="754" spans="1:18" x14ac:dyDescent="0.25">
      <c r="A754" s="8"/>
      <c r="E754" s="8"/>
      <c r="F754" s="8"/>
      <c r="G754" s="8"/>
      <c r="I754" s="8"/>
      <c r="N754" s="8"/>
      <c r="R754" s="8"/>
    </row>
    <row r="755" spans="1:18" x14ac:dyDescent="0.25">
      <c r="A755" s="8"/>
      <c r="E755" s="8"/>
      <c r="F755" s="8"/>
      <c r="G755" s="8"/>
      <c r="I755" s="8"/>
      <c r="N755" s="8"/>
      <c r="R755" s="8"/>
    </row>
    <row r="756" spans="1:18" x14ac:dyDescent="0.25">
      <c r="A756" s="8"/>
      <c r="E756" s="8"/>
      <c r="F756" s="8"/>
      <c r="G756" s="8"/>
      <c r="I756" s="8"/>
      <c r="N756" s="8"/>
      <c r="R756" s="8"/>
    </row>
    <row r="757" spans="1:18" x14ac:dyDescent="0.25">
      <c r="A757" s="8"/>
      <c r="E757" s="8"/>
      <c r="F757" s="8"/>
      <c r="G757" s="8"/>
      <c r="I757" s="8"/>
      <c r="N757" s="8"/>
      <c r="R757" s="8"/>
    </row>
    <row r="758" spans="1:18" x14ac:dyDescent="0.25">
      <c r="A758" s="8"/>
      <c r="E758" s="8"/>
      <c r="F758" s="8"/>
      <c r="G758" s="8"/>
      <c r="I758" s="8"/>
      <c r="N758" s="8"/>
      <c r="R758" s="8"/>
    </row>
    <row r="759" spans="1:18" x14ac:dyDescent="0.25">
      <c r="A759" s="8"/>
      <c r="E759" s="8"/>
      <c r="F759" s="8"/>
      <c r="G759" s="8"/>
      <c r="I759" s="8"/>
      <c r="N759" s="8"/>
      <c r="R759" s="8"/>
    </row>
    <row r="760" spans="1:18" x14ac:dyDescent="0.25">
      <c r="A760" s="8"/>
      <c r="E760" s="8"/>
      <c r="F760" s="8"/>
      <c r="G760" s="8"/>
      <c r="I760" s="8"/>
      <c r="N760" s="8"/>
      <c r="R760" s="8"/>
    </row>
    <row r="761" spans="1:18" x14ac:dyDescent="0.25">
      <c r="A761" s="8"/>
      <c r="E761" s="8"/>
      <c r="F761" s="8"/>
      <c r="G761" s="8"/>
      <c r="I761" s="8"/>
      <c r="N761" s="8"/>
      <c r="R761" s="8"/>
    </row>
    <row r="762" spans="1:18" x14ac:dyDescent="0.25">
      <c r="A762" s="8"/>
      <c r="E762" s="8"/>
      <c r="F762" s="8"/>
      <c r="G762" s="8"/>
      <c r="I762" s="8"/>
      <c r="N762" s="8"/>
      <c r="R762" s="8"/>
    </row>
    <row r="763" spans="1:18" x14ac:dyDescent="0.25">
      <c r="A763" s="8"/>
      <c r="E763" s="8"/>
      <c r="F763" s="8"/>
      <c r="G763" s="8"/>
      <c r="I763" s="8"/>
      <c r="N763" s="8"/>
      <c r="R763" s="8"/>
    </row>
    <row r="764" spans="1:18" x14ac:dyDescent="0.25">
      <c r="A764" s="8"/>
      <c r="E764" s="8"/>
      <c r="F764" s="8"/>
      <c r="G764" s="8"/>
      <c r="I764" s="8"/>
      <c r="N764" s="8"/>
      <c r="R764" s="8"/>
    </row>
    <row r="765" spans="1:18" x14ac:dyDescent="0.25">
      <c r="A765" s="8"/>
      <c r="E765" s="8"/>
      <c r="F765" s="8"/>
      <c r="G765" s="8"/>
      <c r="I765" s="8"/>
      <c r="N765" s="8"/>
      <c r="R765" s="8"/>
    </row>
    <row r="766" spans="1:18" x14ac:dyDescent="0.25">
      <c r="A766" s="8"/>
      <c r="E766" s="8"/>
      <c r="F766" s="8"/>
      <c r="G766" s="8"/>
      <c r="I766" s="8"/>
      <c r="N766" s="8"/>
      <c r="R766" s="8"/>
    </row>
    <row r="767" spans="1:18" x14ac:dyDescent="0.25">
      <c r="A767" s="8"/>
      <c r="E767" s="8"/>
      <c r="F767" s="8"/>
      <c r="G767" s="8"/>
      <c r="I767" s="8"/>
      <c r="N767" s="8"/>
      <c r="R767" s="8"/>
    </row>
    <row r="768" spans="1:18" x14ac:dyDescent="0.25">
      <c r="A768" s="8"/>
      <c r="E768" s="8"/>
      <c r="F768" s="8"/>
      <c r="G768" s="8"/>
      <c r="I768" s="8"/>
      <c r="N768" s="8"/>
      <c r="R768" s="8"/>
    </row>
    <row r="769" spans="1:18" x14ac:dyDescent="0.25">
      <c r="A769" s="8"/>
      <c r="E769" s="8"/>
      <c r="F769" s="8"/>
      <c r="G769" s="8"/>
      <c r="I769" s="8"/>
      <c r="N769" s="8"/>
      <c r="R769" s="8"/>
    </row>
    <row r="770" spans="1:18" x14ac:dyDescent="0.25">
      <c r="A770" s="8"/>
      <c r="E770" s="8"/>
      <c r="F770" s="8"/>
      <c r="G770" s="8"/>
      <c r="I770" s="8"/>
      <c r="N770" s="8"/>
      <c r="R770" s="8"/>
    </row>
    <row r="771" spans="1:18" x14ac:dyDescent="0.25">
      <c r="A771" s="8"/>
      <c r="E771" s="8"/>
      <c r="F771" s="8"/>
      <c r="G771" s="8"/>
      <c r="I771" s="8"/>
      <c r="N771" s="8"/>
      <c r="R771" s="8"/>
    </row>
    <row r="772" spans="1:18" x14ac:dyDescent="0.25">
      <c r="A772" s="8"/>
      <c r="E772" s="8"/>
      <c r="F772" s="8"/>
      <c r="G772" s="8"/>
      <c r="I772" s="8"/>
      <c r="N772" s="8"/>
      <c r="R772" s="8"/>
    </row>
    <row r="773" spans="1:18" x14ac:dyDescent="0.25">
      <c r="A773" s="8"/>
      <c r="E773" s="8"/>
      <c r="F773" s="8"/>
      <c r="G773" s="8"/>
      <c r="I773" s="8"/>
      <c r="N773" s="8"/>
      <c r="R773" s="8"/>
    </row>
    <row r="774" spans="1:18" x14ac:dyDescent="0.25">
      <c r="A774" s="8"/>
      <c r="E774" s="8"/>
      <c r="F774" s="8"/>
      <c r="G774" s="8"/>
      <c r="I774" s="8"/>
      <c r="N774" s="8"/>
      <c r="R774" s="8"/>
    </row>
    <row r="775" spans="1:18" x14ac:dyDescent="0.25">
      <c r="A775" s="8"/>
      <c r="E775" s="8"/>
      <c r="F775" s="8"/>
      <c r="G775" s="8"/>
      <c r="I775" s="8"/>
      <c r="N775" s="8"/>
      <c r="R775" s="8"/>
    </row>
    <row r="776" spans="1:18" x14ac:dyDescent="0.25">
      <c r="A776" s="8"/>
      <c r="E776" s="8"/>
      <c r="F776" s="8"/>
      <c r="G776" s="8"/>
      <c r="I776" s="8"/>
      <c r="N776" s="8"/>
      <c r="R776" s="8"/>
    </row>
    <row r="777" spans="1:18" x14ac:dyDescent="0.25">
      <c r="A777" s="8"/>
      <c r="E777" s="8"/>
      <c r="F777" s="8"/>
      <c r="G777" s="8"/>
      <c r="I777" s="8"/>
      <c r="N777" s="8"/>
      <c r="R777" s="8"/>
    </row>
    <row r="778" spans="1:18" x14ac:dyDescent="0.25">
      <c r="A778" s="8"/>
      <c r="E778" s="8"/>
      <c r="F778" s="8"/>
      <c r="G778" s="8"/>
      <c r="I778" s="8"/>
      <c r="N778" s="8"/>
      <c r="R778" s="8"/>
    </row>
    <row r="779" spans="1:18" x14ac:dyDescent="0.25">
      <c r="A779" s="8"/>
      <c r="E779" s="8"/>
      <c r="F779" s="8"/>
      <c r="G779" s="8"/>
      <c r="I779" s="8"/>
      <c r="N779" s="8"/>
      <c r="R779" s="8"/>
    </row>
    <row r="780" spans="1:18" x14ac:dyDescent="0.25">
      <c r="A780" s="8"/>
      <c r="E780" s="8"/>
      <c r="F780" s="8"/>
      <c r="G780" s="8"/>
      <c r="I780" s="8"/>
      <c r="N780" s="8"/>
      <c r="R780" s="8"/>
    </row>
    <row r="781" spans="1:18" x14ac:dyDescent="0.25">
      <c r="A781" s="8"/>
      <c r="E781" s="8"/>
      <c r="F781" s="8"/>
      <c r="G781" s="8"/>
      <c r="I781" s="8"/>
      <c r="N781" s="8"/>
      <c r="R781" s="8"/>
    </row>
    <row r="782" spans="1:18" x14ac:dyDescent="0.25">
      <c r="A782" s="8"/>
      <c r="E782" s="8"/>
      <c r="F782" s="8"/>
      <c r="G782" s="8"/>
      <c r="I782" s="8"/>
      <c r="N782" s="8"/>
      <c r="R782" s="8"/>
    </row>
    <row r="783" spans="1:18" x14ac:dyDescent="0.25">
      <c r="A783" s="8"/>
      <c r="E783" s="8"/>
      <c r="F783" s="8"/>
      <c r="G783" s="8"/>
      <c r="I783" s="8"/>
      <c r="N783" s="8"/>
      <c r="R783" s="8"/>
    </row>
    <row r="784" spans="1:18" x14ac:dyDescent="0.25">
      <c r="A784" s="8"/>
      <c r="E784" s="8"/>
      <c r="F784" s="8"/>
      <c r="G784" s="8"/>
      <c r="I784" s="8"/>
      <c r="N784" s="8"/>
      <c r="R784" s="8"/>
    </row>
    <row r="785" spans="1:18" x14ac:dyDescent="0.25">
      <c r="A785" s="8"/>
      <c r="E785" s="8"/>
      <c r="F785" s="8"/>
      <c r="G785" s="8"/>
      <c r="I785" s="8"/>
      <c r="N785" s="8"/>
      <c r="R785" s="8"/>
    </row>
    <row r="786" spans="1:18" x14ac:dyDescent="0.25">
      <c r="A786" s="8"/>
      <c r="E786" s="8"/>
      <c r="F786" s="8"/>
      <c r="G786" s="8"/>
      <c r="I786" s="8"/>
      <c r="N786" s="8"/>
      <c r="R786" s="8"/>
    </row>
    <row r="787" spans="1:18" x14ac:dyDescent="0.25">
      <c r="A787" s="8"/>
      <c r="E787" s="8"/>
      <c r="F787" s="8"/>
      <c r="G787" s="8"/>
      <c r="I787" s="8"/>
      <c r="N787" s="8"/>
      <c r="R787" s="8"/>
    </row>
    <row r="788" spans="1:18" x14ac:dyDescent="0.25">
      <c r="A788" s="8"/>
      <c r="E788" s="8"/>
      <c r="F788" s="8"/>
      <c r="G788" s="8"/>
      <c r="I788" s="8"/>
      <c r="N788" s="8"/>
      <c r="R788" s="8"/>
    </row>
    <row r="789" spans="1:18" x14ac:dyDescent="0.25">
      <c r="A789" s="8"/>
      <c r="E789" s="8"/>
      <c r="F789" s="8"/>
      <c r="G789" s="8"/>
      <c r="I789" s="8"/>
      <c r="N789" s="8"/>
      <c r="R789" s="8"/>
    </row>
    <row r="790" spans="1:18" x14ac:dyDescent="0.25">
      <c r="A790" s="8"/>
      <c r="E790" s="8"/>
      <c r="F790" s="8"/>
      <c r="G790" s="8"/>
      <c r="I790" s="8"/>
      <c r="N790" s="8"/>
      <c r="R790" s="8"/>
    </row>
    <row r="791" spans="1:18" x14ac:dyDescent="0.25">
      <c r="A791" s="8"/>
      <c r="E791" s="8"/>
      <c r="F791" s="8"/>
      <c r="G791" s="8"/>
      <c r="I791" s="8"/>
      <c r="N791" s="8"/>
      <c r="R791" s="8"/>
    </row>
    <row r="792" spans="1:18" x14ac:dyDescent="0.25">
      <c r="A792" s="8"/>
      <c r="E792" s="8"/>
      <c r="F792" s="8"/>
      <c r="G792" s="8"/>
      <c r="I792" s="8"/>
      <c r="N792" s="8"/>
      <c r="R792" s="8"/>
    </row>
    <row r="793" spans="1:18" x14ac:dyDescent="0.25">
      <c r="A793" s="8"/>
      <c r="E793" s="8"/>
      <c r="F793" s="8"/>
      <c r="G793" s="8"/>
      <c r="I793" s="8"/>
      <c r="N793" s="8"/>
      <c r="R793" s="8"/>
    </row>
    <row r="794" spans="1:18" x14ac:dyDescent="0.25">
      <c r="A794" s="8"/>
      <c r="E794" s="8"/>
      <c r="F794" s="8"/>
      <c r="G794" s="8"/>
      <c r="I794" s="8"/>
      <c r="N794" s="8"/>
      <c r="R794" s="8"/>
    </row>
    <row r="795" spans="1:18" x14ac:dyDescent="0.25">
      <c r="A795" s="8"/>
      <c r="E795" s="8"/>
      <c r="F795" s="8"/>
      <c r="G795" s="8"/>
      <c r="I795" s="8"/>
      <c r="N795" s="8"/>
      <c r="R795" s="8"/>
    </row>
    <row r="796" spans="1:18" x14ac:dyDescent="0.25">
      <c r="A796" s="8"/>
      <c r="E796" s="8"/>
      <c r="F796" s="8"/>
      <c r="G796" s="8"/>
      <c r="I796" s="8"/>
      <c r="N796" s="8"/>
      <c r="R796" s="8"/>
    </row>
    <row r="797" spans="1:18" x14ac:dyDescent="0.25">
      <c r="A797" s="8"/>
      <c r="E797" s="8"/>
      <c r="F797" s="8"/>
      <c r="G797" s="8"/>
      <c r="I797" s="8"/>
      <c r="N797" s="8"/>
      <c r="R797" s="8"/>
    </row>
    <row r="798" spans="1:18" x14ac:dyDescent="0.25">
      <c r="A798" s="8"/>
      <c r="E798" s="8"/>
      <c r="F798" s="8"/>
      <c r="G798" s="8"/>
      <c r="I798" s="8"/>
      <c r="N798" s="8"/>
      <c r="R798" s="8"/>
    </row>
    <row r="799" spans="1:18" x14ac:dyDescent="0.25">
      <c r="A799" s="8"/>
      <c r="E799" s="8"/>
      <c r="F799" s="8"/>
      <c r="G799" s="8"/>
      <c r="I799" s="8"/>
      <c r="N799" s="8"/>
      <c r="R799" s="8"/>
    </row>
    <row r="800" spans="1:18" x14ac:dyDescent="0.25">
      <c r="A800" s="8"/>
      <c r="E800" s="8"/>
      <c r="F800" s="8"/>
      <c r="G800" s="8"/>
      <c r="I800" s="8"/>
      <c r="N800" s="8"/>
      <c r="R800" s="8"/>
    </row>
    <row r="801" spans="1:18" x14ac:dyDescent="0.25">
      <c r="A801" s="8"/>
      <c r="E801" s="8"/>
      <c r="F801" s="8"/>
      <c r="G801" s="8"/>
      <c r="I801" s="8"/>
      <c r="N801" s="8"/>
      <c r="R801" s="8"/>
    </row>
    <row r="802" spans="1:18" x14ac:dyDescent="0.25">
      <c r="A802" s="8"/>
      <c r="E802" s="8"/>
      <c r="F802" s="8"/>
      <c r="G802" s="8"/>
      <c r="I802" s="8"/>
      <c r="N802" s="8"/>
      <c r="R802" s="8"/>
    </row>
    <row r="803" spans="1:18" x14ac:dyDescent="0.25">
      <c r="A803" s="8"/>
      <c r="E803" s="8"/>
      <c r="F803" s="8"/>
      <c r="G803" s="8"/>
      <c r="I803" s="8"/>
      <c r="N803" s="8"/>
      <c r="R803" s="8"/>
    </row>
    <row r="804" spans="1:18" x14ac:dyDescent="0.25">
      <c r="A804" s="8"/>
      <c r="E804" s="8"/>
      <c r="F804" s="8"/>
      <c r="G804" s="8"/>
      <c r="I804" s="8"/>
      <c r="N804" s="8"/>
      <c r="R804" s="8"/>
    </row>
    <row r="805" spans="1:18" x14ac:dyDescent="0.25">
      <c r="A805" s="8"/>
      <c r="E805" s="8"/>
      <c r="F805" s="8"/>
      <c r="G805" s="8"/>
      <c r="I805" s="8"/>
      <c r="N805" s="8"/>
      <c r="R805" s="8"/>
    </row>
    <row r="806" spans="1:18" x14ac:dyDescent="0.25">
      <c r="A806" s="8"/>
      <c r="E806" s="8"/>
      <c r="F806" s="8"/>
      <c r="G806" s="8"/>
      <c r="I806" s="8"/>
      <c r="N806" s="8"/>
      <c r="R806" s="8"/>
    </row>
    <row r="807" spans="1:18" x14ac:dyDescent="0.25">
      <c r="A807" s="8"/>
      <c r="E807" s="8"/>
      <c r="F807" s="8"/>
      <c r="G807" s="8"/>
      <c r="I807" s="8"/>
      <c r="N807" s="8"/>
      <c r="R807" s="8"/>
    </row>
    <row r="808" spans="1:18" x14ac:dyDescent="0.25">
      <c r="A808" s="8"/>
      <c r="E808" s="8"/>
      <c r="F808" s="8"/>
      <c r="G808" s="8"/>
      <c r="I808" s="8"/>
      <c r="N808" s="8"/>
      <c r="R808" s="8"/>
    </row>
    <row r="809" spans="1:18" x14ac:dyDescent="0.25">
      <c r="A809" s="8"/>
      <c r="E809" s="8"/>
      <c r="F809" s="8"/>
      <c r="G809" s="8"/>
      <c r="I809" s="8"/>
      <c r="N809" s="8"/>
      <c r="R809" s="8"/>
    </row>
    <row r="810" spans="1:18" x14ac:dyDescent="0.25">
      <c r="A810" s="8"/>
      <c r="E810" s="8"/>
      <c r="F810" s="8"/>
      <c r="G810" s="8"/>
      <c r="I810" s="8"/>
      <c r="N810" s="8"/>
      <c r="R810" s="8"/>
    </row>
    <row r="811" spans="1:18" x14ac:dyDescent="0.25">
      <c r="A811" s="8"/>
      <c r="E811" s="8"/>
      <c r="F811" s="8"/>
      <c r="G811" s="8"/>
      <c r="I811" s="8"/>
      <c r="N811" s="8"/>
      <c r="R811" s="8"/>
    </row>
    <row r="812" spans="1:18" x14ac:dyDescent="0.25">
      <c r="A812" s="8"/>
      <c r="E812" s="8"/>
      <c r="F812" s="8"/>
      <c r="G812" s="8"/>
      <c r="I812" s="8"/>
      <c r="N812" s="8"/>
      <c r="R812" s="8"/>
    </row>
    <row r="813" spans="1:18" x14ac:dyDescent="0.25">
      <c r="A813" s="8"/>
      <c r="E813" s="8"/>
      <c r="F813" s="8"/>
      <c r="G813" s="8"/>
      <c r="I813" s="8"/>
      <c r="N813" s="8"/>
      <c r="R813" s="8"/>
    </row>
    <row r="814" spans="1:18" x14ac:dyDescent="0.25">
      <c r="A814" s="8"/>
      <c r="E814" s="8"/>
      <c r="F814" s="8"/>
      <c r="G814" s="8"/>
      <c r="I814" s="8"/>
      <c r="N814" s="8"/>
      <c r="R814" s="8"/>
    </row>
    <row r="815" spans="1:18" x14ac:dyDescent="0.25">
      <c r="A815" s="8"/>
      <c r="E815" s="8"/>
      <c r="F815" s="8"/>
      <c r="G815" s="8"/>
      <c r="I815" s="8"/>
      <c r="N815" s="8"/>
      <c r="R815" s="8"/>
    </row>
    <row r="816" spans="1:18" x14ac:dyDescent="0.25">
      <c r="A816" s="8"/>
      <c r="E816" s="8"/>
      <c r="F816" s="8"/>
      <c r="G816" s="8"/>
      <c r="I816" s="8"/>
      <c r="N816" s="8"/>
      <c r="R816" s="8"/>
    </row>
    <row r="817" spans="1:18" x14ac:dyDescent="0.25">
      <c r="A817" s="8"/>
      <c r="E817" s="8"/>
      <c r="F817" s="8"/>
      <c r="G817" s="8"/>
      <c r="I817" s="8"/>
      <c r="N817" s="8"/>
      <c r="R817" s="8"/>
    </row>
    <row r="818" spans="1:18" x14ac:dyDescent="0.25">
      <c r="A818" s="8"/>
      <c r="E818" s="8"/>
      <c r="F818" s="8"/>
      <c r="G818" s="8"/>
      <c r="I818" s="8"/>
      <c r="N818" s="8"/>
      <c r="R818" s="8"/>
    </row>
    <row r="819" spans="1:18" x14ac:dyDescent="0.25">
      <c r="A819" s="8"/>
      <c r="E819" s="8"/>
      <c r="F819" s="8"/>
      <c r="G819" s="8"/>
      <c r="I819" s="8"/>
      <c r="N819" s="8"/>
      <c r="R819" s="8"/>
    </row>
    <row r="820" spans="1:18" x14ac:dyDescent="0.25">
      <c r="A820" s="8"/>
      <c r="E820" s="8"/>
      <c r="F820" s="8"/>
      <c r="G820" s="8"/>
      <c r="I820" s="8"/>
      <c r="N820" s="8"/>
      <c r="R820" s="8"/>
    </row>
    <row r="821" spans="1:18" x14ac:dyDescent="0.25">
      <c r="A821" s="8"/>
      <c r="E821" s="8"/>
      <c r="F821" s="8"/>
      <c r="G821" s="8"/>
      <c r="I821" s="8"/>
      <c r="N821" s="8"/>
      <c r="R821" s="8"/>
    </row>
    <row r="822" spans="1:18" x14ac:dyDescent="0.25">
      <c r="A822" s="8"/>
      <c r="E822" s="8"/>
      <c r="F822" s="8"/>
      <c r="G822" s="8"/>
      <c r="I822" s="8"/>
      <c r="N822" s="8"/>
      <c r="R822" s="8"/>
    </row>
    <row r="823" spans="1:18" x14ac:dyDescent="0.25">
      <c r="A823" s="8"/>
      <c r="E823" s="8"/>
      <c r="F823" s="8"/>
      <c r="G823" s="8"/>
      <c r="I823" s="8"/>
      <c r="N823" s="8"/>
      <c r="R823" s="8"/>
    </row>
    <row r="824" spans="1:18" x14ac:dyDescent="0.25">
      <c r="A824" s="8"/>
      <c r="E824" s="8"/>
      <c r="F824" s="8"/>
      <c r="G824" s="8"/>
      <c r="I824" s="8"/>
      <c r="N824" s="8"/>
      <c r="R824" s="8"/>
    </row>
    <row r="825" spans="1:18" x14ac:dyDescent="0.25">
      <c r="A825" s="8"/>
      <c r="E825" s="8"/>
      <c r="F825" s="8"/>
      <c r="G825" s="8"/>
      <c r="I825" s="8"/>
      <c r="N825" s="8"/>
      <c r="R825" s="8"/>
    </row>
    <row r="826" spans="1:18" x14ac:dyDescent="0.25">
      <c r="A826" s="8"/>
      <c r="E826" s="8"/>
      <c r="F826" s="8"/>
      <c r="G826" s="8"/>
      <c r="I826" s="8"/>
      <c r="N826" s="8"/>
      <c r="R826" s="8"/>
    </row>
    <row r="827" spans="1:18" x14ac:dyDescent="0.25">
      <c r="A827" s="8"/>
      <c r="E827" s="8"/>
      <c r="F827" s="8"/>
      <c r="G827" s="8"/>
      <c r="I827" s="8"/>
      <c r="N827" s="8"/>
      <c r="R827" s="8"/>
    </row>
    <row r="828" spans="1:18" x14ac:dyDescent="0.25">
      <c r="A828" s="8"/>
      <c r="E828" s="8"/>
      <c r="F828" s="8"/>
      <c r="G828" s="8"/>
      <c r="I828" s="8"/>
      <c r="N828" s="8"/>
      <c r="R828" s="8"/>
    </row>
    <row r="829" spans="1:18" x14ac:dyDescent="0.25">
      <c r="A829" s="8"/>
      <c r="E829" s="8"/>
      <c r="F829" s="8"/>
      <c r="G829" s="8"/>
      <c r="I829" s="8"/>
      <c r="N829" s="8"/>
      <c r="R829" s="8"/>
    </row>
    <row r="830" spans="1:18" x14ac:dyDescent="0.25">
      <c r="A830" s="8"/>
      <c r="E830" s="8"/>
      <c r="F830" s="8"/>
      <c r="G830" s="8"/>
      <c r="I830" s="8"/>
      <c r="N830" s="8"/>
      <c r="R830" s="8"/>
    </row>
    <row r="831" spans="1:18" x14ac:dyDescent="0.25">
      <c r="A831" s="8"/>
      <c r="E831" s="8"/>
      <c r="F831" s="8"/>
      <c r="G831" s="8"/>
      <c r="I831" s="8"/>
      <c r="N831" s="8"/>
      <c r="R831" s="8"/>
    </row>
    <row r="832" spans="1:18" x14ac:dyDescent="0.25">
      <c r="A832" s="8"/>
      <c r="E832" s="8"/>
      <c r="F832" s="8"/>
      <c r="G832" s="8"/>
      <c r="I832" s="8"/>
      <c r="N832" s="8"/>
      <c r="R832" s="8"/>
    </row>
    <row r="833" spans="1:18" x14ac:dyDescent="0.25">
      <c r="A833" s="8"/>
      <c r="E833" s="8"/>
      <c r="F833" s="8"/>
      <c r="G833" s="8"/>
      <c r="I833" s="8"/>
      <c r="N833" s="8"/>
      <c r="R833" s="8"/>
    </row>
    <row r="834" spans="1:18" x14ac:dyDescent="0.25">
      <c r="A834" s="8"/>
      <c r="E834" s="8"/>
      <c r="F834" s="8"/>
      <c r="G834" s="8"/>
      <c r="I834" s="8"/>
      <c r="N834" s="8"/>
      <c r="R834" s="8"/>
    </row>
    <row r="835" spans="1:18" x14ac:dyDescent="0.25">
      <c r="A835" s="8"/>
      <c r="E835" s="8"/>
      <c r="F835" s="8"/>
      <c r="G835" s="8"/>
      <c r="I835" s="8"/>
      <c r="N835" s="8"/>
      <c r="R835" s="8"/>
    </row>
    <row r="836" spans="1:18" x14ac:dyDescent="0.25">
      <c r="A836" s="8"/>
      <c r="E836" s="8"/>
      <c r="F836" s="8"/>
      <c r="G836" s="8"/>
      <c r="I836" s="8"/>
      <c r="N836" s="8"/>
      <c r="R836" s="8"/>
    </row>
    <row r="837" spans="1:18" x14ac:dyDescent="0.25">
      <c r="A837" s="8"/>
      <c r="E837" s="8"/>
      <c r="F837" s="8"/>
      <c r="G837" s="8"/>
      <c r="I837" s="8"/>
      <c r="N837" s="8"/>
      <c r="R837" s="8"/>
    </row>
    <row r="838" spans="1:18" x14ac:dyDescent="0.25">
      <c r="A838" s="8"/>
      <c r="E838" s="8"/>
      <c r="F838" s="8"/>
      <c r="G838" s="8"/>
      <c r="I838" s="8"/>
      <c r="N838" s="8"/>
      <c r="R838" s="8"/>
    </row>
    <row r="839" spans="1:18" x14ac:dyDescent="0.25">
      <c r="A839" s="8"/>
      <c r="E839" s="8"/>
      <c r="F839" s="8"/>
      <c r="G839" s="8"/>
      <c r="I839" s="8"/>
      <c r="N839" s="8"/>
      <c r="R839" s="8"/>
    </row>
    <row r="840" spans="1:18" x14ac:dyDescent="0.25">
      <c r="A840" s="8"/>
      <c r="E840" s="8"/>
      <c r="F840" s="8"/>
      <c r="G840" s="8"/>
      <c r="I840" s="8"/>
      <c r="N840" s="8"/>
      <c r="R840" s="8"/>
    </row>
    <row r="841" spans="1:18" x14ac:dyDescent="0.25">
      <c r="A841" s="8"/>
      <c r="E841" s="8"/>
      <c r="F841" s="8"/>
      <c r="G841" s="8"/>
      <c r="I841" s="8"/>
      <c r="N841" s="8"/>
      <c r="R841" s="8"/>
    </row>
    <row r="842" spans="1:18" x14ac:dyDescent="0.25">
      <c r="A842" s="8"/>
      <c r="E842" s="8"/>
      <c r="F842" s="8"/>
      <c r="G842" s="8"/>
      <c r="I842" s="8"/>
      <c r="N842" s="8"/>
      <c r="R842" s="8"/>
    </row>
    <row r="843" spans="1:18" x14ac:dyDescent="0.25">
      <c r="A843" s="8"/>
      <c r="E843" s="8"/>
      <c r="F843" s="8"/>
      <c r="G843" s="8"/>
      <c r="I843" s="8"/>
      <c r="N843" s="8"/>
      <c r="R843" s="8"/>
    </row>
    <row r="844" spans="1:18" x14ac:dyDescent="0.25">
      <c r="A844" s="8"/>
      <c r="E844" s="8"/>
      <c r="F844" s="8"/>
      <c r="G844" s="8"/>
      <c r="I844" s="8"/>
      <c r="N844" s="8"/>
      <c r="R844" s="8"/>
    </row>
    <row r="845" spans="1:18" x14ac:dyDescent="0.25">
      <c r="A845" s="8"/>
      <c r="E845" s="8"/>
      <c r="F845" s="8"/>
      <c r="G845" s="8"/>
      <c r="I845" s="8"/>
      <c r="N845" s="8"/>
      <c r="R845" s="8"/>
    </row>
    <row r="846" spans="1:18" x14ac:dyDescent="0.25">
      <c r="A846" s="8"/>
      <c r="E846" s="8"/>
      <c r="F846" s="8"/>
      <c r="G846" s="8"/>
      <c r="I846" s="8"/>
      <c r="N846" s="8"/>
      <c r="R846" s="8"/>
    </row>
    <row r="847" spans="1:18" x14ac:dyDescent="0.25">
      <c r="A847" s="8"/>
      <c r="E847" s="8"/>
      <c r="F847" s="8"/>
      <c r="G847" s="8"/>
      <c r="I847" s="8"/>
      <c r="N847" s="8"/>
      <c r="R847" s="8"/>
    </row>
    <row r="848" spans="1:18" x14ac:dyDescent="0.25">
      <c r="A848" s="8"/>
      <c r="E848" s="8"/>
      <c r="F848" s="8"/>
      <c r="G848" s="8"/>
      <c r="I848" s="8"/>
      <c r="N848" s="8"/>
      <c r="R848" s="8"/>
    </row>
    <row r="849" spans="1:18" x14ac:dyDescent="0.25">
      <c r="A849" s="8"/>
      <c r="E849" s="8"/>
      <c r="F849" s="8"/>
      <c r="G849" s="8"/>
      <c r="I849" s="8"/>
      <c r="N849" s="8"/>
      <c r="R849" s="8"/>
    </row>
    <row r="850" spans="1:18" x14ac:dyDescent="0.25">
      <c r="A850" s="8"/>
      <c r="E850" s="8"/>
      <c r="F850" s="8"/>
      <c r="G850" s="8"/>
      <c r="I850" s="8"/>
      <c r="N850" s="8"/>
      <c r="R850" s="8"/>
    </row>
    <row r="851" spans="1:18" x14ac:dyDescent="0.25">
      <c r="A851" s="8"/>
      <c r="E851" s="8"/>
      <c r="F851" s="8"/>
      <c r="G851" s="8"/>
      <c r="I851" s="8"/>
      <c r="N851" s="8"/>
      <c r="R851" s="8"/>
    </row>
    <row r="852" spans="1:18" x14ac:dyDescent="0.25">
      <c r="A852" s="8"/>
      <c r="E852" s="8"/>
      <c r="F852" s="8"/>
      <c r="G852" s="8"/>
      <c r="I852" s="8"/>
      <c r="N852" s="8"/>
      <c r="R852" s="8"/>
    </row>
    <row r="853" spans="1:18" x14ac:dyDescent="0.25">
      <c r="A853" s="8"/>
      <c r="E853" s="8"/>
      <c r="F853" s="8"/>
      <c r="G853" s="8"/>
      <c r="I853" s="8"/>
      <c r="N853" s="8"/>
      <c r="R853" s="8"/>
    </row>
    <row r="854" spans="1:18" x14ac:dyDescent="0.25">
      <c r="A854" s="8"/>
      <c r="E854" s="8"/>
      <c r="F854" s="8"/>
      <c r="G854" s="8"/>
      <c r="I854" s="8"/>
      <c r="N854" s="8"/>
      <c r="R854" s="8"/>
    </row>
    <row r="855" spans="1:18" x14ac:dyDescent="0.25">
      <c r="A855" s="8"/>
      <c r="E855" s="8"/>
      <c r="F855" s="8"/>
      <c r="G855" s="8"/>
      <c r="I855" s="8"/>
      <c r="N855" s="8"/>
      <c r="R855" s="8"/>
    </row>
    <row r="856" spans="1:18" x14ac:dyDescent="0.25">
      <c r="A856" s="8"/>
      <c r="E856" s="8"/>
      <c r="F856" s="8"/>
      <c r="G856" s="8"/>
      <c r="I856" s="8"/>
      <c r="N856" s="8"/>
      <c r="R856" s="8"/>
    </row>
    <row r="857" spans="1:18" x14ac:dyDescent="0.25">
      <c r="A857" s="8"/>
      <c r="E857" s="8"/>
      <c r="F857" s="8"/>
      <c r="G857" s="8"/>
      <c r="I857" s="8"/>
      <c r="N857" s="8"/>
      <c r="R857" s="8"/>
    </row>
    <row r="858" spans="1:18" x14ac:dyDescent="0.25">
      <c r="A858" s="8"/>
      <c r="E858" s="8"/>
      <c r="F858" s="8"/>
      <c r="G858" s="8"/>
      <c r="I858" s="8"/>
      <c r="N858" s="8"/>
      <c r="R858" s="8"/>
    </row>
    <row r="859" spans="1:18" x14ac:dyDescent="0.25">
      <c r="A859" s="8"/>
      <c r="E859" s="8"/>
      <c r="F859" s="8"/>
      <c r="G859" s="8"/>
      <c r="I859" s="8"/>
      <c r="N859" s="8"/>
      <c r="R859" s="8"/>
    </row>
    <row r="860" spans="1:18" x14ac:dyDescent="0.25">
      <c r="A860" s="8"/>
      <c r="E860" s="8"/>
      <c r="F860" s="8"/>
      <c r="G860" s="8"/>
      <c r="I860" s="8"/>
      <c r="N860" s="8"/>
      <c r="R860" s="8"/>
    </row>
    <row r="861" spans="1:18" x14ac:dyDescent="0.25">
      <c r="A861" s="8"/>
      <c r="E861" s="8"/>
      <c r="F861" s="8"/>
      <c r="G861" s="8"/>
      <c r="I861" s="8"/>
      <c r="N861" s="8"/>
      <c r="R861" s="8"/>
    </row>
    <row r="862" spans="1:18" x14ac:dyDescent="0.25">
      <c r="A862" s="8"/>
      <c r="E862" s="8"/>
      <c r="F862" s="8"/>
      <c r="G862" s="8"/>
      <c r="I862" s="8"/>
      <c r="N862" s="8"/>
      <c r="R862" s="8"/>
    </row>
    <row r="863" spans="1:18" x14ac:dyDescent="0.25">
      <c r="A863" s="8"/>
      <c r="E863" s="8"/>
      <c r="F863" s="8"/>
      <c r="G863" s="8"/>
      <c r="I863" s="8"/>
      <c r="N863" s="8"/>
      <c r="R863" s="8"/>
    </row>
    <row r="864" spans="1:18" x14ac:dyDescent="0.25">
      <c r="A864" s="8"/>
      <c r="E864" s="8"/>
      <c r="F864" s="8"/>
      <c r="G864" s="8"/>
      <c r="I864" s="8"/>
      <c r="N864" s="8"/>
      <c r="R864" s="8"/>
    </row>
    <row r="865" spans="1:18" x14ac:dyDescent="0.25">
      <c r="A865" s="8"/>
      <c r="E865" s="8"/>
      <c r="F865" s="8"/>
      <c r="G865" s="8"/>
      <c r="I865" s="8"/>
      <c r="N865" s="8"/>
      <c r="R865" s="8"/>
    </row>
    <row r="866" spans="1:18" x14ac:dyDescent="0.25">
      <c r="A866" s="8"/>
      <c r="E866" s="8"/>
      <c r="F866" s="8"/>
      <c r="G866" s="8"/>
      <c r="I866" s="8"/>
      <c r="N866" s="8"/>
      <c r="R866" s="8"/>
    </row>
    <row r="867" spans="1:18" x14ac:dyDescent="0.25">
      <c r="A867" s="8"/>
      <c r="E867" s="8"/>
      <c r="F867" s="8"/>
      <c r="G867" s="8"/>
      <c r="I867" s="8"/>
      <c r="N867" s="8"/>
      <c r="R867" s="8"/>
    </row>
    <row r="868" spans="1:18" x14ac:dyDescent="0.25">
      <c r="A868" s="8"/>
      <c r="E868" s="8"/>
      <c r="F868" s="8"/>
      <c r="G868" s="8"/>
      <c r="I868" s="8"/>
      <c r="N868" s="8"/>
      <c r="R868" s="8"/>
    </row>
    <row r="869" spans="1:18" x14ac:dyDescent="0.25">
      <c r="A869" s="8"/>
      <c r="E869" s="8"/>
      <c r="F869" s="8"/>
      <c r="G869" s="8"/>
      <c r="I869" s="8"/>
      <c r="N869" s="8"/>
      <c r="R869" s="8"/>
    </row>
    <row r="870" spans="1:18" x14ac:dyDescent="0.25">
      <c r="A870" s="8"/>
      <c r="E870" s="8"/>
      <c r="F870" s="8"/>
      <c r="G870" s="8"/>
      <c r="I870" s="8"/>
      <c r="N870" s="8"/>
      <c r="R870" s="8"/>
    </row>
    <row r="871" spans="1:18" x14ac:dyDescent="0.25">
      <c r="A871" s="8"/>
      <c r="E871" s="8"/>
      <c r="F871" s="8"/>
      <c r="G871" s="8"/>
      <c r="I871" s="8"/>
      <c r="N871" s="8"/>
      <c r="R871" s="8"/>
    </row>
    <row r="872" spans="1:18" x14ac:dyDescent="0.25">
      <c r="A872" s="8"/>
      <c r="E872" s="8"/>
      <c r="F872" s="8"/>
      <c r="G872" s="8"/>
      <c r="I872" s="8"/>
      <c r="N872" s="8"/>
      <c r="R872" s="8"/>
    </row>
    <row r="873" spans="1:18" x14ac:dyDescent="0.25">
      <c r="A873" s="8"/>
      <c r="E873" s="8"/>
      <c r="F873" s="8"/>
      <c r="G873" s="8"/>
      <c r="I873" s="8"/>
      <c r="N873" s="8"/>
      <c r="R873" s="8"/>
    </row>
    <row r="874" spans="1:18" x14ac:dyDescent="0.25">
      <c r="A874" s="8"/>
      <c r="E874" s="8"/>
      <c r="F874" s="8"/>
      <c r="G874" s="8"/>
      <c r="I874" s="8"/>
      <c r="N874" s="8"/>
      <c r="R874" s="8"/>
    </row>
    <row r="875" spans="1:18" x14ac:dyDescent="0.25">
      <c r="A875" s="8"/>
      <c r="E875" s="8"/>
      <c r="F875" s="8"/>
      <c r="G875" s="8"/>
      <c r="I875" s="8"/>
      <c r="N875" s="8"/>
      <c r="R875" s="8"/>
    </row>
    <row r="876" spans="1:18" x14ac:dyDescent="0.25">
      <c r="A876" s="8"/>
      <c r="E876" s="8"/>
      <c r="F876" s="8"/>
      <c r="G876" s="8"/>
      <c r="I876" s="8"/>
      <c r="N876" s="8"/>
      <c r="R876" s="8"/>
    </row>
    <row r="877" spans="1:18" x14ac:dyDescent="0.25">
      <c r="A877" s="8"/>
      <c r="E877" s="8"/>
      <c r="F877" s="8"/>
      <c r="G877" s="8"/>
      <c r="I877" s="8"/>
      <c r="N877" s="8"/>
      <c r="R877" s="8"/>
    </row>
    <row r="878" spans="1:18" x14ac:dyDescent="0.25">
      <c r="A878" s="8"/>
      <c r="E878" s="8"/>
      <c r="F878" s="8"/>
      <c r="G878" s="8"/>
      <c r="I878" s="8"/>
      <c r="N878" s="8"/>
      <c r="R878" s="8"/>
    </row>
    <row r="879" spans="1:18" x14ac:dyDescent="0.25">
      <c r="A879" s="8"/>
      <c r="E879" s="8"/>
      <c r="F879" s="8"/>
      <c r="G879" s="8"/>
      <c r="I879" s="8"/>
      <c r="N879" s="8"/>
      <c r="R879" s="8"/>
    </row>
    <row r="880" spans="1:18" x14ac:dyDescent="0.25">
      <c r="A880" s="8"/>
      <c r="E880" s="8"/>
      <c r="F880" s="8"/>
      <c r="G880" s="8"/>
      <c r="I880" s="8"/>
      <c r="N880" s="8"/>
      <c r="R880" s="8"/>
    </row>
    <row r="881" spans="1:18" x14ac:dyDescent="0.25">
      <c r="A881" s="8"/>
      <c r="E881" s="8"/>
      <c r="F881" s="8"/>
      <c r="G881" s="8"/>
      <c r="I881" s="8"/>
      <c r="N881" s="8"/>
      <c r="R881" s="8"/>
    </row>
    <row r="882" spans="1:18" x14ac:dyDescent="0.25">
      <c r="A882" s="8"/>
      <c r="E882" s="8"/>
      <c r="F882" s="8"/>
      <c r="G882" s="8"/>
      <c r="I882" s="8"/>
      <c r="N882" s="8"/>
      <c r="R882" s="8"/>
    </row>
    <row r="883" spans="1:18" x14ac:dyDescent="0.25">
      <c r="A883" s="8"/>
      <c r="E883" s="8"/>
      <c r="F883" s="8"/>
      <c r="G883" s="8"/>
      <c r="I883" s="8"/>
      <c r="N883" s="8"/>
      <c r="R883" s="8"/>
    </row>
    <row r="884" spans="1:18" x14ac:dyDescent="0.25">
      <c r="A884" s="8"/>
      <c r="E884" s="8"/>
      <c r="F884" s="8"/>
      <c r="G884" s="8"/>
      <c r="I884" s="8"/>
      <c r="N884" s="8"/>
      <c r="R884" s="8"/>
    </row>
    <row r="885" spans="1:18" x14ac:dyDescent="0.25">
      <c r="A885" s="8"/>
      <c r="E885" s="8"/>
      <c r="F885" s="8"/>
      <c r="G885" s="8"/>
      <c r="I885" s="8"/>
      <c r="N885" s="8"/>
      <c r="R885" s="8"/>
    </row>
    <row r="886" spans="1:18" x14ac:dyDescent="0.25">
      <c r="A886" s="8"/>
      <c r="E886" s="8"/>
      <c r="F886" s="8"/>
      <c r="G886" s="8"/>
      <c r="I886" s="8"/>
      <c r="N886" s="8"/>
      <c r="R886" s="8"/>
    </row>
    <row r="887" spans="1:18" x14ac:dyDescent="0.25">
      <c r="A887" s="8"/>
      <c r="E887" s="8"/>
      <c r="F887" s="8"/>
      <c r="G887" s="8"/>
      <c r="I887" s="8"/>
      <c r="N887" s="8"/>
      <c r="R887" s="8"/>
    </row>
    <row r="888" spans="1:18" x14ac:dyDescent="0.25">
      <c r="A888" s="8"/>
      <c r="E888" s="8"/>
      <c r="F888" s="8"/>
      <c r="G888" s="8"/>
      <c r="I888" s="8"/>
      <c r="N888" s="8"/>
      <c r="R888" s="8"/>
    </row>
    <row r="889" spans="1:18" x14ac:dyDescent="0.25">
      <c r="A889" s="8"/>
      <c r="E889" s="8"/>
      <c r="F889" s="8"/>
      <c r="G889" s="8"/>
      <c r="I889" s="8"/>
      <c r="N889" s="8"/>
      <c r="R889" s="8"/>
    </row>
    <row r="890" spans="1:18" x14ac:dyDescent="0.25">
      <c r="A890" s="8"/>
      <c r="E890" s="8"/>
      <c r="F890" s="8"/>
      <c r="G890" s="8"/>
      <c r="I890" s="8"/>
      <c r="N890" s="8"/>
      <c r="R890" s="8"/>
    </row>
    <row r="891" spans="1:18" x14ac:dyDescent="0.25">
      <c r="A891" s="8"/>
      <c r="E891" s="8"/>
      <c r="F891" s="8"/>
      <c r="G891" s="8"/>
      <c r="I891" s="8"/>
      <c r="N891" s="8"/>
      <c r="R891" s="8"/>
    </row>
    <row r="892" spans="1:18" x14ac:dyDescent="0.25">
      <c r="A892" s="8"/>
      <c r="E892" s="8"/>
      <c r="F892" s="8"/>
      <c r="G892" s="8"/>
      <c r="I892" s="8"/>
      <c r="N892" s="8"/>
      <c r="R892" s="8"/>
    </row>
    <row r="893" spans="1:18" x14ac:dyDescent="0.25">
      <c r="A893" s="8"/>
      <c r="E893" s="8"/>
      <c r="F893" s="8"/>
      <c r="G893" s="8"/>
      <c r="I893" s="8"/>
      <c r="N893" s="8"/>
      <c r="R893" s="8"/>
    </row>
    <row r="894" spans="1:18" x14ac:dyDescent="0.25">
      <c r="A894" s="8"/>
      <c r="E894" s="8"/>
      <c r="F894" s="8"/>
      <c r="G894" s="8"/>
      <c r="I894" s="8"/>
      <c r="N894" s="8"/>
      <c r="R894" s="8"/>
    </row>
    <row r="895" spans="1:18" x14ac:dyDescent="0.25">
      <c r="A895" s="8"/>
      <c r="E895" s="8"/>
      <c r="F895" s="8"/>
      <c r="G895" s="8"/>
      <c r="I895" s="8"/>
      <c r="N895" s="8"/>
      <c r="R895" s="8"/>
    </row>
    <row r="896" spans="1:18" x14ac:dyDescent="0.25">
      <c r="A896" s="8"/>
      <c r="E896" s="8"/>
      <c r="F896" s="8"/>
      <c r="G896" s="8"/>
      <c r="I896" s="8"/>
      <c r="N896" s="8"/>
      <c r="R896" s="8"/>
    </row>
    <row r="897" spans="1:18" x14ac:dyDescent="0.25">
      <c r="A897" s="8"/>
      <c r="E897" s="8"/>
      <c r="F897" s="8"/>
      <c r="G897" s="8"/>
      <c r="I897" s="8"/>
      <c r="N897" s="8"/>
      <c r="R897" s="8"/>
    </row>
    <row r="898" spans="1:18" x14ac:dyDescent="0.25">
      <c r="A898" s="8"/>
      <c r="E898" s="8"/>
      <c r="F898" s="8"/>
      <c r="G898" s="8"/>
      <c r="I898" s="8"/>
      <c r="N898" s="8"/>
      <c r="R898" s="8"/>
    </row>
    <row r="899" spans="1:18" x14ac:dyDescent="0.25">
      <c r="A899" s="8"/>
      <c r="E899" s="8"/>
      <c r="F899" s="8"/>
      <c r="G899" s="8"/>
      <c r="I899" s="8"/>
      <c r="N899" s="8"/>
      <c r="R899" s="8"/>
    </row>
    <row r="900" spans="1:18" x14ac:dyDescent="0.25">
      <c r="A900" s="8"/>
      <c r="E900" s="8"/>
      <c r="F900" s="8"/>
      <c r="G900" s="8"/>
      <c r="I900" s="8"/>
      <c r="N900" s="8"/>
      <c r="R900" s="8"/>
    </row>
    <row r="901" spans="1:18" x14ac:dyDescent="0.25">
      <c r="A901" s="8"/>
      <c r="E901" s="8"/>
      <c r="F901" s="8"/>
      <c r="G901" s="8"/>
      <c r="I901" s="8"/>
      <c r="N901" s="8"/>
      <c r="R901" s="8"/>
    </row>
    <row r="902" spans="1:18" x14ac:dyDescent="0.25">
      <c r="A902" s="8"/>
      <c r="E902" s="8"/>
      <c r="F902" s="8"/>
      <c r="G902" s="8"/>
      <c r="I902" s="8"/>
      <c r="N902" s="8"/>
      <c r="R902" s="8"/>
    </row>
    <row r="903" spans="1:18" x14ac:dyDescent="0.25">
      <c r="A903" s="8"/>
      <c r="E903" s="8"/>
      <c r="F903" s="8"/>
      <c r="G903" s="8"/>
      <c r="I903" s="8"/>
      <c r="N903" s="8"/>
      <c r="R903" s="8"/>
    </row>
    <row r="904" spans="1:18" x14ac:dyDescent="0.25">
      <c r="A904" s="8"/>
      <c r="E904" s="8"/>
      <c r="F904" s="8"/>
      <c r="G904" s="8"/>
      <c r="I904" s="8"/>
      <c r="N904" s="8"/>
      <c r="R904" s="8"/>
    </row>
    <row r="905" spans="1:18" x14ac:dyDescent="0.25">
      <c r="A905" s="8"/>
      <c r="E905" s="8"/>
      <c r="F905" s="8"/>
      <c r="G905" s="8"/>
      <c r="I905" s="8"/>
      <c r="N905" s="8"/>
      <c r="R905" s="8"/>
    </row>
    <row r="906" spans="1:18" x14ac:dyDescent="0.25">
      <c r="A906" s="8"/>
      <c r="E906" s="8"/>
      <c r="F906" s="8"/>
      <c r="G906" s="8"/>
      <c r="I906" s="8"/>
      <c r="N906" s="8"/>
      <c r="R906" s="8"/>
    </row>
    <row r="907" spans="1:18" x14ac:dyDescent="0.25">
      <c r="A907" s="8"/>
      <c r="E907" s="8"/>
      <c r="F907" s="8"/>
      <c r="G907" s="8"/>
      <c r="I907" s="8"/>
      <c r="N907" s="8"/>
      <c r="R907" s="8"/>
    </row>
    <row r="908" spans="1:18" x14ac:dyDescent="0.25">
      <c r="A908" s="8"/>
      <c r="E908" s="8"/>
      <c r="F908" s="8"/>
      <c r="G908" s="8"/>
      <c r="I908" s="8"/>
      <c r="N908" s="8"/>
      <c r="R908" s="8"/>
    </row>
    <row r="909" spans="1:18" x14ac:dyDescent="0.25">
      <c r="A909" s="8"/>
      <c r="E909" s="8"/>
      <c r="F909" s="8"/>
      <c r="G909" s="8"/>
      <c r="I909" s="8"/>
      <c r="N909" s="8"/>
      <c r="R909" s="8"/>
    </row>
    <row r="910" spans="1:18" x14ac:dyDescent="0.25">
      <c r="A910" s="8"/>
      <c r="E910" s="8"/>
      <c r="F910" s="8"/>
      <c r="G910" s="8"/>
      <c r="I910" s="8"/>
      <c r="N910" s="8"/>
      <c r="R910" s="8"/>
    </row>
    <row r="911" spans="1:18" x14ac:dyDescent="0.25">
      <c r="A911" s="8"/>
      <c r="E911" s="8"/>
      <c r="F911" s="8"/>
      <c r="G911" s="8"/>
      <c r="I911" s="8"/>
      <c r="N911" s="8"/>
      <c r="R911" s="8"/>
    </row>
    <row r="912" spans="1:18" x14ac:dyDescent="0.25">
      <c r="A912" s="8"/>
      <c r="E912" s="8"/>
      <c r="F912" s="8"/>
      <c r="G912" s="8"/>
      <c r="I912" s="8"/>
      <c r="N912" s="8"/>
      <c r="R912" s="8"/>
    </row>
    <row r="913" spans="1:18" x14ac:dyDescent="0.25">
      <c r="A913" s="8"/>
      <c r="E913" s="8"/>
      <c r="F913" s="8"/>
      <c r="G913" s="8"/>
      <c r="I913" s="8"/>
      <c r="N913" s="8"/>
      <c r="R913" s="8"/>
    </row>
    <row r="914" spans="1:18" x14ac:dyDescent="0.25">
      <c r="A914" s="8"/>
      <c r="E914" s="8"/>
      <c r="F914" s="8"/>
      <c r="G914" s="8"/>
      <c r="I914" s="8"/>
      <c r="N914" s="8"/>
      <c r="R914" s="8"/>
    </row>
    <row r="915" spans="1:18" x14ac:dyDescent="0.25">
      <c r="A915" s="8"/>
      <c r="E915" s="8"/>
      <c r="F915" s="8"/>
      <c r="G915" s="8"/>
      <c r="I915" s="8"/>
      <c r="N915" s="8"/>
      <c r="R915" s="8"/>
    </row>
    <row r="916" spans="1:18" x14ac:dyDescent="0.25">
      <c r="A916" s="8"/>
      <c r="E916" s="8"/>
      <c r="F916" s="8"/>
      <c r="G916" s="8"/>
      <c r="I916" s="8"/>
      <c r="N916" s="8"/>
      <c r="R916" s="8"/>
    </row>
    <row r="917" spans="1:18" x14ac:dyDescent="0.25">
      <c r="A917" s="8"/>
      <c r="E917" s="8"/>
      <c r="F917" s="8"/>
      <c r="G917" s="8"/>
      <c r="I917" s="8"/>
      <c r="N917" s="8"/>
      <c r="R917" s="8"/>
    </row>
    <row r="918" spans="1:18" x14ac:dyDescent="0.25">
      <c r="A918" s="8"/>
      <c r="E918" s="8"/>
      <c r="F918" s="8"/>
      <c r="G918" s="8"/>
      <c r="I918" s="8"/>
      <c r="N918" s="8"/>
      <c r="R918" s="8"/>
    </row>
    <row r="919" spans="1:18" x14ac:dyDescent="0.25">
      <c r="A919" s="8"/>
      <c r="E919" s="8"/>
      <c r="F919" s="8"/>
      <c r="G919" s="8"/>
      <c r="I919" s="8"/>
      <c r="N919" s="8"/>
      <c r="R919" s="8"/>
    </row>
    <row r="920" spans="1:18" x14ac:dyDescent="0.25">
      <c r="A920" s="8"/>
      <c r="E920" s="8"/>
      <c r="F920" s="8"/>
      <c r="G920" s="8"/>
      <c r="I920" s="8"/>
      <c r="N920" s="8"/>
      <c r="R920" s="8"/>
    </row>
    <row r="921" spans="1:18" x14ac:dyDescent="0.25">
      <c r="A921" s="8"/>
      <c r="E921" s="8"/>
      <c r="F921" s="8"/>
      <c r="G921" s="8"/>
      <c r="I921" s="8"/>
      <c r="N921" s="8"/>
      <c r="R921" s="8"/>
    </row>
    <row r="922" spans="1:18" x14ac:dyDescent="0.25">
      <c r="A922" s="8"/>
      <c r="E922" s="8"/>
      <c r="F922" s="8"/>
      <c r="G922" s="8"/>
      <c r="I922" s="8"/>
      <c r="N922" s="8"/>
      <c r="R922" s="8"/>
    </row>
    <row r="923" spans="1:18" x14ac:dyDescent="0.25">
      <c r="A923" s="8"/>
      <c r="E923" s="8"/>
      <c r="F923" s="8"/>
      <c r="G923" s="8"/>
      <c r="I923" s="8"/>
      <c r="N923" s="8"/>
      <c r="R923" s="8"/>
    </row>
    <row r="924" spans="1:18" x14ac:dyDescent="0.25">
      <c r="A924" s="8"/>
      <c r="E924" s="8"/>
      <c r="F924" s="8"/>
      <c r="G924" s="8"/>
      <c r="I924" s="8"/>
      <c r="N924" s="8"/>
      <c r="R924" s="8"/>
    </row>
    <row r="925" spans="1:18" x14ac:dyDescent="0.25">
      <c r="A925" s="8"/>
      <c r="E925" s="8"/>
      <c r="F925" s="8"/>
      <c r="G925" s="8"/>
      <c r="I925" s="8"/>
      <c r="N925" s="8"/>
      <c r="R925" s="8"/>
    </row>
    <row r="926" spans="1:18" x14ac:dyDescent="0.25">
      <c r="A926" s="8"/>
      <c r="E926" s="8"/>
      <c r="F926" s="8"/>
      <c r="G926" s="8"/>
      <c r="I926" s="8"/>
      <c r="N926" s="8"/>
      <c r="R926" s="8"/>
    </row>
    <row r="927" spans="1:18" x14ac:dyDescent="0.25">
      <c r="A927" s="8"/>
      <c r="E927" s="8"/>
      <c r="F927" s="8"/>
      <c r="G927" s="8"/>
      <c r="I927" s="8"/>
      <c r="N927" s="8"/>
      <c r="R927" s="8"/>
    </row>
    <row r="928" spans="1:18" x14ac:dyDescent="0.25">
      <c r="A928" s="8"/>
      <c r="E928" s="8"/>
      <c r="F928" s="8"/>
      <c r="G928" s="8"/>
      <c r="I928" s="8"/>
      <c r="N928" s="8"/>
      <c r="R928" s="8"/>
    </row>
    <row r="929" spans="1:18" x14ac:dyDescent="0.25">
      <c r="A929" s="8"/>
      <c r="E929" s="8"/>
      <c r="F929" s="8"/>
      <c r="G929" s="8"/>
      <c r="I929" s="8"/>
      <c r="N929" s="8"/>
      <c r="R929" s="8"/>
    </row>
    <row r="930" spans="1:18" x14ac:dyDescent="0.25">
      <c r="A930" s="8"/>
      <c r="E930" s="8"/>
      <c r="F930" s="8"/>
      <c r="G930" s="8"/>
      <c r="I930" s="8"/>
      <c r="N930" s="8"/>
      <c r="R930" s="8"/>
    </row>
    <row r="931" spans="1:18" x14ac:dyDescent="0.25">
      <c r="A931" s="8"/>
      <c r="E931" s="8"/>
      <c r="F931" s="8"/>
      <c r="G931" s="8"/>
      <c r="I931" s="8"/>
      <c r="N931" s="8"/>
      <c r="R931" s="8"/>
    </row>
    <row r="932" spans="1:18" x14ac:dyDescent="0.25">
      <c r="A932" s="8"/>
      <c r="E932" s="8"/>
      <c r="F932" s="8"/>
      <c r="G932" s="8"/>
      <c r="I932" s="8"/>
      <c r="N932" s="8"/>
      <c r="R932" s="8"/>
    </row>
    <row r="933" spans="1:18" x14ac:dyDescent="0.25">
      <c r="A933" s="8"/>
      <c r="E933" s="8"/>
      <c r="F933" s="8"/>
      <c r="G933" s="8"/>
      <c r="I933" s="8"/>
      <c r="N933" s="8"/>
      <c r="R933" s="8"/>
    </row>
    <row r="934" spans="1:18" x14ac:dyDescent="0.25">
      <c r="A934" s="8"/>
      <c r="E934" s="8"/>
      <c r="F934" s="8"/>
      <c r="G934" s="8"/>
      <c r="I934" s="8"/>
      <c r="N934" s="8"/>
      <c r="R934" s="8"/>
    </row>
    <row r="935" spans="1:18" x14ac:dyDescent="0.25">
      <c r="A935" s="8"/>
      <c r="E935" s="8"/>
      <c r="F935" s="8"/>
      <c r="G935" s="8"/>
      <c r="I935" s="8"/>
      <c r="N935" s="8"/>
      <c r="R935" s="8"/>
    </row>
    <row r="936" spans="1:18" x14ac:dyDescent="0.25">
      <c r="A936" s="8"/>
      <c r="E936" s="8"/>
      <c r="F936" s="8"/>
      <c r="G936" s="8"/>
      <c r="I936" s="8"/>
      <c r="N936" s="8"/>
      <c r="R936" s="8"/>
    </row>
    <row r="937" spans="1:18" x14ac:dyDescent="0.25">
      <c r="A937" s="8"/>
      <c r="E937" s="8"/>
      <c r="F937" s="8"/>
      <c r="G937" s="8"/>
      <c r="I937" s="8"/>
      <c r="N937" s="8"/>
      <c r="R937" s="8"/>
    </row>
    <row r="938" spans="1:18" x14ac:dyDescent="0.25">
      <c r="A938" s="8"/>
      <c r="E938" s="8"/>
      <c r="F938" s="8"/>
      <c r="G938" s="8"/>
      <c r="I938" s="8"/>
      <c r="N938" s="8"/>
      <c r="R938" s="8"/>
    </row>
    <row r="939" spans="1:18" x14ac:dyDescent="0.25">
      <c r="A939" s="8"/>
      <c r="E939" s="8"/>
      <c r="F939" s="8"/>
      <c r="G939" s="8"/>
      <c r="I939" s="8"/>
      <c r="N939" s="8"/>
      <c r="R939" s="8"/>
    </row>
    <row r="940" spans="1:18" x14ac:dyDescent="0.25">
      <c r="A940" s="8"/>
      <c r="E940" s="8"/>
      <c r="F940" s="8"/>
      <c r="G940" s="8"/>
      <c r="I940" s="8"/>
      <c r="N940" s="8"/>
      <c r="R940" s="8"/>
    </row>
    <row r="941" spans="1:18" x14ac:dyDescent="0.25">
      <c r="A941" s="8"/>
      <c r="E941" s="8"/>
      <c r="F941" s="8"/>
      <c r="G941" s="8"/>
      <c r="I941" s="8"/>
      <c r="N941" s="8"/>
      <c r="R941" s="8"/>
    </row>
    <row r="942" spans="1:18" x14ac:dyDescent="0.25">
      <c r="A942" s="8"/>
      <c r="E942" s="8"/>
      <c r="F942" s="8"/>
      <c r="G942" s="8"/>
      <c r="I942" s="8"/>
      <c r="N942" s="8"/>
      <c r="R942" s="8"/>
    </row>
    <row r="943" spans="1:18" x14ac:dyDescent="0.25">
      <c r="A943" s="8"/>
      <c r="E943" s="8"/>
      <c r="F943" s="8"/>
      <c r="G943" s="8"/>
      <c r="I943" s="8"/>
      <c r="N943" s="8"/>
      <c r="R943" s="8"/>
    </row>
    <row r="944" spans="1:18" x14ac:dyDescent="0.25">
      <c r="A944" s="8"/>
      <c r="E944" s="8"/>
      <c r="F944" s="8"/>
      <c r="G944" s="8"/>
      <c r="I944" s="8"/>
      <c r="N944" s="8"/>
      <c r="R944" s="8"/>
    </row>
    <row r="945" spans="1:18" x14ac:dyDescent="0.25">
      <c r="A945" s="8"/>
      <c r="E945" s="8"/>
      <c r="F945" s="8"/>
      <c r="G945" s="8"/>
      <c r="I945" s="8"/>
      <c r="N945" s="8"/>
      <c r="R945" s="8"/>
    </row>
    <row r="946" spans="1:18" x14ac:dyDescent="0.25">
      <c r="A946" s="8"/>
      <c r="E946" s="8"/>
      <c r="F946" s="8"/>
      <c r="G946" s="8"/>
      <c r="I946" s="8"/>
      <c r="N946" s="8"/>
      <c r="R946" s="8"/>
    </row>
    <row r="947" spans="1:18" x14ac:dyDescent="0.25">
      <c r="A947" s="8"/>
      <c r="E947" s="8"/>
      <c r="F947" s="8"/>
      <c r="G947" s="8"/>
      <c r="I947" s="8"/>
      <c r="N947" s="8"/>
      <c r="R947" s="8"/>
    </row>
    <row r="948" spans="1:18" x14ac:dyDescent="0.25">
      <c r="A948" s="8"/>
      <c r="E948" s="8"/>
      <c r="F948" s="8"/>
      <c r="G948" s="8"/>
      <c r="I948" s="8"/>
      <c r="N948" s="8"/>
      <c r="R948" s="8"/>
    </row>
    <row r="949" spans="1:18" x14ac:dyDescent="0.25">
      <c r="A949" s="8"/>
      <c r="E949" s="8"/>
      <c r="F949" s="8"/>
      <c r="G949" s="8"/>
      <c r="I949" s="8"/>
      <c r="N949" s="8"/>
      <c r="R949" s="8"/>
    </row>
    <row r="950" spans="1:18" x14ac:dyDescent="0.25">
      <c r="A950" s="8"/>
      <c r="E950" s="8"/>
      <c r="F950" s="8"/>
      <c r="G950" s="8"/>
      <c r="I950" s="8"/>
      <c r="N950" s="8"/>
      <c r="R950" s="8"/>
    </row>
    <row r="951" spans="1:18" x14ac:dyDescent="0.25">
      <c r="A951" s="8"/>
      <c r="E951" s="8"/>
      <c r="F951" s="8"/>
      <c r="G951" s="8"/>
      <c r="I951" s="8"/>
      <c r="N951" s="8"/>
      <c r="R951" s="8"/>
    </row>
    <row r="952" spans="1:18" x14ac:dyDescent="0.25">
      <c r="A952" s="8"/>
      <c r="E952" s="8"/>
      <c r="F952" s="8"/>
      <c r="G952" s="8"/>
      <c r="I952" s="8"/>
      <c r="N952" s="8"/>
      <c r="R952" s="8"/>
    </row>
    <row r="953" spans="1:18" x14ac:dyDescent="0.25">
      <c r="A953" s="8"/>
      <c r="E953" s="8"/>
      <c r="F953" s="8"/>
      <c r="G953" s="8"/>
      <c r="I953" s="8"/>
      <c r="N953" s="8"/>
      <c r="R953" s="8"/>
    </row>
    <row r="954" spans="1:18" x14ac:dyDescent="0.25">
      <c r="A954" s="8"/>
      <c r="E954" s="8"/>
      <c r="F954" s="8"/>
      <c r="G954" s="8"/>
      <c r="I954" s="8"/>
      <c r="N954" s="8"/>
      <c r="R954" s="8"/>
    </row>
    <row r="955" spans="1:18" x14ac:dyDescent="0.25">
      <c r="A955" s="8"/>
      <c r="E955" s="8"/>
      <c r="F955" s="8"/>
      <c r="G955" s="8"/>
      <c r="I955" s="8"/>
      <c r="N955" s="8"/>
      <c r="R955" s="8"/>
    </row>
    <row r="956" spans="1:18" x14ac:dyDescent="0.25">
      <c r="A956" s="8"/>
      <c r="E956" s="8"/>
      <c r="F956" s="8"/>
      <c r="G956" s="8"/>
      <c r="I956" s="8"/>
      <c r="N956" s="8"/>
      <c r="R956" s="8"/>
    </row>
    <row r="957" spans="1:18" x14ac:dyDescent="0.25">
      <c r="A957" s="8"/>
      <c r="E957" s="8"/>
      <c r="F957" s="8"/>
      <c r="G957" s="8"/>
      <c r="I957" s="8"/>
      <c r="N957" s="8"/>
      <c r="R957" s="8"/>
    </row>
    <row r="958" spans="1:18" x14ac:dyDescent="0.25">
      <c r="A958" s="8"/>
      <c r="E958" s="8"/>
      <c r="F958" s="8"/>
      <c r="G958" s="8"/>
      <c r="I958" s="8"/>
      <c r="N958" s="8"/>
      <c r="R958" s="8"/>
    </row>
    <row r="959" spans="1:18" x14ac:dyDescent="0.25">
      <c r="A959" s="8"/>
      <c r="E959" s="8"/>
      <c r="F959" s="8"/>
      <c r="G959" s="8"/>
      <c r="I959" s="8"/>
      <c r="N959" s="8"/>
      <c r="R959" s="8"/>
    </row>
    <row r="960" spans="1:18" x14ac:dyDescent="0.25">
      <c r="A960" s="8"/>
      <c r="E960" s="8"/>
      <c r="F960" s="8"/>
      <c r="G960" s="8"/>
      <c r="I960" s="8"/>
      <c r="N960" s="8"/>
      <c r="R960" s="8"/>
    </row>
    <row r="961" spans="1:18" x14ac:dyDescent="0.25">
      <c r="A961" s="8"/>
      <c r="E961" s="8"/>
      <c r="F961" s="8"/>
      <c r="G961" s="8"/>
      <c r="I961" s="8"/>
      <c r="N961" s="8"/>
      <c r="R961" s="8"/>
    </row>
    <row r="962" spans="1:18" x14ac:dyDescent="0.25">
      <c r="A962" s="8"/>
      <c r="E962" s="8"/>
      <c r="F962" s="8"/>
      <c r="G962" s="8"/>
      <c r="I962" s="8"/>
      <c r="N962" s="8"/>
      <c r="R962" s="8"/>
    </row>
  </sheetData>
  <mergeCells count="3">
    <mergeCell ref="A3:R3"/>
    <mergeCell ref="J1:R1"/>
    <mergeCell ref="J2:R2"/>
  </mergeCells>
  <pageMargins left="0.6692913385826772" right="0.51181102362204722" top="0.39370078740157483" bottom="0.3937007874015748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T417"/>
  <sheetViews>
    <sheetView topLeftCell="A3" zoomScale="80" zoomScaleNormal="80" workbookViewId="0">
      <pane xSplit="9" ySplit="5" topLeftCell="J405" activePane="bottomRight" state="frozen"/>
      <selection activeCell="B11" sqref="B11"/>
      <selection pane="topRight" activeCell="B11" sqref="B11"/>
      <selection pane="bottomLeft" activeCell="B11" sqref="B11"/>
      <selection pane="bottomRight" activeCell="F409" sqref="F409"/>
    </sheetView>
  </sheetViews>
  <sheetFormatPr defaultRowHeight="15" x14ac:dyDescent="0.25"/>
  <cols>
    <col min="1" max="1" width="30.42578125" style="8" customWidth="1"/>
    <col min="2" max="4" width="4" style="8" hidden="1" customWidth="1"/>
    <col min="5" max="5" width="4.5703125" style="7" hidden="1" customWidth="1"/>
    <col min="6" max="6" width="4.7109375" style="7" customWidth="1"/>
    <col min="7" max="7" width="4.85546875" style="7" customWidth="1"/>
    <col min="8" max="8" width="14" style="1" customWidth="1"/>
    <col min="9" max="9" width="5" style="8" customWidth="1"/>
    <col min="10" max="10" width="15" style="8" customWidth="1"/>
    <col min="11" max="13" width="15" style="8" hidden="1" customWidth="1"/>
    <col min="14" max="14" width="15" style="8" customWidth="1"/>
    <col min="15" max="17" width="15" style="8" hidden="1" customWidth="1"/>
    <col min="18" max="18" width="15" style="8" customWidth="1"/>
    <col min="19" max="137" width="9.140625" style="8"/>
    <col min="138" max="138" width="1.42578125" style="8" customWidth="1"/>
    <col min="139" max="139" width="59.5703125" style="8" customWidth="1"/>
    <col min="140" max="140" width="9.140625" style="8" customWidth="1"/>
    <col min="141" max="142" width="3.85546875" style="8" customWidth="1"/>
    <col min="143" max="143" width="10.5703125" style="8" customWidth="1"/>
    <col min="144" max="144" width="3.85546875" style="8" customWidth="1"/>
    <col min="145" max="147" width="14.42578125" style="8" customWidth="1"/>
    <col min="148" max="148" width="4.140625" style="8" customWidth="1"/>
    <col min="149" max="149" width="15" style="8" customWidth="1"/>
    <col min="150" max="151" width="9.140625" style="8" customWidth="1"/>
    <col min="152" max="152" width="11.5703125" style="8" customWidth="1"/>
    <col min="153" max="153" width="18.140625" style="8" customWidth="1"/>
    <col min="154" max="154" width="13.140625" style="8" customWidth="1"/>
    <col min="155" max="155" width="12.28515625" style="8" customWidth="1"/>
    <col min="156" max="393" width="9.140625" style="8"/>
    <col min="394" max="394" width="1.42578125" style="8" customWidth="1"/>
    <col min="395" max="395" width="59.5703125" style="8" customWidth="1"/>
    <col min="396" max="396" width="9.140625" style="8" customWidth="1"/>
    <col min="397" max="398" width="3.85546875" style="8" customWidth="1"/>
    <col min="399" max="399" width="10.5703125" style="8" customWidth="1"/>
    <col min="400" max="400" width="3.85546875" style="8" customWidth="1"/>
    <col min="401" max="403" width="14.42578125" style="8" customWidth="1"/>
    <col min="404" max="404" width="4.140625" style="8" customWidth="1"/>
    <col min="405" max="405" width="15" style="8" customWidth="1"/>
    <col min="406" max="407" width="9.140625" style="8" customWidth="1"/>
    <col min="408" max="408" width="11.5703125" style="8" customWidth="1"/>
    <col min="409" max="409" width="18.140625" style="8" customWidth="1"/>
    <col min="410" max="410" width="13.140625" style="8" customWidth="1"/>
    <col min="411" max="411" width="12.28515625" style="8" customWidth="1"/>
    <col min="412" max="649" width="9.140625" style="8"/>
    <col min="650" max="650" width="1.42578125" style="8" customWidth="1"/>
    <col min="651" max="651" width="59.5703125" style="8" customWidth="1"/>
    <col min="652" max="652" width="9.140625" style="8" customWidth="1"/>
    <col min="653" max="654" width="3.85546875" style="8" customWidth="1"/>
    <col min="655" max="655" width="10.5703125" style="8" customWidth="1"/>
    <col min="656" max="656" width="3.85546875" style="8" customWidth="1"/>
    <col min="657" max="659" width="14.42578125" style="8" customWidth="1"/>
    <col min="660" max="660" width="4.140625" style="8" customWidth="1"/>
    <col min="661" max="661" width="15" style="8" customWidth="1"/>
    <col min="662" max="663" width="9.140625" style="8" customWidth="1"/>
    <col min="664" max="664" width="11.5703125" style="8" customWidth="1"/>
    <col min="665" max="665" width="18.140625" style="8" customWidth="1"/>
    <col min="666" max="666" width="13.140625" style="8" customWidth="1"/>
    <col min="667" max="667" width="12.28515625" style="8" customWidth="1"/>
    <col min="668" max="905" width="9.140625" style="8"/>
    <col min="906" max="906" width="1.42578125" style="8" customWidth="1"/>
    <col min="907" max="907" width="59.5703125" style="8" customWidth="1"/>
    <col min="908" max="908" width="9.140625" style="8" customWidth="1"/>
    <col min="909" max="910" width="3.85546875" style="8" customWidth="1"/>
    <col min="911" max="911" width="10.5703125" style="8" customWidth="1"/>
    <col min="912" max="912" width="3.85546875" style="8" customWidth="1"/>
    <col min="913" max="915" width="14.42578125" style="8" customWidth="1"/>
    <col min="916" max="916" width="4.140625" style="8" customWidth="1"/>
    <col min="917" max="917" width="15" style="8" customWidth="1"/>
    <col min="918" max="919" width="9.140625" style="8" customWidth="1"/>
    <col min="920" max="920" width="11.5703125" style="8" customWidth="1"/>
    <col min="921" max="921" width="18.140625" style="8" customWidth="1"/>
    <col min="922" max="922" width="13.140625" style="8" customWidth="1"/>
    <col min="923" max="923" width="12.28515625" style="8" customWidth="1"/>
    <col min="924" max="1161" width="9.140625" style="8"/>
    <col min="1162" max="1162" width="1.42578125" style="8" customWidth="1"/>
    <col min="1163" max="1163" width="59.5703125" style="8" customWidth="1"/>
    <col min="1164" max="1164" width="9.140625" style="8" customWidth="1"/>
    <col min="1165" max="1166" width="3.85546875" style="8" customWidth="1"/>
    <col min="1167" max="1167" width="10.5703125" style="8" customWidth="1"/>
    <col min="1168" max="1168" width="3.85546875" style="8" customWidth="1"/>
    <col min="1169" max="1171" width="14.42578125" style="8" customWidth="1"/>
    <col min="1172" max="1172" width="4.140625" style="8" customWidth="1"/>
    <col min="1173" max="1173" width="15" style="8" customWidth="1"/>
    <col min="1174" max="1175" width="9.140625" style="8" customWidth="1"/>
    <col min="1176" max="1176" width="11.5703125" style="8" customWidth="1"/>
    <col min="1177" max="1177" width="18.140625" style="8" customWidth="1"/>
    <col min="1178" max="1178" width="13.140625" style="8" customWidth="1"/>
    <col min="1179" max="1179" width="12.28515625" style="8" customWidth="1"/>
    <col min="1180" max="1417" width="9.140625" style="8"/>
    <col min="1418" max="1418" width="1.42578125" style="8" customWidth="1"/>
    <col min="1419" max="1419" width="59.5703125" style="8" customWidth="1"/>
    <col min="1420" max="1420" width="9.140625" style="8" customWidth="1"/>
    <col min="1421" max="1422" width="3.85546875" style="8" customWidth="1"/>
    <col min="1423" max="1423" width="10.5703125" style="8" customWidth="1"/>
    <col min="1424" max="1424" width="3.85546875" style="8" customWidth="1"/>
    <col min="1425" max="1427" width="14.42578125" style="8" customWidth="1"/>
    <col min="1428" max="1428" width="4.140625" style="8" customWidth="1"/>
    <col min="1429" max="1429" width="15" style="8" customWidth="1"/>
    <col min="1430" max="1431" width="9.140625" style="8" customWidth="1"/>
    <col min="1432" max="1432" width="11.5703125" style="8" customWidth="1"/>
    <col min="1433" max="1433" width="18.140625" style="8" customWidth="1"/>
    <col min="1434" max="1434" width="13.140625" style="8" customWidth="1"/>
    <col min="1435" max="1435" width="12.28515625" style="8" customWidth="1"/>
    <col min="1436" max="1673" width="9.140625" style="8"/>
    <col min="1674" max="1674" width="1.42578125" style="8" customWidth="1"/>
    <col min="1675" max="1675" width="59.5703125" style="8" customWidth="1"/>
    <col min="1676" max="1676" width="9.140625" style="8" customWidth="1"/>
    <col min="1677" max="1678" width="3.85546875" style="8" customWidth="1"/>
    <col min="1679" max="1679" width="10.5703125" style="8" customWidth="1"/>
    <col min="1680" max="1680" width="3.85546875" style="8" customWidth="1"/>
    <col min="1681" max="1683" width="14.42578125" style="8" customWidth="1"/>
    <col min="1684" max="1684" width="4.140625" style="8" customWidth="1"/>
    <col min="1685" max="1685" width="15" style="8" customWidth="1"/>
    <col min="1686" max="1687" width="9.140625" style="8" customWidth="1"/>
    <col min="1688" max="1688" width="11.5703125" style="8" customWidth="1"/>
    <col min="1689" max="1689" width="18.140625" style="8" customWidth="1"/>
    <col min="1690" max="1690" width="13.140625" style="8" customWidth="1"/>
    <col min="1691" max="1691" width="12.28515625" style="8" customWidth="1"/>
    <col min="1692" max="1929" width="9.140625" style="8"/>
    <col min="1930" max="1930" width="1.42578125" style="8" customWidth="1"/>
    <col min="1931" max="1931" width="59.5703125" style="8" customWidth="1"/>
    <col min="1932" max="1932" width="9.140625" style="8" customWidth="1"/>
    <col min="1933" max="1934" width="3.85546875" style="8" customWidth="1"/>
    <col min="1935" max="1935" width="10.5703125" style="8" customWidth="1"/>
    <col min="1936" max="1936" width="3.85546875" style="8" customWidth="1"/>
    <col min="1937" max="1939" width="14.42578125" style="8" customWidth="1"/>
    <col min="1940" max="1940" width="4.140625" style="8" customWidth="1"/>
    <col min="1941" max="1941" width="15" style="8" customWidth="1"/>
    <col min="1942" max="1943" width="9.140625" style="8" customWidth="1"/>
    <col min="1944" max="1944" width="11.5703125" style="8" customWidth="1"/>
    <col min="1945" max="1945" width="18.140625" style="8" customWidth="1"/>
    <col min="1946" max="1946" width="13.140625" style="8" customWidth="1"/>
    <col min="1947" max="1947" width="12.28515625" style="8" customWidth="1"/>
    <col min="1948" max="2185" width="9.140625" style="8"/>
    <col min="2186" max="2186" width="1.42578125" style="8" customWidth="1"/>
    <col min="2187" max="2187" width="59.5703125" style="8" customWidth="1"/>
    <col min="2188" max="2188" width="9.140625" style="8" customWidth="1"/>
    <col min="2189" max="2190" width="3.85546875" style="8" customWidth="1"/>
    <col min="2191" max="2191" width="10.5703125" style="8" customWidth="1"/>
    <col min="2192" max="2192" width="3.85546875" style="8" customWidth="1"/>
    <col min="2193" max="2195" width="14.42578125" style="8" customWidth="1"/>
    <col min="2196" max="2196" width="4.140625" style="8" customWidth="1"/>
    <col min="2197" max="2197" width="15" style="8" customWidth="1"/>
    <col min="2198" max="2199" width="9.140625" style="8" customWidth="1"/>
    <col min="2200" max="2200" width="11.5703125" style="8" customWidth="1"/>
    <col min="2201" max="2201" width="18.140625" style="8" customWidth="1"/>
    <col min="2202" max="2202" width="13.140625" style="8" customWidth="1"/>
    <col min="2203" max="2203" width="12.28515625" style="8" customWidth="1"/>
    <col min="2204" max="2441" width="9.140625" style="8"/>
    <col min="2442" max="2442" width="1.42578125" style="8" customWidth="1"/>
    <col min="2443" max="2443" width="59.5703125" style="8" customWidth="1"/>
    <col min="2444" max="2444" width="9.140625" style="8" customWidth="1"/>
    <col min="2445" max="2446" width="3.85546875" style="8" customWidth="1"/>
    <col min="2447" max="2447" width="10.5703125" style="8" customWidth="1"/>
    <col min="2448" max="2448" width="3.85546875" style="8" customWidth="1"/>
    <col min="2449" max="2451" width="14.42578125" style="8" customWidth="1"/>
    <col min="2452" max="2452" width="4.140625" style="8" customWidth="1"/>
    <col min="2453" max="2453" width="15" style="8" customWidth="1"/>
    <col min="2454" max="2455" width="9.140625" style="8" customWidth="1"/>
    <col min="2456" max="2456" width="11.5703125" style="8" customWidth="1"/>
    <col min="2457" max="2457" width="18.140625" style="8" customWidth="1"/>
    <col min="2458" max="2458" width="13.140625" style="8" customWidth="1"/>
    <col min="2459" max="2459" width="12.28515625" style="8" customWidth="1"/>
    <col min="2460" max="2697" width="9.140625" style="8"/>
    <col min="2698" max="2698" width="1.42578125" style="8" customWidth="1"/>
    <col min="2699" max="2699" width="59.5703125" style="8" customWidth="1"/>
    <col min="2700" max="2700" width="9.140625" style="8" customWidth="1"/>
    <col min="2701" max="2702" width="3.85546875" style="8" customWidth="1"/>
    <col min="2703" max="2703" width="10.5703125" style="8" customWidth="1"/>
    <col min="2704" max="2704" width="3.85546875" style="8" customWidth="1"/>
    <col min="2705" max="2707" width="14.42578125" style="8" customWidth="1"/>
    <col min="2708" max="2708" width="4.140625" style="8" customWidth="1"/>
    <col min="2709" max="2709" width="15" style="8" customWidth="1"/>
    <col min="2710" max="2711" width="9.140625" style="8" customWidth="1"/>
    <col min="2712" max="2712" width="11.5703125" style="8" customWidth="1"/>
    <col min="2713" max="2713" width="18.140625" style="8" customWidth="1"/>
    <col min="2714" max="2714" width="13.140625" style="8" customWidth="1"/>
    <col min="2715" max="2715" width="12.28515625" style="8" customWidth="1"/>
    <col min="2716" max="2953" width="9.140625" style="8"/>
    <col min="2954" max="2954" width="1.42578125" style="8" customWidth="1"/>
    <col min="2955" max="2955" width="59.5703125" style="8" customWidth="1"/>
    <col min="2956" max="2956" width="9.140625" style="8" customWidth="1"/>
    <col min="2957" max="2958" width="3.85546875" style="8" customWidth="1"/>
    <col min="2959" max="2959" width="10.5703125" style="8" customWidth="1"/>
    <col min="2960" max="2960" width="3.85546875" style="8" customWidth="1"/>
    <col min="2961" max="2963" width="14.42578125" style="8" customWidth="1"/>
    <col min="2964" max="2964" width="4.140625" style="8" customWidth="1"/>
    <col min="2965" max="2965" width="15" style="8" customWidth="1"/>
    <col min="2966" max="2967" width="9.140625" style="8" customWidth="1"/>
    <col min="2968" max="2968" width="11.5703125" style="8" customWidth="1"/>
    <col min="2969" max="2969" width="18.140625" style="8" customWidth="1"/>
    <col min="2970" max="2970" width="13.140625" style="8" customWidth="1"/>
    <col min="2971" max="2971" width="12.28515625" style="8" customWidth="1"/>
    <col min="2972" max="3209" width="9.140625" style="8"/>
    <col min="3210" max="3210" width="1.42578125" style="8" customWidth="1"/>
    <col min="3211" max="3211" width="59.5703125" style="8" customWidth="1"/>
    <col min="3212" max="3212" width="9.140625" style="8" customWidth="1"/>
    <col min="3213" max="3214" width="3.85546875" style="8" customWidth="1"/>
    <col min="3215" max="3215" width="10.5703125" style="8" customWidth="1"/>
    <col min="3216" max="3216" width="3.85546875" style="8" customWidth="1"/>
    <col min="3217" max="3219" width="14.42578125" style="8" customWidth="1"/>
    <col min="3220" max="3220" width="4.140625" style="8" customWidth="1"/>
    <col min="3221" max="3221" width="15" style="8" customWidth="1"/>
    <col min="3222" max="3223" width="9.140625" style="8" customWidth="1"/>
    <col min="3224" max="3224" width="11.5703125" style="8" customWidth="1"/>
    <col min="3225" max="3225" width="18.140625" style="8" customWidth="1"/>
    <col min="3226" max="3226" width="13.140625" style="8" customWidth="1"/>
    <col min="3227" max="3227" width="12.28515625" style="8" customWidth="1"/>
    <col min="3228" max="3465" width="9.140625" style="8"/>
    <col min="3466" max="3466" width="1.42578125" style="8" customWidth="1"/>
    <col min="3467" max="3467" width="59.5703125" style="8" customWidth="1"/>
    <col min="3468" max="3468" width="9.140625" style="8" customWidth="1"/>
    <col min="3469" max="3470" width="3.85546875" style="8" customWidth="1"/>
    <col min="3471" max="3471" width="10.5703125" style="8" customWidth="1"/>
    <col min="3472" max="3472" width="3.85546875" style="8" customWidth="1"/>
    <col min="3473" max="3475" width="14.42578125" style="8" customWidth="1"/>
    <col min="3476" max="3476" width="4.140625" style="8" customWidth="1"/>
    <col min="3477" max="3477" width="15" style="8" customWidth="1"/>
    <col min="3478" max="3479" width="9.140625" style="8" customWidth="1"/>
    <col min="3480" max="3480" width="11.5703125" style="8" customWidth="1"/>
    <col min="3481" max="3481" width="18.140625" style="8" customWidth="1"/>
    <col min="3482" max="3482" width="13.140625" style="8" customWidth="1"/>
    <col min="3483" max="3483" width="12.28515625" style="8" customWidth="1"/>
    <col min="3484" max="3721" width="9.140625" style="8"/>
    <col min="3722" max="3722" width="1.42578125" style="8" customWidth="1"/>
    <col min="3723" max="3723" width="59.5703125" style="8" customWidth="1"/>
    <col min="3724" max="3724" width="9.140625" style="8" customWidth="1"/>
    <col min="3725" max="3726" width="3.85546875" style="8" customWidth="1"/>
    <col min="3727" max="3727" width="10.5703125" style="8" customWidth="1"/>
    <col min="3728" max="3728" width="3.85546875" style="8" customWidth="1"/>
    <col min="3729" max="3731" width="14.42578125" style="8" customWidth="1"/>
    <col min="3732" max="3732" width="4.140625" style="8" customWidth="1"/>
    <col min="3733" max="3733" width="15" style="8" customWidth="1"/>
    <col min="3734" max="3735" width="9.140625" style="8" customWidth="1"/>
    <col min="3736" max="3736" width="11.5703125" style="8" customWidth="1"/>
    <col min="3737" max="3737" width="18.140625" style="8" customWidth="1"/>
    <col min="3738" max="3738" width="13.140625" style="8" customWidth="1"/>
    <col min="3739" max="3739" width="12.28515625" style="8" customWidth="1"/>
    <col min="3740" max="3977" width="9.140625" style="8"/>
    <col min="3978" max="3978" width="1.42578125" style="8" customWidth="1"/>
    <col min="3979" max="3979" width="59.5703125" style="8" customWidth="1"/>
    <col min="3980" max="3980" width="9.140625" style="8" customWidth="1"/>
    <col min="3981" max="3982" width="3.85546875" style="8" customWidth="1"/>
    <col min="3983" max="3983" width="10.5703125" style="8" customWidth="1"/>
    <col min="3984" max="3984" width="3.85546875" style="8" customWidth="1"/>
    <col min="3985" max="3987" width="14.42578125" style="8" customWidth="1"/>
    <col min="3988" max="3988" width="4.140625" style="8" customWidth="1"/>
    <col min="3989" max="3989" width="15" style="8" customWidth="1"/>
    <col min="3990" max="3991" width="9.140625" style="8" customWidth="1"/>
    <col min="3992" max="3992" width="11.5703125" style="8" customWidth="1"/>
    <col min="3993" max="3993" width="18.140625" style="8" customWidth="1"/>
    <col min="3994" max="3994" width="13.140625" style="8" customWidth="1"/>
    <col min="3995" max="3995" width="12.28515625" style="8" customWidth="1"/>
    <col min="3996" max="4233" width="9.140625" style="8"/>
    <col min="4234" max="4234" width="1.42578125" style="8" customWidth="1"/>
    <col min="4235" max="4235" width="59.5703125" style="8" customWidth="1"/>
    <col min="4236" max="4236" width="9.140625" style="8" customWidth="1"/>
    <col min="4237" max="4238" width="3.85546875" style="8" customWidth="1"/>
    <col min="4239" max="4239" width="10.5703125" style="8" customWidth="1"/>
    <col min="4240" max="4240" width="3.85546875" style="8" customWidth="1"/>
    <col min="4241" max="4243" width="14.42578125" style="8" customWidth="1"/>
    <col min="4244" max="4244" width="4.140625" style="8" customWidth="1"/>
    <col min="4245" max="4245" width="15" style="8" customWidth="1"/>
    <col min="4246" max="4247" width="9.140625" style="8" customWidth="1"/>
    <col min="4248" max="4248" width="11.5703125" style="8" customWidth="1"/>
    <col min="4249" max="4249" width="18.140625" style="8" customWidth="1"/>
    <col min="4250" max="4250" width="13.140625" style="8" customWidth="1"/>
    <col min="4251" max="4251" width="12.28515625" style="8" customWidth="1"/>
    <col min="4252" max="4489" width="9.140625" style="8"/>
    <col min="4490" max="4490" width="1.42578125" style="8" customWidth="1"/>
    <col min="4491" max="4491" width="59.5703125" style="8" customWidth="1"/>
    <col min="4492" max="4492" width="9.140625" style="8" customWidth="1"/>
    <col min="4493" max="4494" width="3.85546875" style="8" customWidth="1"/>
    <col min="4495" max="4495" width="10.5703125" style="8" customWidth="1"/>
    <col min="4496" max="4496" width="3.85546875" style="8" customWidth="1"/>
    <col min="4497" max="4499" width="14.42578125" style="8" customWidth="1"/>
    <col min="4500" max="4500" width="4.140625" style="8" customWidth="1"/>
    <col min="4501" max="4501" width="15" style="8" customWidth="1"/>
    <col min="4502" max="4503" width="9.140625" style="8" customWidth="1"/>
    <col min="4504" max="4504" width="11.5703125" style="8" customWidth="1"/>
    <col min="4505" max="4505" width="18.140625" style="8" customWidth="1"/>
    <col min="4506" max="4506" width="13.140625" style="8" customWidth="1"/>
    <col min="4507" max="4507" width="12.28515625" style="8" customWidth="1"/>
    <col min="4508" max="4745" width="9.140625" style="8"/>
    <col min="4746" max="4746" width="1.42578125" style="8" customWidth="1"/>
    <col min="4747" max="4747" width="59.5703125" style="8" customWidth="1"/>
    <col min="4748" max="4748" width="9.140625" style="8" customWidth="1"/>
    <col min="4749" max="4750" width="3.85546875" style="8" customWidth="1"/>
    <col min="4751" max="4751" width="10.5703125" style="8" customWidth="1"/>
    <col min="4752" max="4752" width="3.85546875" style="8" customWidth="1"/>
    <col min="4753" max="4755" width="14.42578125" style="8" customWidth="1"/>
    <col min="4756" max="4756" width="4.140625" style="8" customWidth="1"/>
    <col min="4757" max="4757" width="15" style="8" customWidth="1"/>
    <col min="4758" max="4759" width="9.140625" style="8" customWidth="1"/>
    <col min="4760" max="4760" width="11.5703125" style="8" customWidth="1"/>
    <col min="4761" max="4761" width="18.140625" style="8" customWidth="1"/>
    <col min="4762" max="4762" width="13.140625" style="8" customWidth="1"/>
    <col min="4763" max="4763" width="12.28515625" style="8" customWidth="1"/>
    <col min="4764" max="5001" width="9.140625" style="8"/>
    <col min="5002" max="5002" width="1.42578125" style="8" customWidth="1"/>
    <col min="5003" max="5003" width="59.5703125" style="8" customWidth="1"/>
    <col min="5004" max="5004" width="9.140625" style="8" customWidth="1"/>
    <col min="5005" max="5006" width="3.85546875" style="8" customWidth="1"/>
    <col min="5007" max="5007" width="10.5703125" style="8" customWidth="1"/>
    <col min="5008" max="5008" width="3.85546875" style="8" customWidth="1"/>
    <col min="5009" max="5011" width="14.42578125" style="8" customWidth="1"/>
    <col min="5012" max="5012" width="4.140625" style="8" customWidth="1"/>
    <col min="5013" max="5013" width="15" style="8" customWidth="1"/>
    <col min="5014" max="5015" width="9.140625" style="8" customWidth="1"/>
    <col min="5016" max="5016" width="11.5703125" style="8" customWidth="1"/>
    <col min="5017" max="5017" width="18.140625" style="8" customWidth="1"/>
    <col min="5018" max="5018" width="13.140625" style="8" customWidth="1"/>
    <col min="5019" max="5019" width="12.28515625" style="8" customWidth="1"/>
    <col min="5020" max="5257" width="9.140625" style="8"/>
    <col min="5258" max="5258" width="1.42578125" style="8" customWidth="1"/>
    <col min="5259" max="5259" width="59.5703125" style="8" customWidth="1"/>
    <col min="5260" max="5260" width="9.140625" style="8" customWidth="1"/>
    <col min="5261" max="5262" width="3.85546875" style="8" customWidth="1"/>
    <col min="5263" max="5263" width="10.5703125" style="8" customWidth="1"/>
    <col min="5264" max="5264" width="3.85546875" style="8" customWidth="1"/>
    <col min="5265" max="5267" width="14.42578125" style="8" customWidth="1"/>
    <col min="5268" max="5268" width="4.140625" style="8" customWidth="1"/>
    <col min="5269" max="5269" width="15" style="8" customWidth="1"/>
    <col min="5270" max="5271" width="9.140625" style="8" customWidth="1"/>
    <col min="5272" max="5272" width="11.5703125" style="8" customWidth="1"/>
    <col min="5273" max="5273" width="18.140625" style="8" customWidth="1"/>
    <col min="5274" max="5274" width="13.140625" style="8" customWidth="1"/>
    <col min="5275" max="5275" width="12.28515625" style="8" customWidth="1"/>
    <col min="5276" max="5513" width="9.140625" style="8"/>
    <col min="5514" max="5514" width="1.42578125" style="8" customWidth="1"/>
    <col min="5515" max="5515" width="59.5703125" style="8" customWidth="1"/>
    <col min="5516" max="5516" width="9.140625" style="8" customWidth="1"/>
    <col min="5517" max="5518" width="3.85546875" style="8" customWidth="1"/>
    <col min="5519" max="5519" width="10.5703125" style="8" customWidth="1"/>
    <col min="5520" max="5520" width="3.85546875" style="8" customWidth="1"/>
    <col min="5521" max="5523" width="14.42578125" style="8" customWidth="1"/>
    <col min="5524" max="5524" width="4.140625" style="8" customWidth="1"/>
    <col min="5525" max="5525" width="15" style="8" customWidth="1"/>
    <col min="5526" max="5527" width="9.140625" style="8" customWidth="1"/>
    <col min="5528" max="5528" width="11.5703125" style="8" customWidth="1"/>
    <col min="5529" max="5529" width="18.140625" style="8" customWidth="1"/>
    <col min="5530" max="5530" width="13.140625" style="8" customWidth="1"/>
    <col min="5531" max="5531" width="12.28515625" style="8" customWidth="1"/>
    <col min="5532" max="5769" width="9.140625" style="8"/>
    <col min="5770" max="5770" width="1.42578125" style="8" customWidth="1"/>
    <col min="5771" max="5771" width="59.5703125" style="8" customWidth="1"/>
    <col min="5772" max="5772" width="9.140625" style="8" customWidth="1"/>
    <col min="5773" max="5774" width="3.85546875" style="8" customWidth="1"/>
    <col min="5775" max="5775" width="10.5703125" style="8" customWidth="1"/>
    <col min="5776" max="5776" width="3.85546875" style="8" customWidth="1"/>
    <col min="5777" max="5779" width="14.42578125" style="8" customWidth="1"/>
    <col min="5780" max="5780" width="4.140625" style="8" customWidth="1"/>
    <col min="5781" max="5781" width="15" style="8" customWidth="1"/>
    <col min="5782" max="5783" width="9.140625" style="8" customWidth="1"/>
    <col min="5784" max="5784" width="11.5703125" style="8" customWidth="1"/>
    <col min="5785" max="5785" width="18.140625" style="8" customWidth="1"/>
    <col min="5786" max="5786" width="13.140625" style="8" customWidth="1"/>
    <col min="5787" max="5787" width="12.28515625" style="8" customWidth="1"/>
    <col min="5788" max="6025" width="9.140625" style="8"/>
    <col min="6026" max="6026" width="1.42578125" style="8" customWidth="1"/>
    <col min="6027" max="6027" width="59.5703125" style="8" customWidth="1"/>
    <col min="6028" max="6028" width="9.140625" style="8" customWidth="1"/>
    <col min="6029" max="6030" width="3.85546875" style="8" customWidth="1"/>
    <col min="6031" max="6031" width="10.5703125" style="8" customWidth="1"/>
    <col min="6032" max="6032" width="3.85546875" style="8" customWidth="1"/>
    <col min="6033" max="6035" width="14.42578125" style="8" customWidth="1"/>
    <col min="6036" max="6036" width="4.140625" style="8" customWidth="1"/>
    <col min="6037" max="6037" width="15" style="8" customWidth="1"/>
    <col min="6038" max="6039" width="9.140625" style="8" customWidth="1"/>
    <col min="6040" max="6040" width="11.5703125" style="8" customWidth="1"/>
    <col min="6041" max="6041" width="18.140625" style="8" customWidth="1"/>
    <col min="6042" max="6042" width="13.140625" style="8" customWidth="1"/>
    <col min="6043" max="6043" width="12.28515625" style="8" customWidth="1"/>
    <col min="6044" max="6281" width="9.140625" style="8"/>
    <col min="6282" max="6282" width="1.42578125" style="8" customWidth="1"/>
    <col min="6283" max="6283" width="59.5703125" style="8" customWidth="1"/>
    <col min="6284" max="6284" width="9.140625" style="8" customWidth="1"/>
    <col min="6285" max="6286" width="3.85546875" style="8" customWidth="1"/>
    <col min="6287" max="6287" width="10.5703125" style="8" customWidth="1"/>
    <col min="6288" max="6288" width="3.85546875" style="8" customWidth="1"/>
    <col min="6289" max="6291" width="14.42578125" style="8" customWidth="1"/>
    <col min="6292" max="6292" width="4.140625" style="8" customWidth="1"/>
    <col min="6293" max="6293" width="15" style="8" customWidth="1"/>
    <col min="6294" max="6295" width="9.140625" style="8" customWidth="1"/>
    <col min="6296" max="6296" width="11.5703125" style="8" customWidth="1"/>
    <col min="6297" max="6297" width="18.140625" style="8" customWidth="1"/>
    <col min="6298" max="6298" width="13.140625" style="8" customWidth="1"/>
    <col min="6299" max="6299" width="12.28515625" style="8" customWidth="1"/>
    <col min="6300" max="6537" width="9.140625" style="8"/>
    <col min="6538" max="6538" width="1.42578125" style="8" customWidth="1"/>
    <col min="6539" max="6539" width="59.5703125" style="8" customWidth="1"/>
    <col min="6540" max="6540" width="9.140625" style="8" customWidth="1"/>
    <col min="6541" max="6542" width="3.85546875" style="8" customWidth="1"/>
    <col min="6543" max="6543" width="10.5703125" style="8" customWidth="1"/>
    <col min="6544" max="6544" width="3.85546875" style="8" customWidth="1"/>
    <col min="6545" max="6547" width="14.42578125" style="8" customWidth="1"/>
    <col min="6548" max="6548" width="4.140625" style="8" customWidth="1"/>
    <col min="6549" max="6549" width="15" style="8" customWidth="1"/>
    <col min="6550" max="6551" width="9.140625" style="8" customWidth="1"/>
    <col min="6552" max="6552" width="11.5703125" style="8" customWidth="1"/>
    <col min="6553" max="6553" width="18.140625" style="8" customWidth="1"/>
    <col min="6554" max="6554" width="13.140625" style="8" customWidth="1"/>
    <col min="6555" max="6555" width="12.28515625" style="8" customWidth="1"/>
    <col min="6556" max="6793" width="9.140625" style="8"/>
    <col min="6794" max="6794" width="1.42578125" style="8" customWidth="1"/>
    <col min="6795" max="6795" width="59.5703125" style="8" customWidth="1"/>
    <col min="6796" max="6796" width="9.140625" style="8" customWidth="1"/>
    <col min="6797" max="6798" width="3.85546875" style="8" customWidth="1"/>
    <col min="6799" max="6799" width="10.5703125" style="8" customWidth="1"/>
    <col min="6800" max="6800" width="3.85546875" style="8" customWidth="1"/>
    <col min="6801" max="6803" width="14.42578125" style="8" customWidth="1"/>
    <col min="6804" max="6804" width="4.140625" style="8" customWidth="1"/>
    <col min="6805" max="6805" width="15" style="8" customWidth="1"/>
    <col min="6806" max="6807" width="9.140625" style="8" customWidth="1"/>
    <col min="6808" max="6808" width="11.5703125" style="8" customWidth="1"/>
    <col min="6809" max="6809" width="18.140625" style="8" customWidth="1"/>
    <col min="6810" max="6810" width="13.140625" style="8" customWidth="1"/>
    <col min="6811" max="6811" width="12.28515625" style="8" customWidth="1"/>
    <col min="6812" max="7049" width="9.140625" style="8"/>
    <col min="7050" max="7050" width="1.42578125" style="8" customWidth="1"/>
    <col min="7051" max="7051" width="59.5703125" style="8" customWidth="1"/>
    <col min="7052" max="7052" width="9.140625" style="8" customWidth="1"/>
    <col min="7053" max="7054" width="3.85546875" style="8" customWidth="1"/>
    <col min="7055" max="7055" width="10.5703125" style="8" customWidth="1"/>
    <col min="7056" max="7056" width="3.85546875" style="8" customWidth="1"/>
    <col min="7057" max="7059" width="14.42578125" style="8" customWidth="1"/>
    <col min="7060" max="7060" width="4.140625" style="8" customWidth="1"/>
    <col min="7061" max="7061" width="15" style="8" customWidth="1"/>
    <col min="7062" max="7063" width="9.140625" style="8" customWidth="1"/>
    <col min="7064" max="7064" width="11.5703125" style="8" customWidth="1"/>
    <col min="7065" max="7065" width="18.140625" style="8" customWidth="1"/>
    <col min="7066" max="7066" width="13.140625" style="8" customWidth="1"/>
    <col min="7067" max="7067" width="12.28515625" style="8" customWidth="1"/>
    <col min="7068" max="7305" width="9.140625" style="8"/>
    <col min="7306" max="7306" width="1.42578125" style="8" customWidth="1"/>
    <col min="7307" max="7307" width="59.5703125" style="8" customWidth="1"/>
    <col min="7308" max="7308" width="9.140625" style="8" customWidth="1"/>
    <col min="7309" max="7310" width="3.85546875" style="8" customWidth="1"/>
    <col min="7311" max="7311" width="10.5703125" style="8" customWidth="1"/>
    <col min="7312" max="7312" width="3.85546875" style="8" customWidth="1"/>
    <col min="7313" max="7315" width="14.42578125" style="8" customWidth="1"/>
    <col min="7316" max="7316" width="4.140625" style="8" customWidth="1"/>
    <col min="7317" max="7317" width="15" style="8" customWidth="1"/>
    <col min="7318" max="7319" width="9.140625" style="8" customWidth="1"/>
    <col min="7320" max="7320" width="11.5703125" style="8" customWidth="1"/>
    <col min="7321" max="7321" width="18.140625" style="8" customWidth="1"/>
    <col min="7322" max="7322" width="13.140625" style="8" customWidth="1"/>
    <col min="7323" max="7323" width="12.28515625" style="8" customWidth="1"/>
    <col min="7324" max="7561" width="9.140625" style="8"/>
    <col min="7562" max="7562" width="1.42578125" style="8" customWidth="1"/>
    <col min="7563" max="7563" width="59.5703125" style="8" customWidth="1"/>
    <col min="7564" max="7564" width="9.140625" style="8" customWidth="1"/>
    <col min="7565" max="7566" width="3.85546875" style="8" customWidth="1"/>
    <col min="7567" max="7567" width="10.5703125" style="8" customWidth="1"/>
    <col min="7568" max="7568" width="3.85546875" style="8" customWidth="1"/>
    <col min="7569" max="7571" width="14.42578125" style="8" customWidth="1"/>
    <col min="7572" max="7572" width="4.140625" style="8" customWidth="1"/>
    <col min="7573" max="7573" width="15" style="8" customWidth="1"/>
    <col min="7574" max="7575" width="9.140625" style="8" customWidth="1"/>
    <col min="7576" max="7576" width="11.5703125" style="8" customWidth="1"/>
    <col min="7577" max="7577" width="18.140625" style="8" customWidth="1"/>
    <col min="7578" max="7578" width="13.140625" style="8" customWidth="1"/>
    <col min="7579" max="7579" width="12.28515625" style="8" customWidth="1"/>
    <col min="7580" max="7817" width="9.140625" style="8"/>
    <col min="7818" max="7818" width="1.42578125" style="8" customWidth="1"/>
    <col min="7819" max="7819" width="59.5703125" style="8" customWidth="1"/>
    <col min="7820" max="7820" width="9.140625" style="8" customWidth="1"/>
    <col min="7821" max="7822" width="3.85546875" style="8" customWidth="1"/>
    <col min="7823" max="7823" width="10.5703125" style="8" customWidth="1"/>
    <col min="7824" max="7824" width="3.85546875" style="8" customWidth="1"/>
    <col min="7825" max="7827" width="14.42578125" style="8" customWidth="1"/>
    <col min="7828" max="7828" width="4.140625" style="8" customWidth="1"/>
    <col min="7829" max="7829" width="15" style="8" customWidth="1"/>
    <col min="7830" max="7831" width="9.140625" style="8" customWidth="1"/>
    <col min="7832" max="7832" width="11.5703125" style="8" customWidth="1"/>
    <col min="7833" max="7833" width="18.140625" style="8" customWidth="1"/>
    <col min="7834" max="7834" width="13.140625" style="8" customWidth="1"/>
    <col min="7835" max="7835" width="12.28515625" style="8" customWidth="1"/>
    <col min="7836" max="8073" width="9.140625" style="8"/>
    <col min="8074" max="8074" width="1.42578125" style="8" customWidth="1"/>
    <col min="8075" max="8075" width="59.5703125" style="8" customWidth="1"/>
    <col min="8076" max="8076" width="9.140625" style="8" customWidth="1"/>
    <col min="8077" max="8078" width="3.85546875" style="8" customWidth="1"/>
    <col min="8079" max="8079" width="10.5703125" style="8" customWidth="1"/>
    <col min="8080" max="8080" width="3.85546875" style="8" customWidth="1"/>
    <col min="8081" max="8083" width="14.42578125" style="8" customWidth="1"/>
    <col min="8084" max="8084" width="4.140625" style="8" customWidth="1"/>
    <col min="8085" max="8085" width="15" style="8" customWidth="1"/>
    <col min="8086" max="8087" width="9.140625" style="8" customWidth="1"/>
    <col min="8088" max="8088" width="11.5703125" style="8" customWidth="1"/>
    <col min="8089" max="8089" width="18.140625" style="8" customWidth="1"/>
    <col min="8090" max="8090" width="13.140625" style="8" customWidth="1"/>
    <col min="8091" max="8091" width="12.28515625" style="8" customWidth="1"/>
    <col min="8092" max="8329" width="9.140625" style="8"/>
    <col min="8330" max="8330" width="1.42578125" style="8" customWidth="1"/>
    <col min="8331" max="8331" width="59.5703125" style="8" customWidth="1"/>
    <col min="8332" max="8332" width="9.140625" style="8" customWidth="1"/>
    <col min="8333" max="8334" width="3.85546875" style="8" customWidth="1"/>
    <col min="8335" max="8335" width="10.5703125" style="8" customWidth="1"/>
    <col min="8336" max="8336" width="3.85546875" style="8" customWidth="1"/>
    <col min="8337" max="8339" width="14.42578125" style="8" customWidth="1"/>
    <col min="8340" max="8340" width="4.140625" style="8" customWidth="1"/>
    <col min="8341" max="8341" width="15" style="8" customWidth="1"/>
    <col min="8342" max="8343" width="9.140625" style="8" customWidth="1"/>
    <col min="8344" max="8344" width="11.5703125" style="8" customWidth="1"/>
    <col min="8345" max="8345" width="18.140625" style="8" customWidth="1"/>
    <col min="8346" max="8346" width="13.140625" style="8" customWidth="1"/>
    <col min="8347" max="8347" width="12.28515625" style="8" customWidth="1"/>
    <col min="8348" max="8585" width="9.140625" style="8"/>
    <col min="8586" max="8586" width="1.42578125" style="8" customWidth="1"/>
    <col min="8587" max="8587" width="59.5703125" style="8" customWidth="1"/>
    <col min="8588" max="8588" width="9.140625" style="8" customWidth="1"/>
    <col min="8589" max="8590" width="3.85546875" style="8" customWidth="1"/>
    <col min="8591" max="8591" width="10.5703125" style="8" customWidth="1"/>
    <col min="8592" max="8592" width="3.85546875" style="8" customWidth="1"/>
    <col min="8593" max="8595" width="14.42578125" style="8" customWidth="1"/>
    <col min="8596" max="8596" width="4.140625" style="8" customWidth="1"/>
    <col min="8597" max="8597" width="15" style="8" customWidth="1"/>
    <col min="8598" max="8599" width="9.140625" style="8" customWidth="1"/>
    <col min="8600" max="8600" width="11.5703125" style="8" customWidth="1"/>
    <col min="8601" max="8601" width="18.140625" style="8" customWidth="1"/>
    <col min="8602" max="8602" width="13.140625" style="8" customWidth="1"/>
    <col min="8603" max="8603" width="12.28515625" style="8" customWidth="1"/>
    <col min="8604" max="8841" width="9.140625" style="8"/>
    <col min="8842" max="8842" width="1.42578125" style="8" customWidth="1"/>
    <col min="8843" max="8843" width="59.5703125" style="8" customWidth="1"/>
    <col min="8844" max="8844" width="9.140625" style="8" customWidth="1"/>
    <col min="8845" max="8846" width="3.85546875" style="8" customWidth="1"/>
    <col min="8847" max="8847" width="10.5703125" style="8" customWidth="1"/>
    <col min="8848" max="8848" width="3.85546875" style="8" customWidth="1"/>
    <col min="8849" max="8851" width="14.42578125" style="8" customWidth="1"/>
    <col min="8852" max="8852" width="4.140625" style="8" customWidth="1"/>
    <col min="8853" max="8853" width="15" style="8" customWidth="1"/>
    <col min="8854" max="8855" width="9.140625" style="8" customWidth="1"/>
    <col min="8856" max="8856" width="11.5703125" style="8" customWidth="1"/>
    <col min="8857" max="8857" width="18.140625" style="8" customWidth="1"/>
    <col min="8858" max="8858" width="13.140625" style="8" customWidth="1"/>
    <col min="8859" max="8859" width="12.28515625" style="8" customWidth="1"/>
    <col min="8860" max="9097" width="9.140625" style="8"/>
    <col min="9098" max="9098" width="1.42578125" style="8" customWidth="1"/>
    <col min="9099" max="9099" width="59.5703125" style="8" customWidth="1"/>
    <col min="9100" max="9100" width="9.140625" style="8" customWidth="1"/>
    <col min="9101" max="9102" width="3.85546875" style="8" customWidth="1"/>
    <col min="9103" max="9103" width="10.5703125" style="8" customWidth="1"/>
    <col min="9104" max="9104" width="3.85546875" style="8" customWidth="1"/>
    <col min="9105" max="9107" width="14.42578125" style="8" customWidth="1"/>
    <col min="9108" max="9108" width="4.140625" style="8" customWidth="1"/>
    <col min="9109" max="9109" width="15" style="8" customWidth="1"/>
    <col min="9110" max="9111" width="9.140625" style="8" customWidth="1"/>
    <col min="9112" max="9112" width="11.5703125" style="8" customWidth="1"/>
    <col min="9113" max="9113" width="18.140625" style="8" customWidth="1"/>
    <col min="9114" max="9114" width="13.140625" style="8" customWidth="1"/>
    <col min="9115" max="9115" width="12.28515625" style="8" customWidth="1"/>
    <col min="9116" max="9353" width="9.140625" style="8"/>
    <col min="9354" max="9354" width="1.42578125" style="8" customWidth="1"/>
    <col min="9355" max="9355" width="59.5703125" style="8" customWidth="1"/>
    <col min="9356" max="9356" width="9.140625" style="8" customWidth="1"/>
    <col min="9357" max="9358" width="3.85546875" style="8" customWidth="1"/>
    <col min="9359" max="9359" width="10.5703125" style="8" customWidth="1"/>
    <col min="9360" max="9360" width="3.85546875" style="8" customWidth="1"/>
    <col min="9361" max="9363" width="14.42578125" style="8" customWidth="1"/>
    <col min="9364" max="9364" width="4.140625" style="8" customWidth="1"/>
    <col min="9365" max="9365" width="15" style="8" customWidth="1"/>
    <col min="9366" max="9367" width="9.140625" style="8" customWidth="1"/>
    <col min="9368" max="9368" width="11.5703125" style="8" customWidth="1"/>
    <col min="9369" max="9369" width="18.140625" style="8" customWidth="1"/>
    <col min="9370" max="9370" width="13.140625" style="8" customWidth="1"/>
    <col min="9371" max="9371" width="12.28515625" style="8" customWidth="1"/>
    <col min="9372" max="9609" width="9.140625" style="8"/>
    <col min="9610" max="9610" width="1.42578125" style="8" customWidth="1"/>
    <col min="9611" max="9611" width="59.5703125" style="8" customWidth="1"/>
    <col min="9612" max="9612" width="9.140625" style="8" customWidth="1"/>
    <col min="9613" max="9614" width="3.85546875" style="8" customWidth="1"/>
    <col min="9615" max="9615" width="10.5703125" style="8" customWidth="1"/>
    <col min="9616" max="9616" width="3.85546875" style="8" customWidth="1"/>
    <col min="9617" max="9619" width="14.42578125" style="8" customWidth="1"/>
    <col min="9620" max="9620" width="4.140625" style="8" customWidth="1"/>
    <col min="9621" max="9621" width="15" style="8" customWidth="1"/>
    <col min="9622" max="9623" width="9.140625" style="8" customWidth="1"/>
    <col min="9624" max="9624" width="11.5703125" style="8" customWidth="1"/>
    <col min="9625" max="9625" width="18.140625" style="8" customWidth="1"/>
    <col min="9626" max="9626" width="13.140625" style="8" customWidth="1"/>
    <col min="9627" max="9627" width="12.28515625" style="8" customWidth="1"/>
    <col min="9628" max="9865" width="9.140625" style="8"/>
    <col min="9866" max="9866" width="1.42578125" style="8" customWidth="1"/>
    <col min="9867" max="9867" width="59.5703125" style="8" customWidth="1"/>
    <col min="9868" max="9868" width="9.140625" style="8" customWidth="1"/>
    <col min="9869" max="9870" width="3.85546875" style="8" customWidth="1"/>
    <col min="9871" max="9871" width="10.5703125" style="8" customWidth="1"/>
    <col min="9872" max="9872" width="3.85546875" style="8" customWidth="1"/>
    <col min="9873" max="9875" width="14.42578125" style="8" customWidth="1"/>
    <col min="9876" max="9876" width="4.140625" style="8" customWidth="1"/>
    <col min="9877" max="9877" width="15" style="8" customWidth="1"/>
    <col min="9878" max="9879" width="9.140625" style="8" customWidth="1"/>
    <col min="9880" max="9880" width="11.5703125" style="8" customWidth="1"/>
    <col min="9881" max="9881" width="18.140625" style="8" customWidth="1"/>
    <col min="9882" max="9882" width="13.140625" style="8" customWidth="1"/>
    <col min="9883" max="9883" width="12.28515625" style="8" customWidth="1"/>
    <col min="9884" max="10121" width="9.140625" style="8"/>
    <col min="10122" max="10122" width="1.42578125" style="8" customWidth="1"/>
    <col min="10123" max="10123" width="59.5703125" style="8" customWidth="1"/>
    <col min="10124" max="10124" width="9.140625" style="8" customWidth="1"/>
    <col min="10125" max="10126" width="3.85546875" style="8" customWidth="1"/>
    <col min="10127" max="10127" width="10.5703125" style="8" customWidth="1"/>
    <col min="10128" max="10128" width="3.85546875" style="8" customWidth="1"/>
    <col min="10129" max="10131" width="14.42578125" style="8" customWidth="1"/>
    <col min="10132" max="10132" width="4.140625" style="8" customWidth="1"/>
    <col min="10133" max="10133" width="15" style="8" customWidth="1"/>
    <col min="10134" max="10135" width="9.140625" style="8" customWidth="1"/>
    <col min="10136" max="10136" width="11.5703125" style="8" customWidth="1"/>
    <col min="10137" max="10137" width="18.140625" style="8" customWidth="1"/>
    <col min="10138" max="10138" width="13.140625" style="8" customWidth="1"/>
    <col min="10139" max="10139" width="12.28515625" style="8" customWidth="1"/>
    <col min="10140" max="10377" width="9.140625" style="8"/>
    <col min="10378" max="10378" width="1.42578125" style="8" customWidth="1"/>
    <col min="10379" max="10379" width="59.5703125" style="8" customWidth="1"/>
    <col min="10380" max="10380" width="9.140625" style="8" customWidth="1"/>
    <col min="10381" max="10382" width="3.85546875" style="8" customWidth="1"/>
    <col min="10383" max="10383" width="10.5703125" style="8" customWidth="1"/>
    <col min="10384" max="10384" width="3.85546875" style="8" customWidth="1"/>
    <col min="10385" max="10387" width="14.42578125" style="8" customWidth="1"/>
    <col min="10388" max="10388" width="4.140625" style="8" customWidth="1"/>
    <col min="10389" max="10389" width="15" style="8" customWidth="1"/>
    <col min="10390" max="10391" width="9.140625" style="8" customWidth="1"/>
    <col min="10392" max="10392" width="11.5703125" style="8" customWidth="1"/>
    <col min="10393" max="10393" width="18.140625" style="8" customWidth="1"/>
    <col min="10394" max="10394" width="13.140625" style="8" customWidth="1"/>
    <col min="10395" max="10395" width="12.28515625" style="8" customWidth="1"/>
    <col min="10396" max="10633" width="9.140625" style="8"/>
    <col min="10634" max="10634" width="1.42578125" style="8" customWidth="1"/>
    <col min="10635" max="10635" width="59.5703125" style="8" customWidth="1"/>
    <col min="10636" max="10636" width="9.140625" style="8" customWidth="1"/>
    <col min="10637" max="10638" width="3.85546875" style="8" customWidth="1"/>
    <col min="10639" max="10639" width="10.5703125" style="8" customWidth="1"/>
    <col min="10640" max="10640" width="3.85546875" style="8" customWidth="1"/>
    <col min="10641" max="10643" width="14.42578125" style="8" customWidth="1"/>
    <col min="10644" max="10644" width="4.140625" style="8" customWidth="1"/>
    <col min="10645" max="10645" width="15" style="8" customWidth="1"/>
    <col min="10646" max="10647" width="9.140625" style="8" customWidth="1"/>
    <col min="10648" max="10648" width="11.5703125" style="8" customWidth="1"/>
    <col min="10649" max="10649" width="18.140625" style="8" customWidth="1"/>
    <col min="10650" max="10650" width="13.140625" style="8" customWidth="1"/>
    <col min="10651" max="10651" width="12.28515625" style="8" customWidth="1"/>
    <col min="10652" max="10889" width="9.140625" style="8"/>
    <col min="10890" max="10890" width="1.42578125" style="8" customWidth="1"/>
    <col min="10891" max="10891" width="59.5703125" style="8" customWidth="1"/>
    <col min="10892" max="10892" width="9.140625" style="8" customWidth="1"/>
    <col min="10893" max="10894" width="3.85546875" style="8" customWidth="1"/>
    <col min="10895" max="10895" width="10.5703125" style="8" customWidth="1"/>
    <col min="10896" max="10896" width="3.85546875" style="8" customWidth="1"/>
    <col min="10897" max="10899" width="14.42578125" style="8" customWidth="1"/>
    <col min="10900" max="10900" width="4.140625" style="8" customWidth="1"/>
    <col min="10901" max="10901" width="15" style="8" customWidth="1"/>
    <col min="10902" max="10903" width="9.140625" style="8" customWidth="1"/>
    <col min="10904" max="10904" width="11.5703125" style="8" customWidth="1"/>
    <col min="10905" max="10905" width="18.140625" style="8" customWidth="1"/>
    <col min="10906" max="10906" width="13.140625" style="8" customWidth="1"/>
    <col min="10907" max="10907" width="12.28515625" style="8" customWidth="1"/>
    <col min="10908" max="11145" width="9.140625" style="8"/>
    <col min="11146" max="11146" width="1.42578125" style="8" customWidth="1"/>
    <col min="11147" max="11147" width="59.5703125" style="8" customWidth="1"/>
    <col min="11148" max="11148" width="9.140625" style="8" customWidth="1"/>
    <col min="11149" max="11150" width="3.85546875" style="8" customWidth="1"/>
    <col min="11151" max="11151" width="10.5703125" style="8" customWidth="1"/>
    <col min="11152" max="11152" width="3.85546875" style="8" customWidth="1"/>
    <col min="11153" max="11155" width="14.42578125" style="8" customWidth="1"/>
    <col min="11156" max="11156" width="4.140625" style="8" customWidth="1"/>
    <col min="11157" max="11157" width="15" style="8" customWidth="1"/>
    <col min="11158" max="11159" width="9.140625" style="8" customWidth="1"/>
    <col min="11160" max="11160" width="11.5703125" style="8" customWidth="1"/>
    <col min="11161" max="11161" width="18.140625" style="8" customWidth="1"/>
    <col min="11162" max="11162" width="13.140625" style="8" customWidth="1"/>
    <col min="11163" max="11163" width="12.28515625" style="8" customWidth="1"/>
    <col min="11164" max="11401" width="9.140625" style="8"/>
    <col min="11402" max="11402" width="1.42578125" style="8" customWidth="1"/>
    <col min="11403" max="11403" width="59.5703125" style="8" customWidth="1"/>
    <col min="11404" max="11404" width="9.140625" style="8" customWidth="1"/>
    <col min="11405" max="11406" width="3.85546875" style="8" customWidth="1"/>
    <col min="11407" max="11407" width="10.5703125" style="8" customWidth="1"/>
    <col min="11408" max="11408" width="3.85546875" style="8" customWidth="1"/>
    <col min="11409" max="11411" width="14.42578125" style="8" customWidth="1"/>
    <col min="11412" max="11412" width="4.140625" style="8" customWidth="1"/>
    <col min="11413" max="11413" width="15" style="8" customWidth="1"/>
    <col min="11414" max="11415" width="9.140625" style="8" customWidth="1"/>
    <col min="11416" max="11416" width="11.5703125" style="8" customWidth="1"/>
    <col min="11417" max="11417" width="18.140625" style="8" customWidth="1"/>
    <col min="11418" max="11418" width="13.140625" style="8" customWidth="1"/>
    <col min="11419" max="11419" width="12.28515625" style="8" customWidth="1"/>
    <col min="11420" max="11657" width="9.140625" style="8"/>
    <col min="11658" max="11658" width="1.42578125" style="8" customWidth="1"/>
    <col min="11659" max="11659" width="59.5703125" style="8" customWidth="1"/>
    <col min="11660" max="11660" width="9.140625" style="8" customWidth="1"/>
    <col min="11661" max="11662" width="3.85546875" style="8" customWidth="1"/>
    <col min="11663" max="11663" width="10.5703125" style="8" customWidth="1"/>
    <col min="11664" max="11664" width="3.85546875" style="8" customWidth="1"/>
    <col min="11665" max="11667" width="14.42578125" style="8" customWidth="1"/>
    <col min="11668" max="11668" width="4.140625" style="8" customWidth="1"/>
    <col min="11669" max="11669" width="15" style="8" customWidth="1"/>
    <col min="11670" max="11671" width="9.140625" style="8" customWidth="1"/>
    <col min="11672" max="11672" width="11.5703125" style="8" customWidth="1"/>
    <col min="11673" max="11673" width="18.140625" style="8" customWidth="1"/>
    <col min="11674" max="11674" width="13.140625" style="8" customWidth="1"/>
    <col min="11675" max="11675" width="12.28515625" style="8" customWidth="1"/>
    <col min="11676" max="11913" width="9.140625" style="8"/>
    <col min="11914" max="11914" width="1.42578125" style="8" customWidth="1"/>
    <col min="11915" max="11915" width="59.5703125" style="8" customWidth="1"/>
    <col min="11916" max="11916" width="9.140625" style="8" customWidth="1"/>
    <col min="11917" max="11918" width="3.85546875" style="8" customWidth="1"/>
    <col min="11919" max="11919" width="10.5703125" style="8" customWidth="1"/>
    <col min="11920" max="11920" width="3.85546875" style="8" customWidth="1"/>
    <col min="11921" max="11923" width="14.42578125" style="8" customWidth="1"/>
    <col min="11924" max="11924" width="4.140625" style="8" customWidth="1"/>
    <col min="11925" max="11925" width="15" style="8" customWidth="1"/>
    <col min="11926" max="11927" width="9.140625" style="8" customWidth="1"/>
    <col min="11928" max="11928" width="11.5703125" style="8" customWidth="1"/>
    <col min="11929" max="11929" width="18.140625" style="8" customWidth="1"/>
    <col min="11930" max="11930" width="13.140625" style="8" customWidth="1"/>
    <col min="11931" max="11931" width="12.28515625" style="8" customWidth="1"/>
    <col min="11932" max="12169" width="9.140625" style="8"/>
    <col min="12170" max="12170" width="1.42578125" style="8" customWidth="1"/>
    <col min="12171" max="12171" width="59.5703125" style="8" customWidth="1"/>
    <col min="12172" max="12172" width="9.140625" style="8" customWidth="1"/>
    <col min="12173" max="12174" width="3.85546875" style="8" customWidth="1"/>
    <col min="12175" max="12175" width="10.5703125" style="8" customWidth="1"/>
    <col min="12176" max="12176" width="3.85546875" style="8" customWidth="1"/>
    <col min="12177" max="12179" width="14.42578125" style="8" customWidth="1"/>
    <col min="12180" max="12180" width="4.140625" style="8" customWidth="1"/>
    <col min="12181" max="12181" width="15" style="8" customWidth="1"/>
    <col min="12182" max="12183" width="9.140625" style="8" customWidth="1"/>
    <col min="12184" max="12184" width="11.5703125" style="8" customWidth="1"/>
    <col min="12185" max="12185" width="18.140625" style="8" customWidth="1"/>
    <col min="12186" max="12186" width="13.140625" style="8" customWidth="1"/>
    <col min="12187" max="12187" width="12.28515625" style="8" customWidth="1"/>
    <col min="12188" max="12425" width="9.140625" style="8"/>
    <col min="12426" max="12426" width="1.42578125" style="8" customWidth="1"/>
    <col min="12427" max="12427" width="59.5703125" style="8" customWidth="1"/>
    <col min="12428" max="12428" width="9.140625" style="8" customWidth="1"/>
    <col min="12429" max="12430" width="3.85546875" style="8" customWidth="1"/>
    <col min="12431" max="12431" width="10.5703125" style="8" customWidth="1"/>
    <col min="12432" max="12432" width="3.85546875" style="8" customWidth="1"/>
    <col min="12433" max="12435" width="14.42578125" style="8" customWidth="1"/>
    <col min="12436" max="12436" width="4.140625" style="8" customWidth="1"/>
    <col min="12437" max="12437" width="15" style="8" customWidth="1"/>
    <col min="12438" max="12439" width="9.140625" style="8" customWidth="1"/>
    <col min="12440" max="12440" width="11.5703125" style="8" customWidth="1"/>
    <col min="12441" max="12441" width="18.140625" style="8" customWidth="1"/>
    <col min="12442" max="12442" width="13.140625" style="8" customWidth="1"/>
    <col min="12443" max="12443" width="12.28515625" style="8" customWidth="1"/>
    <col min="12444" max="12681" width="9.140625" style="8"/>
    <col min="12682" max="12682" width="1.42578125" style="8" customWidth="1"/>
    <col min="12683" max="12683" width="59.5703125" style="8" customWidth="1"/>
    <col min="12684" max="12684" width="9.140625" style="8" customWidth="1"/>
    <col min="12685" max="12686" width="3.85546875" style="8" customWidth="1"/>
    <col min="12687" max="12687" width="10.5703125" style="8" customWidth="1"/>
    <col min="12688" max="12688" width="3.85546875" style="8" customWidth="1"/>
    <col min="12689" max="12691" width="14.42578125" style="8" customWidth="1"/>
    <col min="12692" max="12692" width="4.140625" style="8" customWidth="1"/>
    <col min="12693" max="12693" width="15" style="8" customWidth="1"/>
    <col min="12694" max="12695" width="9.140625" style="8" customWidth="1"/>
    <col min="12696" max="12696" width="11.5703125" style="8" customWidth="1"/>
    <col min="12697" max="12697" width="18.140625" style="8" customWidth="1"/>
    <col min="12698" max="12698" width="13.140625" style="8" customWidth="1"/>
    <col min="12699" max="12699" width="12.28515625" style="8" customWidth="1"/>
    <col min="12700" max="12937" width="9.140625" style="8"/>
    <col min="12938" max="12938" width="1.42578125" style="8" customWidth="1"/>
    <col min="12939" max="12939" width="59.5703125" style="8" customWidth="1"/>
    <col min="12940" max="12940" width="9.140625" style="8" customWidth="1"/>
    <col min="12941" max="12942" width="3.85546875" style="8" customWidth="1"/>
    <col min="12943" max="12943" width="10.5703125" style="8" customWidth="1"/>
    <col min="12944" max="12944" width="3.85546875" style="8" customWidth="1"/>
    <col min="12945" max="12947" width="14.42578125" style="8" customWidth="1"/>
    <col min="12948" max="12948" width="4.140625" style="8" customWidth="1"/>
    <col min="12949" max="12949" width="15" style="8" customWidth="1"/>
    <col min="12950" max="12951" width="9.140625" style="8" customWidth="1"/>
    <col min="12952" max="12952" width="11.5703125" style="8" customWidth="1"/>
    <col min="12953" max="12953" width="18.140625" style="8" customWidth="1"/>
    <col min="12954" max="12954" width="13.140625" style="8" customWidth="1"/>
    <col min="12955" max="12955" width="12.28515625" style="8" customWidth="1"/>
    <col min="12956" max="13193" width="9.140625" style="8"/>
    <col min="13194" max="13194" width="1.42578125" style="8" customWidth="1"/>
    <col min="13195" max="13195" width="59.5703125" style="8" customWidth="1"/>
    <col min="13196" max="13196" width="9.140625" style="8" customWidth="1"/>
    <col min="13197" max="13198" width="3.85546875" style="8" customWidth="1"/>
    <col min="13199" max="13199" width="10.5703125" style="8" customWidth="1"/>
    <col min="13200" max="13200" width="3.85546875" style="8" customWidth="1"/>
    <col min="13201" max="13203" width="14.42578125" style="8" customWidth="1"/>
    <col min="13204" max="13204" width="4.140625" style="8" customWidth="1"/>
    <col min="13205" max="13205" width="15" style="8" customWidth="1"/>
    <col min="13206" max="13207" width="9.140625" style="8" customWidth="1"/>
    <col min="13208" max="13208" width="11.5703125" style="8" customWidth="1"/>
    <col min="13209" max="13209" width="18.140625" style="8" customWidth="1"/>
    <col min="13210" max="13210" width="13.140625" style="8" customWidth="1"/>
    <col min="13211" max="13211" width="12.28515625" style="8" customWidth="1"/>
    <col min="13212" max="13449" width="9.140625" style="8"/>
    <col min="13450" max="13450" width="1.42578125" style="8" customWidth="1"/>
    <col min="13451" max="13451" width="59.5703125" style="8" customWidth="1"/>
    <col min="13452" max="13452" width="9.140625" style="8" customWidth="1"/>
    <col min="13453" max="13454" width="3.85546875" style="8" customWidth="1"/>
    <col min="13455" max="13455" width="10.5703125" style="8" customWidth="1"/>
    <col min="13456" max="13456" width="3.85546875" style="8" customWidth="1"/>
    <col min="13457" max="13459" width="14.42578125" style="8" customWidth="1"/>
    <col min="13460" max="13460" width="4.140625" style="8" customWidth="1"/>
    <col min="13461" max="13461" width="15" style="8" customWidth="1"/>
    <col min="13462" max="13463" width="9.140625" style="8" customWidth="1"/>
    <col min="13464" max="13464" width="11.5703125" style="8" customWidth="1"/>
    <col min="13465" max="13465" width="18.140625" style="8" customWidth="1"/>
    <col min="13466" max="13466" width="13.140625" style="8" customWidth="1"/>
    <col min="13467" max="13467" width="12.28515625" style="8" customWidth="1"/>
    <col min="13468" max="13705" width="9.140625" style="8"/>
    <col min="13706" max="13706" width="1.42578125" style="8" customWidth="1"/>
    <col min="13707" max="13707" width="59.5703125" style="8" customWidth="1"/>
    <col min="13708" max="13708" width="9.140625" style="8" customWidth="1"/>
    <col min="13709" max="13710" width="3.85546875" style="8" customWidth="1"/>
    <col min="13711" max="13711" width="10.5703125" style="8" customWidth="1"/>
    <col min="13712" max="13712" width="3.85546875" style="8" customWidth="1"/>
    <col min="13713" max="13715" width="14.42578125" style="8" customWidth="1"/>
    <col min="13716" max="13716" width="4.140625" style="8" customWidth="1"/>
    <col min="13717" max="13717" width="15" style="8" customWidth="1"/>
    <col min="13718" max="13719" width="9.140625" style="8" customWidth="1"/>
    <col min="13720" max="13720" width="11.5703125" style="8" customWidth="1"/>
    <col min="13721" max="13721" width="18.140625" style="8" customWidth="1"/>
    <col min="13722" max="13722" width="13.140625" style="8" customWidth="1"/>
    <col min="13723" max="13723" width="12.28515625" style="8" customWidth="1"/>
    <col min="13724" max="13961" width="9.140625" style="8"/>
    <col min="13962" max="13962" width="1.42578125" style="8" customWidth="1"/>
    <col min="13963" max="13963" width="59.5703125" style="8" customWidth="1"/>
    <col min="13964" max="13964" width="9.140625" style="8" customWidth="1"/>
    <col min="13965" max="13966" width="3.85546875" style="8" customWidth="1"/>
    <col min="13967" max="13967" width="10.5703125" style="8" customWidth="1"/>
    <col min="13968" max="13968" width="3.85546875" style="8" customWidth="1"/>
    <col min="13969" max="13971" width="14.42578125" style="8" customWidth="1"/>
    <col min="13972" max="13972" width="4.140625" style="8" customWidth="1"/>
    <col min="13973" max="13973" width="15" style="8" customWidth="1"/>
    <col min="13974" max="13975" width="9.140625" style="8" customWidth="1"/>
    <col min="13976" max="13976" width="11.5703125" style="8" customWidth="1"/>
    <col min="13977" max="13977" width="18.140625" style="8" customWidth="1"/>
    <col min="13978" max="13978" width="13.140625" style="8" customWidth="1"/>
    <col min="13979" max="13979" width="12.28515625" style="8" customWidth="1"/>
    <col min="13980" max="14217" width="9.140625" style="8"/>
    <col min="14218" max="14218" width="1.42578125" style="8" customWidth="1"/>
    <col min="14219" max="14219" width="59.5703125" style="8" customWidth="1"/>
    <col min="14220" max="14220" width="9.140625" style="8" customWidth="1"/>
    <col min="14221" max="14222" width="3.85546875" style="8" customWidth="1"/>
    <col min="14223" max="14223" width="10.5703125" style="8" customWidth="1"/>
    <col min="14224" max="14224" width="3.85546875" style="8" customWidth="1"/>
    <col min="14225" max="14227" width="14.42578125" style="8" customWidth="1"/>
    <col min="14228" max="14228" width="4.140625" style="8" customWidth="1"/>
    <col min="14229" max="14229" width="15" style="8" customWidth="1"/>
    <col min="14230" max="14231" width="9.140625" style="8" customWidth="1"/>
    <col min="14232" max="14232" width="11.5703125" style="8" customWidth="1"/>
    <col min="14233" max="14233" width="18.140625" style="8" customWidth="1"/>
    <col min="14234" max="14234" width="13.140625" style="8" customWidth="1"/>
    <col min="14235" max="14235" width="12.28515625" style="8" customWidth="1"/>
    <col min="14236" max="14473" width="9.140625" style="8"/>
    <col min="14474" max="14474" width="1.42578125" style="8" customWidth="1"/>
    <col min="14475" max="14475" width="59.5703125" style="8" customWidth="1"/>
    <col min="14476" max="14476" width="9.140625" style="8" customWidth="1"/>
    <col min="14477" max="14478" width="3.85546875" style="8" customWidth="1"/>
    <col min="14479" max="14479" width="10.5703125" style="8" customWidth="1"/>
    <col min="14480" max="14480" width="3.85546875" style="8" customWidth="1"/>
    <col min="14481" max="14483" width="14.42578125" style="8" customWidth="1"/>
    <col min="14484" max="14484" width="4.140625" style="8" customWidth="1"/>
    <col min="14485" max="14485" width="15" style="8" customWidth="1"/>
    <col min="14486" max="14487" width="9.140625" style="8" customWidth="1"/>
    <col min="14488" max="14488" width="11.5703125" style="8" customWidth="1"/>
    <col min="14489" max="14489" width="18.140625" style="8" customWidth="1"/>
    <col min="14490" max="14490" width="13.140625" style="8" customWidth="1"/>
    <col min="14491" max="14491" width="12.28515625" style="8" customWidth="1"/>
    <col min="14492" max="14729" width="9.140625" style="8"/>
    <col min="14730" max="14730" width="1.42578125" style="8" customWidth="1"/>
    <col min="14731" max="14731" width="59.5703125" style="8" customWidth="1"/>
    <col min="14732" max="14732" width="9.140625" style="8" customWidth="1"/>
    <col min="14733" max="14734" width="3.85546875" style="8" customWidth="1"/>
    <col min="14735" max="14735" width="10.5703125" style="8" customWidth="1"/>
    <col min="14736" max="14736" width="3.85546875" style="8" customWidth="1"/>
    <col min="14737" max="14739" width="14.42578125" style="8" customWidth="1"/>
    <col min="14740" max="14740" width="4.140625" style="8" customWidth="1"/>
    <col min="14741" max="14741" width="15" style="8" customWidth="1"/>
    <col min="14742" max="14743" width="9.140625" style="8" customWidth="1"/>
    <col min="14744" max="14744" width="11.5703125" style="8" customWidth="1"/>
    <col min="14745" max="14745" width="18.140625" style="8" customWidth="1"/>
    <col min="14746" max="14746" width="13.140625" style="8" customWidth="1"/>
    <col min="14747" max="14747" width="12.28515625" style="8" customWidth="1"/>
    <col min="14748" max="14985" width="9.140625" style="8"/>
    <col min="14986" max="14986" width="1.42578125" style="8" customWidth="1"/>
    <col min="14987" max="14987" width="59.5703125" style="8" customWidth="1"/>
    <col min="14988" max="14988" width="9.140625" style="8" customWidth="1"/>
    <col min="14989" max="14990" width="3.85546875" style="8" customWidth="1"/>
    <col min="14991" max="14991" width="10.5703125" style="8" customWidth="1"/>
    <col min="14992" max="14992" width="3.85546875" style="8" customWidth="1"/>
    <col min="14993" max="14995" width="14.42578125" style="8" customWidth="1"/>
    <col min="14996" max="14996" width="4.140625" style="8" customWidth="1"/>
    <col min="14997" max="14997" width="15" style="8" customWidth="1"/>
    <col min="14998" max="14999" width="9.140625" style="8" customWidth="1"/>
    <col min="15000" max="15000" width="11.5703125" style="8" customWidth="1"/>
    <col min="15001" max="15001" width="18.140625" style="8" customWidth="1"/>
    <col min="15002" max="15002" width="13.140625" style="8" customWidth="1"/>
    <col min="15003" max="15003" width="12.28515625" style="8" customWidth="1"/>
    <col min="15004" max="15241" width="9.140625" style="8"/>
    <col min="15242" max="15242" width="1.42578125" style="8" customWidth="1"/>
    <col min="15243" max="15243" width="59.5703125" style="8" customWidth="1"/>
    <col min="15244" max="15244" width="9.140625" style="8" customWidth="1"/>
    <col min="15245" max="15246" width="3.85546875" style="8" customWidth="1"/>
    <col min="15247" max="15247" width="10.5703125" style="8" customWidth="1"/>
    <col min="15248" max="15248" width="3.85546875" style="8" customWidth="1"/>
    <col min="15249" max="15251" width="14.42578125" style="8" customWidth="1"/>
    <col min="15252" max="15252" width="4.140625" style="8" customWidth="1"/>
    <col min="15253" max="15253" width="15" style="8" customWidth="1"/>
    <col min="15254" max="15255" width="9.140625" style="8" customWidth="1"/>
    <col min="15256" max="15256" width="11.5703125" style="8" customWidth="1"/>
    <col min="15257" max="15257" width="18.140625" style="8" customWidth="1"/>
    <col min="15258" max="15258" width="13.140625" style="8" customWidth="1"/>
    <col min="15259" max="15259" width="12.28515625" style="8" customWidth="1"/>
    <col min="15260" max="15497" width="9.140625" style="8"/>
    <col min="15498" max="15498" width="1.42578125" style="8" customWidth="1"/>
    <col min="15499" max="15499" width="59.5703125" style="8" customWidth="1"/>
    <col min="15500" max="15500" width="9.140625" style="8" customWidth="1"/>
    <col min="15501" max="15502" width="3.85546875" style="8" customWidth="1"/>
    <col min="15503" max="15503" width="10.5703125" style="8" customWidth="1"/>
    <col min="15504" max="15504" width="3.85546875" style="8" customWidth="1"/>
    <col min="15505" max="15507" width="14.42578125" style="8" customWidth="1"/>
    <col min="15508" max="15508" width="4.140625" style="8" customWidth="1"/>
    <col min="15509" max="15509" width="15" style="8" customWidth="1"/>
    <col min="15510" max="15511" width="9.140625" style="8" customWidth="1"/>
    <col min="15512" max="15512" width="11.5703125" style="8" customWidth="1"/>
    <col min="15513" max="15513" width="18.140625" style="8" customWidth="1"/>
    <col min="15514" max="15514" width="13.140625" style="8" customWidth="1"/>
    <col min="15515" max="15515" width="12.28515625" style="8" customWidth="1"/>
    <col min="15516" max="15753" width="9.140625" style="8"/>
    <col min="15754" max="15754" width="1.42578125" style="8" customWidth="1"/>
    <col min="15755" max="15755" width="59.5703125" style="8" customWidth="1"/>
    <col min="15756" max="15756" width="9.140625" style="8" customWidth="1"/>
    <col min="15757" max="15758" width="3.85546875" style="8" customWidth="1"/>
    <col min="15759" max="15759" width="10.5703125" style="8" customWidth="1"/>
    <col min="15760" max="15760" width="3.85546875" style="8" customWidth="1"/>
    <col min="15761" max="15763" width="14.42578125" style="8" customWidth="1"/>
    <col min="15764" max="15764" width="4.140625" style="8" customWidth="1"/>
    <col min="15765" max="15765" width="15" style="8" customWidth="1"/>
    <col min="15766" max="15767" width="9.140625" style="8" customWidth="1"/>
    <col min="15768" max="15768" width="11.5703125" style="8" customWidth="1"/>
    <col min="15769" max="15769" width="18.140625" style="8" customWidth="1"/>
    <col min="15770" max="15770" width="13.140625" style="8" customWidth="1"/>
    <col min="15771" max="15771" width="12.28515625" style="8" customWidth="1"/>
    <col min="15772" max="16009" width="9.140625" style="8"/>
    <col min="16010" max="16010" width="1.42578125" style="8" customWidth="1"/>
    <col min="16011" max="16011" width="59.5703125" style="8" customWidth="1"/>
    <col min="16012" max="16012" width="9.140625" style="8" customWidth="1"/>
    <col min="16013" max="16014" width="3.85546875" style="8" customWidth="1"/>
    <col min="16015" max="16015" width="10.5703125" style="8" customWidth="1"/>
    <col min="16016" max="16016" width="3.85546875" style="8" customWidth="1"/>
    <col min="16017" max="16019" width="14.42578125" style="8" customWidth="1"/>
    <col min="16020" max="16020" width="4.140625" style="8" customWidth="1"/>
    <col min="16021" max="16021" width="15" style="8" customWidth="1"/>
    <col min="16022" max="16023" width="9.140625" style="8" customWidth="1"/>
    <col min="16024" max="16024" width="11.5703125" style="8" customWidth="1"/>
    <col min="16025" max="16025" width="18.140625" style="8" customWidth="1"/>
    <col min="16026" max="16026" width="13.140625" style="8" customWidth="1"/>
    <col min="16027" max="16027" width="12.28515625" style="8" customWidth="1"/>
    <col min="16028" max="16384" width="9.140625" style="8"/>
  </cols>
  <sheetData>
    <row r="1" spans="1:18" hidden="1" x14ac:dyDescent="0.25">
      <c r="F1" s="7" t="s">
        <v>307</v>
      </c>
    </row>
    <row r="2" spans="1:18" ht="34.5" hidden="1" customHeight="1" x14ac:dyDescent="0.25">
      <c r="F2" s="249" t="s">
        <v>323</v>
      </c>
      <c r="G2" s="249"/>
      <c r="H2" s="249"/>
      <c r="I2" s="249"/>
      <c r="J2" s="128"/>
      <c r="K2" s="128"/>
      <c r="L2" s="128"/>
      <c r="M2" s="128"/>
      <c r="N2" s="128"/>
      <c r="O2" s="128"/>
      <c r="P2" s="128"/>
      <c r="Q2" s="128"/>
      <c r="R2" s="128"/>
    </row>
    <row r="3" spans="1:18" s="9" customFormat="1" ht="21" customHeight="1" x14ac:dyDescent="0.25">
      <c r="A3" s="8"/>
      <c r="E3" s="10"/>
      <c r="F3" s="10"/>
      <c r="G3" s="130"/>
      <c r="H3" s="1"/>
      <c r="I3" s="1"/>
      <c r="J3" s="249" t="s">
        <v>429</v>
      </c>
      <c r="K3" s="249"/>
      <c r="L3" s="249"/>
      <c r="M3" s="249"/>
      <c r="N3" s="249"/>
      <c r="O3" s="249"/>
      <c r="P3" s="249"/>
      <c r="Q3" s="249"/>
      <c r="R3" s="249"/>
    </row>
    <row r="4" spans="1:18" s="9" customFormat="1" ht="75.75" customHeight="1" x14ac:dyDescent="0.25">
      <c r="A4" s="8"/>
      <c r="E4" s="10"/>
      <c r="F4" s="10"/>
      <c r="G4" s="103"/>
      <c r="H4" s="14"/>
      <c r="I4" s="14"/>
      <c r="J4" s="249" t="s">
        <v>1010</v>
      </c>
      <c r="K4" s="249"/>
      <c r="L4" s="249"/>
      <c r="M4" s="249"/>
      <c r="N4" s="249"/>
      <c r="O4" s="249"/>
      <c r="P4" s="249"/>
      <c r="Q4" s="249"/>
      <c r="R4" s="249"/>
    </row>
    <row r="5" spans="1:18" ht="58.5" customHeight="1" x14ac:dyDescent="0.25">
      <c r="A5" s="288" t="s">
        <v>1011</v>
      </c>
      <c r="B5" s="288"/>
      <c r="C5" s="288"/>
      <c r="D5" s="288"/>
      <c r="E5" s="288"/>
      <c r="F5" s="288"/>
      <c r="G5" s="288"/>
      <c r="H5" s="288"/>
      <c r="I5" s="288"/>
      <c r="J5" s="288"/>
      <c r="K5" s="288"/>
      <c r="L5" s="288"/>
      <c r="M5" s="288"/>
      <c r="N5" s="288"/>
      <c r="O5" s="288"/>
      <c r="P5" s="288"/>
      <c r="Q5" s="288"/>
      <c r="R5" s="288"/>
    </row>
    <row r="6" spans="1:18" s="19" customFormat="1" ht="19.5" customHeight="1" x14ac:dyDescent="0.25">
      <c r="A6" s="17"/>
      <c r="B6" s="17"/>
      <c r="C6" s="17"/>
      <c r="D6" s="17"/>
      <c r="E6" s="18"/>
      <c r="F6" s="18"/>
      <c r="G6" s="18"/>
      <c r="H6" s="21"/>
      <c r="I6" s="17"/>
      <c r="J6" s="137"/>
      <c r="K6" s="137"/>
      <c r="L6" s="137"/>
      <c r="M6" s="137"/>
      <c r="N6" s="137"/>
      <c r="O6" s="137"/>
      <c r="P6" s="137"/>
      <c r="Q6" s="137"/>
      <c r="R6" s="137" t="s">
        <v>305</v>
      </c>
    </row>
    <row r="7" spans="1:18" ht="32.25" customHeight="1" x14ac:dyDescent="0.25">
      <c r="A7" s="139" t="s">
        <v>0</v>
      </c>
      <c r="B7" s="139"/>
      <c r="C7" s="139"/>
      <c r="D7" s="139"/>
      <c r="E7" s="139" t="s">
        <v>1</v>
      </c>
      <c r="F7" s="2" t="s">
        <v>2</v>
      </c>
      <c r="G7" s="2" t="s">
        <v>3</v>
      </c>
      <c r="H7" s="3" t="s">
        <v>4</v>
      </c>
      <c r="I7" s="2" t="s">
        <v>5</v>
      </c>
      <c r="J7" s="139" t="s">
        <v>433</v>
      </c>
      <c r="K7" s="139" t="s">
        <v>834</v>
      </c>
      <c r="L7" s="139" t="s">
        <v>835</v>
      </c>
      <c r="M7" s="139" t="s">
        <v>836</v>
      </c>
      <c r="N7" s="2" t="s">
        <v>435</v>
      </c>
      <c r="O7" s="139" t="s">
        <v>834</v>
      </c>
      <c r="P7" s="139" t="s">
        <v>835</v>
      </c>
      <c r="Q7" s="139" t="s">
        <v>836</v>
      </c>
      <c r="R7" s="2" t="s">
        <v>971</v>
      </c>
    </row>
    <row r="8" spans="1:18" s="186" customFormat="1" ht="28.5" x14ac:dyDescent="0.25">
      <c r="A8" s="237" t="s">
        <v>10</v>
      </c>
      <c r="B8" s="181"/>
      <c r="C8" s="181"/>
      <c r="D8" s="181"/>
      <c r="E8" s="199">
        <v>854</v>
      </c>
      <c r="F8" s="183" t="s">
        <v>11</v>
      </c>
      <c r="G8" s="183"/>
      <c r="H8" s="200"/>
      <c r="I8" s="183"/>
      <c r="J8" s="185">
        <f t="shared" ref="J8:R8" si="0">J9+J15+J38+J42+J60+J64</f>
        <v>33246573</v>
      </c>
      <c r="K8" s="185">
        <f t="shared" si="0"/>
        <v>799473</v>
      </c>
      <c r="L8" s="185">
        <f t="shared" si="0"/>
        <v>32424200</v>
      </c>
      <c r="M8" s="185">
        <f t="shared" si="0"/>
        <v>22900</v>
      </c>
      <c r="N8" s="185">
        <f t="shared" si="0"/>
        <v>35628768</v>
      </c>
      <c r="O8" s="185">
        <f t="shared" si="0"/>
        <v>527368</v>
      </c>
      <c r="P8" s="185">
        <f t="shared" si="0"/>
        <v>35078500</v>
      </c>
      <c r="Q8" s="185">
        <f t="shared" si="0"/>
        <v>22900</v>
      </c>
      <c r="R8" s="185">
        <f t="shared" si="0"/>
        <v>38282565</v>
      </c>
    </row>
    <row r="9" spans="1:18" s="12" customFormat="1" ht="99.75" x14ac:dyDescent="0.25">
      <c r="A9" s="20" t="s">
        <v>194</v>
      </c>
      <c r="B9" s="187"/>
      <c r="C9" s="187"/>
      <c r="D9" s="187"/>
      <c r="E9" s="182">
        <v>854</v>
      </c>
      <c r="F9" s="22" t="s">
        <v>11</v>
      </c>
      <c r="G9" s="22" t="s">
        <v>58</v>
      </c>
      <c r="H9" s="111"/>
      <c r="I9" s="22"/>
      <c r="J9" s="23">
        <f t="shared" ref="J9:R9" si="1">J10</f>
        <v>354200</v>
      </c>
      <c r="K9" s="23">
        <f t="shared" si="1"/>
        <v>0</v>
      </c>
      <c r="L9" s="23">
        <f t="shared" si="1"/>
        <v>354200</v>
      </c>
      <c r="M9" s="23">
        <f t="shared" si="1"/>
        <v>0</v>
      </c>
      <c r="N9" s="23">
        <f t="shared" si="1"/>
        <v>354200</v>
      </c>
      <c r="O9" s="23">
        <f t="shared" si="1"/>
        <v>0</v>
      </c>
      <c r="P9" s="23">
        <f t="shared" si="1"/>
        <v>354200</v>
      </c>
      <c r="Q9" s="23">
        <f t="shared" si="1"/>
        <v>0</v>
      </c>
      <c r="R9" s="23">
        <f t="shared" si="1"/>
        <v>354200</v>
      </c>
    </row>
    <row r="10" spans="1:18" s="126" customFormat="1" ht="60" x14ac:dyDescent="0.25">
      <c r="A10" s="190" t="s">
        <v>20</v>
      </c>
      <c r="B10" s="182"/>
      <c r="C10" s="182"/>
      <c r="D10" s="182"/>
      <c r="E10" s="182">
        <v>854</v>
      </c>
      <c r="F10" s="178" t="s">
        <v>17</v>
      </c>
      <c r="G10" s="178" t="s">
        <v>58</v>
      </c>
      <c r="H10" s="193" t="s">
        <v>195</v>
      </c>
      <c r="I10" s="178"/>
      <c r="J10" s="189">
        <f t="shared" ref="J10:R10" si="2">J11+J13</f>
        <v>354200</v>
      </c>
      <c r="K10" s="189">
        <f t="shared" si="2"/>
        <v>0</v>
      </c>
      <c r="L10" s="189">
        <f t="shared" si="2"/>
        <v>354200</v>
      </c>
      <c r="M10" s="189">
        <f t="shared" si="2"/>
        <v>0</v>
      </c>
      <c r="N10" s="189">
        <f t="shared" si="2"/>
        <v>354200</v>
      </c>
      <c r="O10" s="189">
        <f t="shared" si="2"/>
        <v>0</v>
      </c>
      <c r="P10" s="189">
        <f t="shared" si="2"/>
        <v>354200</v>
      </c>
      <c r="Q10" s="189">
        <f t="shared" si="2"/>
        <v>0</v>
      </c>
      <c r="R10" s="189">
        <f t="shared" si="2"/>
        <v>354200</v>
      </c>
    </row>
    <row r="11" spans="1:18" s="126" customFormat="1" ht="135" x14ac:dyDescent="0.25">
      <c r="A11" s="190" t="s">
        <v>16</v>
      </c>
      <c r="B11" s="182"/>
      <c r="C11" s="182"/>
      <c r="D11" s="182"/>
      <c r="E11" s="182">
        <v>854</v>
      </c>
      <c r="F11" s="178" t="s">
        <v>11</v>
      </c>
      <c r="G11" s="178" t="s">
        <v>58</v>
      </c>
      <c r="H11" s="193" t="s">
        <v>195</v>
      </c>
      <c r="I11" s="178" t="s">
        <v>18</v>
      </c>
      <c r="J11" s="189">
        <f t="shared" ref="J11:R11" si="3">J12</f>
        <v>298300</v>
      </c>
      <c r="K11" s="189">
        <f t="shared" si="3"/>
        <v>0</v>
      </c>
      <c r="L11" s="189">
        <f t="shared" si="3"/>
        <v>298300</v>
      </c>
      <c r="M11" s="189">
        <f t="shared" si="3"/>
        <v>0</v>
      </c>
      <c r="N11" s="189">
        <f t="shared" si="3"/>
        <v>298300</v>
      </c>
      <c r="O11" s="189">
        <f t="shared" si="3"/>
        <v>0</v>
      </c>
      <c r="P11" s="189">
        <f t="shared" si="3"/>
        <v>298300</v>
      </c>
      <c r="Q11" s="189">
        <f t="shared" si="3"/>
        <v>0</v>
      </c>
      <c r="R11" s="189">
        <f t="shared" si="3"/>
        <v>298300</v>
      </c>
    </row>
    <row r="12" spans="1:18" s="126" customFormat="1" ht="45" x14ac:dyDescent="0.25">
      <c r="A12" s="190" t="s">
        <v>8</v>
      </c>
      <c r="B12" s="182"/>
      <c r="C12" s="182"/>
      <c r="D12" s="182"/>
      <c r="E12" s="182">
        <v>854</v>
      </c>
      <c r="F12" s="178" t="s">
        <v>11</v>
      </c>
      <c r="G12" s="178" t="s">
        <v>58</v>
      </c>
      <c r="H12" s="193" t="s">
        <v>195</v>
      </c>
      <c r="I12" s="178" t="s">
        <v>19</v>
      </c>
      <c r="J12" s="189">
        <f>'6.ВСР'!J418</f>
        <v>298300</v>
      </c>
      <c r="K12" s="189">
        <f>'6.ВСР'!K418</f>
        <v>0</v>
      </c>
      <c r="L12" s="189">
        <f>'6.ВСР'!L418</f>
        <v>298300</v>
      </c>
      <c r="M12" s="189">
        <f>'6.ВСР'!M418</f>
        <v>0</v>
      </c>
      <c r="N12" s="189">
        <f>'6.ВСР'!N418</f>
        <v>298300</v>
      </c>
      <c r="O12" s="189">
        <f>'6.ВСР'!O418</f>
        <v>0</v>
      </c>
      <c r="P12" s="189">
        <f>'6.ВСР'!P418</f>
        <v>298300</v>
      </c>
      <c r="Q12" s="189">
        <f>'6.ВСР'!Q418</f>
        <v>0</v>
      </c>
      <c r="R12" s="189">
        <f>'6.ВСР'!R418</f>
        <v>298300</v>
      </c>
    </row>
    <row r="13" spans="1:18" s="126" customFormat="1" ht="60" x14ac:dyDescent="0.25">
      <c r="A13" s="37" t="s">
        <v>22</v>
      </c>
      <c r="B13" s="182"/>
      <c r="C13" s="182"/>
      <c r="D13" s="182"/>
      <c r="E13" s="182">
        <v>854</v>
      </c>
      <c r="F13" s="178" t="s">
        <v>11</v>
      </c>
      <c r="G13" s="178" t="s">
        <v>58</v>
      </c>
      <c r="H13" s="193" t="s">
        <v>195</v>
      </c>
      <c r="I13" s="178" t="s">
        <v>23</v>
      </c>
      <c r="J13" s="189">
        <f t="shared" ref="J13:R13" si="4">J14</f>
        <v>55900</v>
      </c>
      <c r="K13" s="189">
        <f t="shared" si="4"/>
        <v>0</v>
      </c>
      <c r="L13" s="189">
        <f t="shared" si="4"/>
        <v>55900</v>
      </c>
      <c r="M13" s="189">
        <f t="shared" si="4"/>
        <v>0</v>
      </c>
      <c r="N13" s="189">
        <f t="shared" si="4"/>
        <v>55900</v>
      </c>
      <c r="O13" s="189">
        <f t="shared" si="4"/>
        <v>0</v>
      </c>
      <c r="P13" s="189">
        <f t="shared" si="4"/>
        <v>55900</v>
      </c>
      <c r="Q13" s="189">
        <f t="shared" si="4"/>
        <v>0</v>
      </c>
      <c r="R13" s="189">
        <f t="shared" si="4"/>
        <v>55900</v>
      </c>
    </row>
    <row r="14" spans="1:18" s="126" customFormat="1" ht="60" x14ac:dyDescent="0.25">
      <c r="A14" s="37" t="s">
        <v>9</v>
      </c>
      <c r="B14" s="182"/>
      <c r="C14" s="182"/>
      <c r="D14" s="182"/>
      <c r="E14" s="182">
        <v>854</v>
      </c>
      <c r="F14" s="178" t="s">
        <v>11</v>
      </c>
      <c r="G14" s="178" t="s">
        <v>58</v>
      </c>
      <c r="H14" s="193" t="s">
        <v>195</v>
      </c>
      <c r="I14" s="178" t="s">
        <v>24</v>
      </c>
      <c r="J14" s="189">
        <f>'6.ВСР'!J420</f>
        <v>55900</v>
      </c>
      <c r="K14" s="189">
        <f>'6.ВСР'!K420</f>
        <v>0</v>
      </c>
      <c r="L14" s="189">
        <f>'6.ВСР'!L420</f>
        <v>55900</v>
      </c>
      <c r="M14" s="189">
        <f>'6.ВСР'!M420</f>
        <v>0</v>
      </c>
      <c r="N14" s="189">
        <f>'6.ВСР'!N420</f>
        <v>55900</v>
      </c>
      <c r="O14" s="189">
        <f>'6.ВСР'!O420</f>
        <v>0</v>
      </c>
      <c r="P14" s="189">
        <f>'6.ВСР'!P420</f>
        <v>55900</v>
      </c>
      <c r="Q14" s="189">
        <f>'6.ВСР'!Q420</f>
        <v>0</v>
      </c>
      <c r="R14" s="189">
        <f>'6.ВСР'!R420</f>
        <v>55900</v>
      </c>
    </row>
    <row r="15" spans="1:18" s="12" customFormat="1" ht="114" x14ac:dyDescent="0.25">
      <c r="A15" s="20" t="s">
        <v>12</v>
      </c>
      <c r="B15" s="187"/>
      <c r="C15" s="187"/>
      <c r="D15" s="187"/>
      <c r="E15" s="182">
        <v>851</v>
      </c>
      <c r="F15" s="22" t="s">
        <v>11</v>
      </c>
      <c r="G15" s="22" t="s">
        <v>13</v>
      </c>
      <c r="H15" s="111"/>
      <c r="I15" s="22"/>
      <c r="J15" s="23">
        <f>J16+J19+J35+J26+J29+J32</f>
        <v>22090200</v>
      </c>
      <c r="K15" s="23">
        <f t="shared" ref="K15:R15" si="5">K16+K19+K35+K26+K29+K32</f>
        <v>0</v>
      </c>
      <c r="L15" s="23">
        <f t="shared" si="5"/>
        <v>22087700</v>
      </c>
      <c r="M15" s="23">
        <f t="shared" si="5"/>
        <v>2500</v>
      </c>
      <c r="N15" s="23">
        <f t="shared" si="5"/>
        <v>21890200</v>
      </c>
      <c r="O15" s="23">
        <f t="shared" si="5"/>
        <v>0</v>
      </c>
      <c r="P15" s="23">
        <f t="shared" si="5"/>
        <v>21887700</v>
      </c>
      <c r="Q15" s="23">
        <f t="shared" si="5"/>
        <v>2500</v>
      </c>
      <c r="R15" s="23">
        <f t="shared" si="5"/>
        <v>21890200</v>
      </c>
    </row>
    <row r="16" spans="1:18" s="126" customFormat="1" ht="75" x14ac:dyDescent="0.25">
      <c r="A16" s="190" t="s">
        <v>14</v>
      </c>
      <c r="B16" s="37"/>
      <c r="C16" s="37"/>
      <c r="D16" s="37"/>
      <c r="E16" s="182">
        <v>851</v>
      </c>
      <c r="F16" s="178" t="s">
        <v>11</v>
      </c>
      <c r="G16" s="178" t="s">
        <v>13</v>
      </c>
      <c r="H16" s="193" t="s">
        <v>15</v>
      </c>
      <c r="I16" s="178"/>
      <c r="J16" s="189">
        <f t="shared" ref="J16:R17" si="6">J17</f>
        <v>1490700</v>
      </c>
      <c r="K16" s="189">
        <f t="shared" si="6"/>
        <v>0</v>
      </c>
      <c r="L16" s="189">
        <f t="shared" si="6"/>
        <v>1490700</v>
      </c>
      <c r="M16" s="189">
        <f t="shared" si="6"/>
        <v>0</v>
      </c>
      <c r="N16" s="189">
        <f t="shared" si="6"/>
        <v>1490700</v>
      </c>
      <c r="O16" s="189">
        <f t="shared" si="6"/>
        <v>0</v>
      </c>
      <c r="P16" s="189">
        <f t="shared" si="6"/>
        <v>1490700</v>
      </c>
      <c r="Q16" s="189">
        <f t="shared" si="6"/>
        <v>0</v>
      </c>
      <c r="R16" s="189">
        <f t="shared" si="6"/>
        <v>1490700</v>
      </c>
    </row>
    <row r="17" spans="1:18" s="126" customFormat="1" ht="135" x14ac:dyDescent="0.25">
      <c r="A17" s="190" t="s">
        <v>16</v>
      </c>
      <c r="B17" s="37"/>
      <c r="C17" s="37"/>
      <c r="D17" s="37"/>
      <c r="E17" s="182">
        <v>851</v>
      </c>
      <c r="F17" s="178" t="s">
        <v>17</v>
      </c>
      <c r="G17" s="178" t="s">
        <v>13</v>
      </c>
      <c r="H17" s="193" t="s">
        <v>15</v>
      </c>
      <c r="I17" s="178" t="s">
        <v>18</v>
      </c>
      <c r="J17" s="189">
        <f t="shared" si="6"/>
        <v>1490700</v>
      </c>
      <c r="K17" s="189">
        <f t="shared" si="6"/>
        <v>0</v>
      </c>
      <c r="L17" s="189">
        <f t="shared" si="6"/>
        <v>1490700</v>
      </c>
      <c r="M17" s="189">
        <f t="shared" si="6"/>
        <v>0</v>
      </c>
      <c r="N17" s="189">
        <f t="shared" si="6"/>
        <v>1490700</v>
      </c>
      <c r="O17" s="189">
        <f t="shared" si="6"/>
        <v>0</v>
      </c>
      <c r="P17" s="189">
        <f t="shared" si="6"/>
        <v>1490700</v>
      </c>
      <c r="Q17" s="189">
        <f t="shared" si="6"/>
        <v>0</v>
      </c>
      <c r="R17" s="189">
        <f t="shared" si="6"/>
        <v>1490700</v>
      </c>
    </row>
    <row r="18" spans="1:18" s="126" customFormat="1" ht="45" x14ac:dyDescent="0.25">
      <c r="A18" s="190" t="s">
        <v>8</v>
      </c>
      <c r="B18" s="190"/>
      <c r="C18" s="190"/>
      <c r="D18" s="190"/>
      <c r="E18" s="182">
        <v>851</v>
      </c>
      <c r="F18" s="178" t="s">
        <v>11</v>
      </c>
      <c r="G18" s="178" t="s">
        <v>13</v>
      </c>
      <c r="H18" s="193" t="s">
        <v>15</v>
      </c>
      <c r="I18" s="178" t="s">
        <v>19</v>
      </c>
      <c r="J18" s="189">
        <f>'6.ВСР'!J11</f>
        <v>1490700</v>
      </c>
      <c r="K18" s="189">
        <f>'6.ВСР'!K11</f>
        <v>0</v>
      </c>
      <c r="L18" s="189">
        <f>'6.ВСР'!L11</f>
        <v>1490700</v>
      </c>
      <c r="M18" s="189">
        <f>'6.ВСР'!M11</f>
        <v>0</v>
      </c>
      <c r="N18" s="189">
        <f>'6.ВСР'!N11</f>
        <v>1490700</v>
      </c>
      <c r="O18" s="189">
        <f>'6.ВСР'!O11</f>
        <v>0</v>
      </c>
      <c r="P18" s="189">
        <f>'6.ВСР'!P11</f>
        <v>1490700</v>
      </c>
      <c r="Q18" s="189">
        <f>'6.ВСР'!Q11</f>
        <v>0</v>
      </c>
      <c r="R18" s="189">
        <f>'6.ВСР'!R11</f>
        <v>1490700</v>
      </c>
    </row>
    <row r="19" spans="1:18" s="126" customFormat="1" ht="60" x14ac:dyDescent="0.25">
      <c r="A19" s="190" t="s">
        <v>20</v>
      </c>
      <c r="B19" s="190"/>
      <c r="C19" s="182"/>
      <c r="D19" s="182"/>
      <c r="E19" s="182">
        <v>851</v>
      </c>
      <c r="F19" s="178" t="s">
        <v>17</v>
      </c>
      <c r="G19" s="178" t="s">
        <v>13</v>
      </c>
      <c r="H19" s="193" t="s">
        <v>21</v>
      </c>
      <c r="I19" s="178"/>
      <c r="J19" s="189">
        <f t="shared" ref="J19:R19" si="7">J20+J22+J24</f>
        <v>20332000</v>
      </c>
      <c r="K19" s="189">
        <f t="shared" si="7"/>
        <v>0</v>
      </c>
      <c r="L19" s="189">
        <f t="shared" si="7"/>
        <v>20332000</v>
      </c>
      <c r="M19" s="189">
        <f t="shared" si="7"/>
        <v>0</v>
      </c>
      <c r="N19" s="189">
        <f t="shared" si="7"/>
        <v>20332000</v>
      </c>
      <c r="O19" s="189">
        <f t="shared" si="7"/>
        <v>0</v>
      </c>
      <c r="P19" s="189">
        <f t="shared" si="7"/>
        <v>20332000</v>
      </c>
      <c r="Q19" s="189">
        <f t="shared" si="7"/>
        <v>0</v>
      </c>
      <c r="R19" s="189">
        <f t="shared" si="7"/>
        <v>20332000</v>
      </c>
    </row>
    <row r="20" spans="1:18" s="126" customFormat="1" ht="135" x14ac:dyDescent="0.25">
      <c r="A20" s="190" t="s">
        <v>16</v>
      </c>
      <c r="B20" s="182"/>
      <c r="C20" s="182"/>
      <c r="D20" s="182"/>
      <c r="E20" s="182">
        <v>851</v>
      </c>
      <c r="F20" s="178" t="s">
        <v>11</v>
      </c>
      <c r="G20" s="178" t="s">
        <v>13</v>
      </c>
      <c r="H20" s="193" t="s">
        <v>21</v>
      </c>
      <c r="I20" s="178" t="s">
        <v>18</v>
      </c>
      <c r="J20" s="189">
        <f t="shared" ref="J20:R20" si="8">J21</f>
        <v>15561100</v>
      </c>
      <c r="K20" s="189">
        <f t="shared" si="8"/>
        <v>0</v>
      </c>
      <c r="L20" s="189">
        <f t="shared" si="8"/>
        <v>15561100</v>
      </c>
      <c r="M20" s="189">
        <f t="shared" si="8"/>
        <v>0</v>
      </c>
      <c r="N20" s="189">
        <f t="shared" si="8"/>
        <v>15561100</v>
      </c>
      <c r="O20" s="189">
        <f t="shared" si="8"/>
        <v>0</v>
      </c>
      <c r="P20" s="189">
        <f t="shared" si="8"/>
        <v>15561100</v>
      </c>
      <c r="Q20" s="189">
        <f t="shared" si="8"/>
        <v>0</v>
      </c>
      <c r="R20" s="189">
        <f t="shared" si="8"/>
        <v>15561100</v>
      </c>
    </row>
    <row r="21" spans="1:18" s="126" customFormat="1" ht="45" x14ac:dyDescent="0.25">
      <c r="A21" s="190" t="s">
        <v>8</v>
      </c>
      <c r="B21" s="182"/>
      <c r="C21" s="182"/>
      <c r="D21" s="182"/>
      <c r="E21" s="182">
        <v>851</v>
      </c>
      <c r="F21" s="178" t="s">
        <v>11</v>
      </c>
      <c r="G21" s="178" t="s">
        <v>13</v>
      </c>
      <c r="H21" s="193" t="s">
        <v>21</v>
      </c>
      <c r="I21" s="178" t="s">
        <v>19</v>
      </c>
      <c r="J21" s="189">
        <f>'6.ВСР'!J14</f>
        <v>15561100</v>
      </c>
      <c r="K21" s="189">
        <f>'6.ВСР'!K14</f>
        <v>0</v>
      </c>
      <c r="L21" s="189">
        <f>'6.ВСР'!L14</f>
        <v>15561100</v>
      </c>
      <c r="M21" s="189">
        <f>'6.ВСР'!M14</f>
        <v>0</v>
      </c>
      <c r="N21" s="189">
        <f>'6.ВСР'!N14</f>
        <v>15561100</v>
      </c>
      <c r="O21" s="189">
        <f>'6.ВСР'!O14</f>
        <v>0</v>
      </c>
      <c r="P21" s="189">
        <f>'6.ВСР'!P14</f>
        <v>15561100</v>
      </c>
      <c r="Q21" s="189">
        <f>'6.ВСР'!Q14</f>
        <v>0</v>
      </c>
      <c r="R21" s="189">
        <f>'6.ВСР'!R14</f>
        <v>15561100</v>
      </c>
    </row>
    <row r="22" spans="1:18" s="126" customFormat="1" ht="60" x14ac:dyDescent="0.25">
      <c r="A22" s="37" t="s">
        <v>22</v>
      </c>
      <c r="B22" s="182"/>
      <c r="C22" s="182"/>
      <c r="D22" s="182"/>
      <c r="E22" s="182">
        <v>851</v>
      </c>
      <c r="F22" s="178" t="s">
        <v>11</v>
      </c>
      <c r="G22" s="178" t="s">
        <v>13</v>
      </c>
      <c r="H22" s="193" t="s">
        <v>21</v>
      </c>
      <c r="I22" s="178" t="s">
        <v>23</v>
      </c>
      <c r="J22" s="189">
        <f t="shared" ref="J22:R22" si="9">J23</f>
        <v>4670900</v>
      </c>
      <c r="K22" s="189">
        <f t="shared" si="9"/>
        <v>0</v>
      </c>
      <c r="L22" s="189">
        <f t="shared" si="9"/>
        <v>4670900</v>
      </c>
      <c r="M22" s="189">
        <f t="shared" si="9"/>
        <v>0</v>
      </c>
      <c r="N22" s="189">
        <f t="shared" si="9"/>
        <v>4670900</v>
      </c>
      <c r="O22" s="189">
        <f t="shared" si="9"/>
        <v>0</v>
      </c>
      <c r="P22" s="189">
        <f t="shared" si="9"/>
        <v>4670900</v>
      </c>
      <c r="Q22" s="189">
        <f t="shared" si="9"/>
        <v>0</v>
      </c>
      <c r="R22" s="189">
        <f t="shared" si="9"/>
        <v>4670900</v>
      </c>
    </row>
    <row r="23" spans="1:18" s="126" customFormat="1" ht="60" x14ac:dyDescent="0.25">
      <c r="A23" s="37" t="s">
        <v>9</v>
      </c>
      <c r="B23" s="182"/>
      <c r="C23" s="182"/>
      <c r="D23" s="182"/>
      <c r="E23" s="182">
        <v>851</v>
      </c>
      <c r="F23" s="178" t="s">
        <v>11</v>
      </c>
      <c r="G23" s="178" t="s">
        <v>13</v>
      </c>
      <c r="H23" s="193" t="s">
        <v>21</v>
      </c>
      <c r="I23" s="178" t="s">
        <v>24</v>
      </c>
      <c r="J23" s="189">
        <f>'6.ВСР'!J16</f>
        <v>4670900</v>
      </c>
      <c r="K23" s="189">
        <f>'6.ВСР'!K16</f>
        <v>0</v>
      </c>
      <c r="L23" s="189">
        <f>'6.ВСР'!L16</f>
        <v>4670900</v>
      </c>
      <c r="M23" s="189">
        <f>'6.ВСР'!M16</f>
        <v>0</v>
      </c>
      <c r="N23" s="189">
        <f>'6.ВСР'!N16</f>
        <v>4670900</v>
      </c>
      <c r="O23" s="189">
        <f>'6.ВСР'!O16</f>
        <v>0</v>
      </c>
      <c r="P23" s="189">
        <f>'6.ВСР'!P16</f>
        <v>4670900</v>
      </c>
      <c r="Q23" s="189">
        <f>'6.ВСР'!Q16</f>
        <v>0</v>
      </c>
      <c r="R23" s="189">
        <f>'6.ВСР'!R16</f>
        <v>4670900</v>
      </c>
    </row>
    <row r="24" spans="1:18" s="126" customFormat="1" x14ac:dyDescent="0.25">
      <c r="A24" s="37" t="s">
        <v>25</v>
      </c>
      <c r="B24" s="182"/>
      <c r="C24" s="182"/>
      <c r="D24" s="182"/>
      <c r="E24" s="182">
        <v>851</v>
      </c>
      <c r="F24" s="178" t="s">
        <v>11</v>
      </c>
      <c r="G24" s="178" t="s">
        <v>13</v>
      </c>
      <c r="H24" s="193" t="s">
        <v>21</v>
      </c>
      <c r="I24" s="178" t="s">
        <v>26</v>
      </c>
      <c r="J24" s="189">
        <f t="shared" ref="J24:R24" si="10">J25</f>
        <v>100000</v>
      </c>
      <c r="K24" s="189">
        <f t="shared" si="10"/>
        <v>0</v>
      </c>
      <c r="L24" s="189">
        <f t="shared" si="10"/>
        <v>100000</v>
      </c>
      <c r="M24" s="189">
        <f t="shared" si="10"/>
        <v>0</v>
      </c>
      <c r="N24" s="189">
        <f t="shared" si="10"/>
        <v>100000</v>
      </c>
      <c r="O24" s="189">
        <f t="shared" si="10"/>
        <v>0</v>
      </c>
      <c r="P24" s="189">
        <f t="shared" si="10"/>
        <v>100000</v>
      </c>
      <c r="Q24" s="189">
        <f t="shared" si="10"/>
        <v>0</v>
      </c>
      <c r="R24" s="189">
        <f t="shared" si="10"/>
        <v>100000</v>
      </c>
    </row>
    <row r="25" spans="1:18" s="126" customFormat="1" ht="30" x14ac:dyDescent="0.25">
      <c r="A25" s="37" t="s">
        <v>27</v>
      </c>
      <c r="B25" s="182"/>
      <c r="C25" s="182"/>
      <c r="D25" s="182"/>
      <c r="E25" s="182">
        <v>851</v>
      </c>
      <c r="F25" s="178" t="s">
        <v>11</v>
      </c>
      <c r="G25" s="178" t="s">
        <v>13</v>
      </c>
      <c r="H25" s="193" t="s">
        <v>21</v>
      </c>
      <c r="I25" s="178" t="s">
        <v>28</v>
      </c>
      <c r="J25" s="189">
        <f>'6.ВСР'!J18</f>
        <v>100000</v>
      </c>
      <c r="K25" s="189">
        <f>'6.ВСР'!K18</f>
        <v>0</v>
      </c>
      <c r="L25" s="189">
        <f>'6.ВСР'!L18</f>
        <v>100000</v>
      </c>
      <c r="M25" s="189">
        <f>'6.ВСР'!M18</f>
        <v>0</v>
      </c>
      <c r="N25" s="189">
        <f>'6.ВСР'!N18</f>
        <v>100000</v>
      </c>
      <c r="O25" s="189">
        <f>'6.ВСР'!O18</f>
        <v>0</v>
      </c>
      <c r="P25" s="189">
        <f>'6.ВСР'!P18</f>
        <v>100000</v>
      </c>
      <c r="Q25" s="189">
        <f>'6.ВСР'!Q18</f>
        <v>0</v>
      </c>
      <c r="R25" s="189">
        <f>'6.ВСР'!R18</f>
        <v>100000</v>
      </c>
    </row>
    <row r="26" spans="1:18" s="126" customFormat="1" ht="45" x14ac:dyDescent="0.25">
      <c r="A26" s="190" t="s">
        <v>336</v>
      </c>
      <c r="B26" s="190"/>
      <c r="C26" s="37"/>
      <c r="D26" s="37"/>
      <c r="E26" s="182">
        <v>851</v>
      </c>
      <c r="F26" s="178" t="s">
        <v>11</v>
      </c>
      <c r="G26" s="178" t="s">
        <v>13</v>
      </c>
      <c r="H26" s="193" t="s">
        <v>31</v>
      </c>
      <c r="I26" s="178"/>
      <c r="J26" s="189">
        <f t="shared" ref="J26:R27" si="11">J27</f>
        <v>100000</v>
      </c>
      <c r="K26" s="189">
        <f t="shared" si="11"/>
        <v>0</v>
      </c>
      <c r="L26" s="189">
        <f t="shared" si="11"/>
        <v>100000</v>
      </c>
      <c r="M26" s="189">
        <f t="shared" si="11"/>
        <v>0</v>
      </c>
      <c r="N26" s="189">
        <f t="shared" si="11"/>
        <v>0</v>
      </c>
      <c r="O26" s="189">
        <f t="shared" si="11"/>
        <v>0</v>
      </c>
      <c r="P26" s="189">
        <f t="shared" si="11"/>
        <v>0</v>
      </c>
      <c r="Q26" s="189">
        <f t="shared" si="11"/>
        <v>0</v>
      </c>
      <c r="R26" s="189">
        <f t="shared" si="11"/>
        <v>0</v>
      </c>
    </row>
    <row r="27" spans="1:18" s="126" customFormat="1" ht="60" x14ac:dyDescent="0.25">
      <c r="A27" s="37" t="s">
        <v>22</v>
      </c>
      <c r="B27" s="37"/>
      <c r="C27" s="37"/>
      <c r="D27" s="37"/>
      <c r="E27" s="182">
        <v>851</v>
      </c>
      <c r="F27" s="178" t="s">
        <v>11</v>
      </c>
      <c r="G27" s="178" t="s">
        <v>13</v>
      </c>
      <c r="H27" s="193" t="s">
        <v>31</v>
      </c>
      <c r="I27" s="178" t="s">
        <v>23</v>
      </c>
      <c r="J27" s="189">
        <f t="shared" si="11"/>
        <v>100000</v>
      </c>
      <c r="K27" s="189">
        <f t="shared" si="11"/>
        <v>0</v>
      </c>
      <c r="L27" s="189">
        <f t="shared" si="11"/>
        <v>100000</v>
      </c>
      <c r="M27" s="189">
        <f t="shared" si="11"/>
        <v>0</v>
      </c>
      <c r="N27" s="189">
        <f t="shared" si="11"/>
        <v>0</v>
      </c>
      <c r="O27" s="189">
        <f t="shared" si="11"/>
        <v>0</v>
      </c>
      <c r="P27" s="189">
        <f t="shared" si="11"/>
        <v>0</v>
      </c>
      <c r="Q27" s="189">
        <f t="shared" si="11"/>
        <v>0</v>
      </c>
      <c r="R27" s="189">
        <f t="shared" si="11"/>
        <v>0</v>
      </c>
    </row>
    <row r="28" spans="1:18" s="126" customFormat="1" ht="60" x14ac:dyDescent="0.25">
      <c r="A28" s="37" t="s">
        <v>9</v>
      </c>
      <c r="B28" s="37"/>
      <c r="C28" s="37"/>
      <c r="D28" s="37"/>
      <c r="E28" s="182">
        <v>851</v>
      </c>
      <c r="F28" s="178" t="s">
        <v>11</v>
      </c>
      <c r="G28" s="178" t="s">
        <v>13</v>
      </c>
      <c r="H28" s="193" t="s">
        <v>31</v>
      </c>
      <c r="I28" s="178" t="s">
        <v>24</v>
      </c>
      <c r="J28" s="189">
        <f>'6.ВСР'!J21</f>
        <v>100000</v>
      </c>
      <c r="K28" s="189">
        <f>'6.ВСР'!K21</f>
        <v>0</v>
      </c>
      <c r="L28" s="189">
        <f>'6.ВСР'!L21</f>
        <v>100000</v>
      </c>
      <c r="M28" s="189">
        <f>'6.ВСР'!M21</f>
        <v>0</v>
      </c>
      <c r="N28" s="189">
        <f>'6.ВСР'!N21</f>
        <v>0</v>
      </c>
      <c r="O28" s="189">
        <f>'6.ВСР'!O21</f>
        <v>0</v>
      </c>
      <c r="P28" s="189">
        <f>'6.ВСР'!P21</f>
        <v>0</v>
      </c>
      <c r="Q28" s="189">
        <f>'6.ВСР'!Q21</f>
        <v>0</v>
      </c>
      <c r="R28" s="189">
        <f>'6.ВСР'!R21</f>
        <v>0</v>
      </c>
    </row>
    <row r="29" spans="1:18" s="126" customFormat="1" ht="45" x14ac:dyDescent="0.25">
      <c r="A29" s="190" t="s">
        <v>336</v>
      </c>
      <c r="B29" s="190"/>
      <c r="C29" s="190"/>
      <c r="D29" s="190"/>
      <c r="E29" s="182">
        <v>851</v>
      </c>
      <c r="F29" s="178" t="s">
        <v>11</v>
      </c>
      <c r="G29" s="178" t="s">
        <v>13</v>
      </c>
      <c r="H29" s="178" t="s">
        <v>972</v>
      </c>
      <c r="I29" s="178"/>
      <c r="J29" s="189">
        <f t="shared" ref="J29:R30" si="12">J30</f>
        <v>100000</v>
      </c>
      <c r="K29" s="189">
        <f t="shared" si="12"/>
        <v>0</v>
      </c>
      <c r="L29" s="189">
        <f t="shared" si="12"/>
        <v>100000</v>
      </c>
      <c r="M29" s="189">
        <f t="shared" si="12"/>
        <v>0</v>
      </c>
      <c r="N29" s="189">
        <f t="shared" si="12"/>
        <v>0</v>
      </c>
      <c r="O29" s="189">
        <f t="shared" si="12"/>
        <v>0</v>
      </c>
      <c r="P29" s="189">
        <f t="shared" si="12"/>
        <v>0</v>
      </c>
      <c r="Q29" s="189">
        <f t="shared" si="12"/>
        <v>0</v>
      </c>
      <c r="R29" s="189">
        <f t="shared" si="12"/>
        <v>0</v>
      </c>
    </row>
    <row r="30" spans="1:18" s="126" customFormat="1" ht="60" x14ac:dyDescent="0.25">
      <c r="A30" s="235" t="s">
        <v>22</v>
      </c>
      <c r="B30" s="37"/>
      <c r="C30" s="37"/>
      <c r="D30" s="37"/>
      <c r="E30" s="182">
        <v>851</v>
      </c>
      <c r="F30" s="178" t="s">
        <v>11</v>
      </c>
      <c r="G30" s="178" t="s">
        <v>13</v>
      </c>
      <c r="H30" s="238" t="s">
        <v>972</v>
      </c>
      <c r="I30" s="178" t="s">
        <v>23</v>
      </c>
      <c r="J30" s="189">
        <f t="shared" si="12"/>
        <v>100000</v>
      </c>
      <c r="K30" s="189">
        <f t="shared" si="12"/>
        <v>0</v>
      </c>
      <c r="L30" s="189">
        <f t="shared" si="12"/>
        <v>100000</v>
      </c>
      <c r="M30" s="189">
        <f t="shared" si="12"/>
        <v>0</v>
      </c>
      <c r="N30" s="189">
        <f t="shared" si="12"/>
        <v>0</v>
      </c>
      <c r="O30" s="189">
        <f t="shared" si="12"/>
        <v>0</v>
      </c>
      <c r="P30" s="189">
        <f t="shared" si="12"/>
        <v>0</v>
      </c>
      <c r="Q30" s="189">
        <f t="shared" si="12"/>
        <v>0</v>
      </c>
      <c r="R30" s="189">
        <f t="shared" si="12"/>
        <v>0</v>
      </c>
    </row>
    <row r="31" spans="1:18" s="126" customFormat="1" ht="60" x14ac:dyDescent="0.25">
      <c r="A31" s="235" t="s">
        <v>9</v>
      </c>
      <c r="B31" s="37"/>
      <c r="C31" s="37"/>
      <c r="D31" s="37"/>
      <c r="E31" s="182">
        <v>851</v>
      </c>
      <c r="F31" s="178" t="s">
        <v>11</v>
      </c>
      <c r="G31" s="178" t="s">
        <v>13</v>
      </c>
      <c r="H31" s="238" t="s">
        <v>972</v>
      </c>
      <c r="I31" s="178" t="s">
        <v>24</v>
      </c>
      <c r="J31" s="189">
        <f>'6.ВСР'!J24</f>
        <v>100000</v>
      </c>
      <c r="K31" s="189">
        <f>'6.ВСР'!K24</f>
        <v>0</v>
      </c>
      <c r="L31" s="189">
        <f>'6.ВСР'!L24</f>
        <v>100000</v>
      </c>
      <c r="M31" s="189">
        <f>'6.ВСР'!M24</f>
        <v>0</v>
      </c>
      <c r="N31" s="189">
        <f>'6.ВСР'!N24</f>
        <v>0</v>
      </c>
      <c r="O31" s="189">
        <f>'6.ВСР'!O24</f>
        <v>0</v>
      </c>
      <c r="P31" s="189">
        <f>'6.ВСР'!P24</f>
        <v>0</v>
      </c>
      <c r="Q31" s="189">
        <f>'6.ВСР'!Q24</f>
        <v>0</v>
      </c>
      <c r="R31" s="189">
        <f>'6.ВСР'!R24</f>
        <v>0</v>
      </c>
    </row>
    <row r="32" spans="1:18" s="126" customFormat="1" ht="30" x14ac:dyDescent="0.25">
      <c r="A32" s="190" t="s">
        <v>32</v>
      </c>
      <c r="B32" s="190"/>
      <c r="C32" s="37"/>
      <c r="D32" s="37"/>
      <c r="E32" s="182">
        <v>851</v>
      </c>
      <c r="F32" s="178" t="s">
        <v>11</v>
      </c>
      <c r="G32" s="178" t="s">
        <v>13</v>
      </c>
      <c r="H32" s="193" t="s">
        <v>33</v>
      </c>
      <c r="I32" s="178"/>
      <c r="J32" s="189">
        <f t="shared" ref="J32:R33" si="13">J33</f>
        <v>65000</v>
      </c>
      <c r="K32" s="189">
        <f t="shared" si="13"/>
        <v>0</v>
      </c>
      <c r="L32" s="189">
        <f t="shared" si="13"/>
        <v>65000</v>
      </c>
      <c r="M32" s="189">
        <f t="shared" si="13"/>
        <v>0</v>
      </c>
      <c r="N32" s="189">
        <f t="shared" si="13"/>
        <v>65000</v>
      </c>
      <c r="O32" s="189">
        <f t="shared" si="13"/>
        <v>0</v>
      </c>
      <c r="P32" s="189">
        <f t="shared" si="13"/>
        <v>65000</v>
      </c>
      <c r="Q32" s="189">
        <f t="shared" si="13"/>
        <v>0</v>
      </c>
      <c r="R32" s="189">
        <f t="shared" si="13"/>
        <v>65000</v>
      </c>
    </row>
    <row r="33" spans="1:18" s="126" customFormat="1" x14ac:dyDescent="0.25">
      <c r="A33" s="37" t="s">
        <v>25</v>
      </c>
      <c r="B33" s="37"/>
      <c r="C33" s="37"/>
      <c r="D33" s="37"/>
      <c r="E33" s="182">
        <v>851</v>
      </c>
      <c r="F33" s="178" t="s">
        <v>11</v>
      </c>
      <c r="G33" s="178" t="s">
        <v>13</v>
      </c>
      <c r="H33" s="193" t="s">
        <v>33</v>
      </c>
      <c r="I33" s="178" t="s">
        <v>26</v>
      </c>
      <c r="J33" s="189">
        <f t="shared" si="13"/>
        <v>65000</v>
      </c>
      <c r="K33" s="189">
        <f t="shared" si="13"/>
        <v>0</v>
      </c>
      <c r="L33" s="189">
        <f t="shared" si="13"/>
        <v>65000</v>
      </c>
      <c r="M33" s="189">
        <f t="shared" si="13"/>
        <v>0</v>
      </c>
      <c r="N33" s="189">
        <f t="shared" si="13"/>
        <v>65000</v>
      </c>
      <c r="O33" s="189">
        <f t="shared" si="13"/>
        <v>0</v>
      </c>
      <c r="P33" s="189">
        <f t="shared" si="13"/>
        <v>65000</v>
      </c>
      <c r="Q33" s="189">
        <f t="shared" si="13"/>
        <v>0</v>
      </c>
      <c r="R33" s="189">
        <f t="shared" si="13"/>
        <v>65000</v>
      </c>
    </row>
    <row r="34" spans="1:18" s="126" customFormat="1" ht="30" x14ac:dyDescent="0.25">
      <c r="A34" s="37" t="s">
        <v>27</v>
      </c>
      <c r="B34" s="37"/>
      <c r="C34" s="37"/>
      <c r="D34" s="37"/>
      <c r="E34" s="182">
        <v>851</v>
      </c>
      <c r="F34" s="178" t="s">
        <v>11</v>
      </c>
      <c r="G34" s="178" t="s">
        <v>13</v>
      </c>
      <c r="H34" s="193" t="s">
        <v>33</v>
      </c>
      <c r="I34" s="178" t="s">
        <v>28</v>
      </c>
      <c r="J34" s="189">
        <f>'6.ВСР'!J27</f>
        <v>65000</v>
      </c>
      <c r="K34" s="189">
        <f>'6.ВСР'!K27</f>
        <v>0</v>
      </c>
      <c r="L34" s="189">
        <f>'6.ВСР'!L27</f>
        <v>65000</v>
      </c>
      <c r="M34" s="189">
        <f>'6.ВСР'!M27</f>
        <v>0</v>
      </c>
      <c r="N34" s="189">
        <f>'6.ВСР'!N27</f>
        <v>65000</v>
      </c>
      <c r="O34" s="189">
        <f>'6.ВСР'!O27</f>
        <v>0</v>
      </c>
      <c r="P34" s="189">
        <f>'6.ВСР'!P27</f>
        <v>65000</v>
      </c>
      <c r="Q34" s="189">
        <f>'6.ВСР'!Q27</f>
        <v>0</v>
      </c>
      <c r="R34" s="189">
        <f>'6.ВСР'!R27</f>
        <v>65000</v>
      </c>
    </row>
    <row r="35" spans="1:18" s="126" customFormat="1" ht="120" x14ac:dyDescent="0.25">
      <c r="A35" s="190" t="s">
        <v>29</v>
      </c>
      <c r="B35" s="190"/>
      <c r="C35" s="37"/>
      <c r="D35" s="37"/>
      <c r="E35" s="182">
        <v>851</v>
      </c>
      <c r="F35" s="178" t="s">
        <v>11</v>
      </c>
      <c r="G35" s="178" t="s">
        <v>13</v>
      </c>
      <c r="H35" s="193" t="s">
        <v>30</v>
      </c>
      <c r="I35" s="178"/>
      <c r="J35" s="189">
        <f t="shared" ref="J35:R36" si="14">J36</f>
        <v>2500</v>
      </c>
      <c r="K35" s="189">
        <f t="shared" si="14"/>
        <v>0</v>
      </c>
      <c r="L35" s="189">
        <f t="shared" si="14"/>
        <v>0</v>
      </c>
      <c r="M35" s="189">
        <f t="shared" si="14"/>
        <v>2500</v>
      </c>
      <c r="N35" s="189">
        <f t="shared" si="14"/>
        <v>2500</v>
      </c>
      <c r="O35" s="189">
        <f t="shared" si="14"/>
        <v>0</v>
      </c>
      <c r="P35" s="189">
        <f t="shared" si="14"/>
        <v>0</v>
      </c>
      <c r="Q35" s="189">
        <f t="shared" si="14"/>
        <v>2500</v>
      </c>
      <c r="R35" s="189">
        <f t="shared" si="14"/>
        <v>2500</v>
      </c>
    </row>
    <row r="36" spans="1:18" s="126" customFormat="1" ht="60" x14ac:dyDescent="0.25">
      <c r="A36" s="37" t="s">
        <v>22</v>
      </c>
      <c r="B36" s="190"/>
      <c r="C36" s="190"/>
      <c r="D36" s="190"/>
      <c r="E36" s="182">
        <v>851</v>
      </c>
      <c r="F36" s="178" t="s">
        <v>11</v>
      </c>
      <c r="G36" s="178" t="s">
        <v>13</v>
      </c>
      <c r="H36" s="193" t="s">
        <v>30</v>
      </c>
      <c r="I36" s="178" t="s">
        <v>23</v>
      </c>
      <c r="J36" s="189">
        <f t="shared" si="14"/>
        <v>2500</v>
      </c>
      <c r="K36" s="189">
        <f t="shared" si="14"/>
        <v>0</v>
      </c>
      <c r="L36" s="189">
        <f t="shared" si="14"/>
        <v>0</v>
      </c>
      <c r="M36" s="189">
        <f t="shared" si="14"/>
        <v>2500</v>
      </c>
      <c r="N36" s="189">
        <f t="shared" si="14"/>
        <v>2500</v>
      </c>
      <c r="O36" s="189">
        <f t="shared" si="14"/>
        <v>0</v>
      </c>
      <c r="P36" s="189">
        <f t="shared" si="14"/>
        <v>0</v>
      </c>
      <c r="Q36" s="189">
        <f t="shared" si="14"/>
        <v>2500</v>
      </c>
      <c r="R36" s="189">
        <f t="shared" si="14"/>
        <v>2500</v>
      </c>
    </row>
    <row r="37" spans="1:18" s="126" customFormat="1" ht="60" x14ac:dyDescent="0.25">
      <c r="A37" s="37" t="s">
        <v>9</v>
      </c>
      <c r="B37" s="37"/>
      <c r="C37" s="37"/>
      <c r="D37" s="37"/>
      <c r="E37" s="182">
        <v>851</v>
      </c>
      <c r="F37" s="178" t="s">
        <v>11</v>
      </c>
      <c r="G37" s="178" t="s">
        <v>13</v>
      </c>
      <c r="H37" s="193" t="s">
        <v>30</v>
      </c>
      <c r="I37" s="178" t="s">
        <v>24</v>
      </c>
      <c r="J37" s="189">
        <f>'6.ВСР'!J30</f>
        <v>2500</v>
      </c>
      <c r="K37" s="189">
        <f>'6.ВСР'!K30</f>
        <v>0</v>
      </c>
      <c r="L37" s="189">
        <f>'6.ВСР'!L30</f>
        <v>0</v>
      </c>
      <c r="M37" s="189">
        <f>'6.ВСР'!M30</f>
        <v>2500</v>
      </c>
      <c r="N37" s="189">
        <f>'6.ВСР'!N30</f>
        <v>2500</v>
      </c>
      <c r="O37" s="189">
        <f>'6.ВСР'!O30</f>
        <v>0</v>
      </c>
      <c r="P37" s="189">
        <f>'6.ВСР'!P30</f>
        <v>0</v>
      </c>
      <c r="Q37" s="189">
        <f>'6.ВСР'!Q30</f>
        <v>2500</v>
      </c>
      <c r="R37" s="189">
        <f>'6.ВСР'!R30</f>
        <v>2500</v>
      </c>
    </row>
    <row r="38" spans="1:18" s="126" customFormat="1" x14ac:dyDescent="0.25">
      <c r="A38" s="20" t="s">
        <v>34</v>
      </c>
      <c r="B38" s="37"/>
      <c r="C38" s="37"/>
      <c r="D38" s="37"/>
      <c r="E38" s="11">
        <v>851</v>
      </c>
      <c r="F38" s="22" t="s">
        <v>11</v>
      </c>
      <c r="G38" s="22" t="s">
        <v>35</v>
      </c>
      <c r="H38" s="111"/>
      <c r="I38" s="22"/>
      <c r="J38" s="189">
        <f t="shared" ref="J38:R40" si="15">J39</f>
        <v>7421</v>
      </c>
      <c r="K38" s="189">
        <f t="shared" si="15"/>
        <v>7421</v>
      </c>
      <c r="L38" s="189">
        <f t="shared" si="15"/>
        <v>0</v>
      </c>
      <c r="M38" s="189">
        <f t="shared" si="15"/>
        <v>0</v>
      </c>
      <c r="N38" s="189">
        <f t="shared" si="15"/>
        <v>49200</v>
      </c>
      <c r="O38" s="189">
        <f t="shared" si="15"/>
        <v>49200</v>
      </c>
      <c r="P38" s="189">
        <f t="shared" si="15"/>
        <v>0</v>
      </c>
      <c r="Q38" s="189">
        <f t="shared" si="15"/>
        <v>0</v>
      </c>
      <c r="R38" s="189">
        <f t="shared" si="15"/>
        <v>2997</v>
      </c>
    </row>
    <row r="39" spans="1:18" s="126" customFormat="1" ht="105" x14ac:dyDescent="0.25">
      <c r="A39" s="190" t="s">
        <v>36</v>
      </c>
      <c r="B39" s="37"/>
      <c r="C39" s="37"/>
      <c r="D39" s="37"/>
      <c r="E39" s="182">
        <v>851</v>
      </c>
      <c r="F39" s="178" t="s">
        <v>11</v>
      </c>
      <c r="G39" s="178" t="s">
        <v>35</v>
      </c>
      <c r="H39" s="193" t="s">
        <v>37</v>
      </c>
      <c r="I39" s="178"/>
      <c r="J39" s="189">
        <f t="shared" si="15"/>
        <v>7421</v>
      </c>
      <c r="K39" s="189">
        <f t="shared" si="15"/>
        <v>7421</v>
      </c>
      <c r="L39" s="189">
        <f t="shared" si="15"/>
        <v>0</v>
      </c>
      <c r="M39" s="189">
        <f t="shared" si="15"/>
        <v>0</v>
      </c>
      <c r="N39" s="189">
        <f t="shared" si="15"/>
        <v>49200</v>
      </c>
      <c r="O39" s="189">
        <f t="shared" si="15"/>
        <v>49200</v>
      </c>
      <c r="P39" s="189">
        <f t="shared" si="15"/>
        <v>0</v>
      </c>
      <c r="Q39" s="189">
        <f t="shared" si="15"/>
        <v>0</v>
      </c>
      <c r="R39" s="189">
        <f t="shared" si="15"/>
        <v>2997</v>
      </c>
    </row>
    <row r="40" spans="1:18" s="126" customFormat="1" ht="60" x14ac:dyDescent="0.25">
      <c r="A40" s="37" t="s">
        <v>22</v>
      </c>
      <c r="B40" s="190"/>
      <c r="C40" s="190"/>
      <c r="D40" s="190"/>
      <c r="E40" s="182">
        <v>851</v>
      </c>
      <c r="F40" s="178" t="s">
        <v>11</v>
      </c>
      <c r="G40" s="178" t="s">
        <v>35</v>
      </c>
      <c r="H40" s="193" t="s">
        <v>37</v>
      </c>
      <c r="I40" s="178" t="s">
        <v>23</v>
      </c>
      <c r="J40" s="189">
        <f t="shared" si="15"/>
        <v>7421</v>
      </c>
      <c r="K40" s="189">
        <f t="shared" si="15"/>
        <v>7421</v>
      </c>
      <c r="L40" s="189">
        <f t="shared" si="15"/>
        <v>0</v>
      </c>
      <c r="M40" s="189">
        <f t="shared" si="15"/>
        <v>0</v>
      </c>
      <c r="N40" s="189">
        <f t="shared" si="15"/>
        <v>49200</v>
      </c>
      <c r="O40" s="189">
        <f t="shared" si="15"/>
        <v>49200</v>
      </c>
      <c r="P40" s="189">
        <f t="shared" si="15"/>
        <v>0</v>
      </c>
      <c r="Q40" s="189">
        <f t="shared" si="15"/>
        <v>0</v>
      </c>
      <c r="R40" s="189">
        <f t="shared" si="15"/>
        <v>2997</v>
      </c>
    </row>
    <row r="41" spans="1:18" s="126" customFormat="1" ht="60" x14ac:dyDescent="0.25">
      <c r="A41" s="37" t="s">
        <v>9</v>
      </c>
      <c r="B41" s="37"/>
      <c r="C41" s="37"/>
      <c r="D41" s="37"/>
      <c r="E41" s="182">
        <v>851</v>
      </c>
      <c r="F41" s="178" t="s">
        <v>11</v>
      </c>
      <c r="G41" s="178" t="s">
        <v>35</v>
      </c>
      <c r="H41" s="193" t="s">
        <v>37</v>
      </c>
      <c r="I41" s="178" t="s">
        <v>24</v>
      </c>
      <c r="J41" s="189">
        <f>'6.ВСР'!J34</f>
        <v>7421</v>
      </c>
      <c r="K41" s="189">
        <f>'6.ВСР'!K34</f>
        <v>7421</v>
      </c>
      <c r="L41" s="189">
        <f>'6.ВСР'!L34</f>
        <v>0</v>
      </c>
      <c r="M41" s="189">
        <f>'6.ВСР'!M34</f>
        <v>0</v>
      </c>
      <c r="N41" s="189">
        <f>'6.ВСР'!N34</f>
        <v>49200</v>
      </c>
      <c r="O41" s="189">
        <f>'6.ВСР'!O34</f>
        <v>49200</v>
      </c>
      <c r="P41" s="189">
        <f>'6.ВСР'!P34</f>
        <v>0</v>
      </c>
      <c r="Q41" s="189">
        <f>'6.ВСР'!Q34</f>
        <v>0</v>
      </c>
      <c r="R41" s="189">
        <f>'6.ВСР'!R34</f>
        <v>2997</v>
      </c>
    </row>
    <row r="42" spans="1:18" s="12" customFormat="1" ht="85.5" x14ac:dyDescent="0.25">
      <c r="A42" s="20" t="s">
        <v>179</v>
      </c>
      <c r="B42" s="187"/>
      <c r="C42" s="187"/>
      <c r="D42" s="187"/>
      <c r="E42" s="38">
        <v>853</v>
      </c>
      <c r="F42" s="22" t="s">
        <v>11</v>
      </c>
      <c r="G42" s="22" t="s">
        <v>134</v>
      </c>
      <c r="H42" s="111"/>
      <c r="I42" s="22"/>
      <c r="J42" s="23">
        <f t="shared" ref="J42:R42" si="16">J43+J48+J51+J54+J57</f>
        <v>6485800</v>
      </c>
      <c r="K42" s="23">
        <f t="shared" si="16"/>
        <v>0</v>
      </c>
      <c r="L42" s="23">
        <f t="shared" si="16"/>
        <v>6465400</v>
      </c>
      <c r="M42" s="23">
        <f t="shared" si="16"/>
        <v>20400</v>
      </c>
      <c r="N42" s="23">
        <f t="shared" si="16"/>
        <v>6471700</v>
      </c>
      <c r="O42" s="23">
        <f t="shared" si="16"/>
        <v>0</v>
      </c>
      <c r="P42" s="23">
        <f t="shared" si="16"/>
        <v>6451300</v>
      </c>
      <c r="Q42" s="23">
        <f t="shared" si="16"/>
        <v>20400</v>
      </c>
      <c r="R42" s="23">
        <f t="shared" si="16"/>
        <v>6471700</v>
      </c>
    </row>
    <row r="43" spans="1:18" s="126" customFormat="1" ht="60" x14ac:dyDescent="0.25">
      <c r="A43" s="190" t="s">
        <v>20</v>
      </c>
      <c r="B43" s="182"/>
      <c r="C43" s="182"/>
      <c r="D43" s="182"/>
      <c r="E43" s="38">
        <v>853</v>
      </c>
      <c r="F43" s="178" t="s">
        <v>17</v>
      </c>
      <c r="G43" s="178" t="s">
        <v>134</v>
      </c>
      <c r="H43" s="193" t="s">
        <v>180</v>
      </c>
      <c r="I43" s="178"/>
      <c r="J43" s="189">
        <f t="shared" ref="J43:R43" si="17">J44+J46</f>
        <v>5763000</v>
      </c>
      <c r="K43" s="189">
        <f t="shared" si="17"/>
        <v>0</v>
      </c>
      <c r="L43" s="189">
        <f t="shared" si="17"/>
        <v>5763000</v>
      </c>
      <c r="M43" s="189">
        <f t="shared" si="17"/>
        <v>0</v>
      </c>
      <c r="N43" s="189">
        <f t="shared" si="17"/>
        <v>5763000</v>
      </c>
      <c r="O43" s="189">
        <f t="shared" si="17"/>
        <v>0</v>
      </c>
      <c r="P43" s="189">
        <f t="shared" si="17"/>
        <v>5763000</v>
      </c>
      <c r="Q43" s="189">
        <f t="shared" si="17"/>
        <v>0</v>
      </c>
      <c r="R43" s="189">
        <f t="shared" si="17"/>
        <v>5763000</v>
      </c>
    </row>
    <row r="44" spans="1:18" s="126" customFormat="1" ht="135" x14ac:dyDescent="0.25">
      <c r="A44" s="190" t="s">
        <v>16</v>
      </c>
      <c r="B44" s="182"/>
      <c r="C44" s="182"/>
      <c r="D44" s="182"/>
      <c r="E44" s="38">
        <v>853</v>
      </c>
      <c r="F44" s="178" t="s">
        <v>11</v>
      </c>
      <c r="G44" s="178" t="s">
        <v>134</v>
      </c>
      <c r="H44" s="193" t="s">
        <v>180</v>
      </c>
      <c r="I44" s="178" t="s">
        <v>18</v>
      </c>
      <c r="J44" s="189">
        <f t="shared" ref="J44:R44" si="18">J45</f>
        <v>5460700</v>
      </c>
      <c r="K44" s="189">
        <f t="shared" si="18"/>
        <v>0</v>
      </c>
      <c r="L44" s="189">
        <f t="shared" si="18"/>
        <v>5460700</v>
      </c>
      <c r="M44" s="189">
        <f t="shared" si="18"/>
        <v>0</v>
      </c>
      <c r="N44" s="189">
        <f t="shared" si="18"/>
        <v>5460700</v>
      </c>
      <c r="O44" s="189">
        <f t="shared" si="18"/>
        <v>0</v>
      </c>
      <c r="P44" s="189">
        <f t="shared" si="18"/>
        <v>5460700</v>
      </c>
      <c r="Q44" s="189">
        <f t="shared" si="18"/>
        <v>0</v>
      </c>
      <c r="R44" s="189">
        <f t="shared" si="18"/>
        <v>5460700</v>
      </c>
    </row>
    <row r="45" spans="1:18" s="126" customFormat="1" ht="45" x14ac:dyDescent="0.25">
      <c r="A45" s="190" t="s">
        <v>8</v>
      </c>
      <c r="B45" s="182"/>
      <c r="C45" s="182"/>
      <c r="D45" s="182"/>
      <c r="E45" s="38">
        <v>853</v>
      </c>
      <c r="F45" s="178" t="s">
        <v>11</v>
      </c>
      <c r="G45" s="178" t="s">
        <v>134</v>
      </c>
      <c r="H45" s="193" t="s">
        <v>180</v>
      </c>
      <c r="I45" s="178" t="s">
        <v>19</v>
      </c>
      <c r="J45" s="189">
        <f>'6.ВСР'!J390</f>
        <v>5460700</v>
      </c>
      <c r="K45" s="189">
        <f>'6.ВСР'!K390</f>
        <v>0</v>
      </c>
      <c r="L45" s="189">
        <f>'6.ВСР'!L390</f>
        <v>5460700</v>
      </c>
      <c r="M45" s="189">
        <f>'6.ВСР'!M390</f>
        <v>0</v>
      </c>
      <c r="N45" s="189">
        <f>'6.ВСР'!N390</f>
        <v>5460700</v>
      </c>
      <c r="O45" s="189">
        <f>'6.ВСР'!O390</f>
        <v>0</v>
      </c>
      <c r="P45" s="189">
        <f>'6.ВСР'!P390</f>
        <v>5460700</v>
      </c>
      <c r="Q45" s="189">
        <f>'6.ВСР'!Q390</f>
        <v>0</v>
      </c>
      <c r="R45" s="189">
        <f>'6.ВСР'!R390</f>
        <v>5460700</v>
      </c>
    </row>
    <row r="46" spans="1:18" s="126" customFormat="1" ht="60" x14ac:dyDescent="0.25">
      <c r="A46" s="37" t="s">
        <v>22</v>
      </c>
      <c r="B46" s="182"/>
      <c r="C46" s="182"/>
      <c r="D46" s="182"/>
      <c r="E46" s="38">
        <v>853</v>
      </c>
      <c r="F46" s="178" t="s">
        <v>11</v>
      </c>
      <c r="G46" s="178" t="s">
        <v>134</v>
      </c>
      <c r="H46" s="193" t="s">
        <v>180</v>
      </c>
      <c r="I46" s="178" t="s">
        <v>23</v>
      </c>
      <c r="J46" s="189">
        <f t="shared" ref="J46:R46" si="19">J47</f>
        <v>302300</v>
      </c>
      <c r="K46" s="189">
        <f t="shared" si="19"/>
        <v>0</v>
      </c>
      <c r="L46" s="189">
        <f t="shared" si="19"/>
        <v>302300</v>
      </c>
      <c r="M46" s="189">
        <f t="shared" si="19"/>
        <v>0</v>
      </c>
      <c r="N46" s="189">
        <f t="shared" si="19"/>
        <v>302300</v>
      </c>
      <c r="O46" s="189">
        <f t="shared" si="19"/>
        <v>0</v>
      </c>
      <c r="P46" s="189">
        <f t="shared" si="19"/>
        <v>302300</v>
      </c>
      <c r="Q46" s="189">
        <f t="shared" si="19"/>
        <v>0</v>
      </c>
      <c r="R46" s="189">
        <f t="shared" si="19"/>
        <v>302300</v>
      </c>
    </row>
    <row r="47" spans="1:18" s="126" customFormat="1" ht="60" x14ac:dyDescent="0.25">
      <c r="A47" s="37" t="s">
        <v>9</v>
      </c>
      <c r="B47" s="182"/>
      <c r="C47" s="182"/>
      <c r="D47" s="182"/>
      <c r="E47" s="38">
        <v>853</v>
      </c>
      <c r="F47" s="178" t="s">
        <v>11</v>
      </c>
      <c r="G47" s="178" t="s">
        <v>134</v>
      </c>
      <c r="H47" s="193" t="s">
        <v>180</v>
      </c>
      <c r="I47" s="178" t="s">
        <v>24</v>
      </c>
      <c r="J47" s="189">
        <f>'6.ВСР'!J392</f>
        <v>302300</v>
      </c>
      <c r="K47" s="189">
        <f>'6.ВСР'!K392</f>
        <v>0</v>
      </c>
      <c r="L47" s="189">
        <f>'6.ВСР'!L392</f>
        <v>302300</v>
      </c>
      <c r="M47" s="189">
        <f>'6.ВСР'!M392</f>
        <v>0</v>
      </c>
      <c r="N47" s="189">
        <f>'6.ВСР'!N392</f>
        <v>302300</v>
      </c>
      <c r="O47" s="189">
        <f>'6.ВСР'!O392</f>
        <v>0</v>
      </c>
      <c r="P47" s="189">
        <f>'6.ВСР'!P392</f>
        <v>302300</v>
      </c>
      <c r="Q47" s="189">
        <f>'6.ВСР'!Q392</f>
        <v>0</v>
      </c>
      <c r="R47" s="189">
        <f>'6.ВСР'!R392</f>
        <v>302300</v>
      </c>
    </row>
    <row r="48" spans="1:18" s="126" customFormat="1" ht="135" x14ac:dyDescent="0.25">
      <c r="A48" s="37" t="s">
        <v>364</v>
      </c>
      <c r="B48" s="182"/>
      <c r="C48" s="182"/>
      <c r="D48" s="182"/>
      <c r="E48" s="38"/>
      <c r="F48" s="178" t="s">
        <v>11</v>
      </c>
      <c r="G48" s="178" t="s">
        <v>134</v>
      </c>
      <c r="H48" s="193" t="s">
        <v>363</v>
      </c>
      <c r="I48" s="178"/>
      <c r="J48" s="189">
        <f t="shared" ref="J48:R49" si="20">J49</f>
        <v>2400</v>
      </c>
      <c r="K48" s="189">
        <f t="shared" si="20"/>
        <v>0</v>
      </c>
      <c r="L48" s="189">
        <f t="shared" si="20"/>
        <v>0</v>
      </c>
      <c r="M48" s="189">
        <f t="shared" si="20"/>
        <v>2400</v>
      </c>
      <c r="N48" s="189">
        <f t="shared" si="20"/>
        <v>2400</v>
      </c>
      <c r="O48" s="189">
        <f t="shared" si="20"/>
        <v>0</v>
      </c>
      <c r="P48" s="189">
        <f t="shared" si="20"/>
        <v>0</v>
      </c>
      <c r="Q48" s="189">
        <f t="shared" si="20"/>
        <v>2400</v>
      </c>
      <c r="R48" s="189">
        <f t="shared" si="20"/>
        <v>2400</v>
      </c>
    </row>
    <row r="49" spans="1:18" s="126" customFormat="1" ht="60" x14ac:dyDescent="0.25">
      <c r="A49" s="37" t="s">
        <v>22</v>
      </c>
      <c r="B49" s="182"/>
      <c r="C49" s="182"/>
      <c r="D49" s="182"/>
      <c r="E49" s="38"/>
      <c r="F49" s="178" t="s">
        <v>11</v>
      </c>
      <c r="G49" s="178" t="s">
        <v>134</v>
      </c>
      <c r="H49" s="193" t="s">
        <v>363</v>
      </c>
      <c r="I49" s="178" t="s">
        <v>23</v>
      </c>
      <c r="J49" s="189">
        <f t="shared" si="20"/>
        <v>2400</v>
      </c>
      <c r="K49" s="189">
        <f t="shared" si="20"/>
        <v>0</v>
      </c>
      <c r="L49" s="189">
        <f t="shared" si="20"/>
        <v>0</v>
      </c>
      <c r="M49" s="189">
        <f t="shared" si="20"/>
        <v>2400</v>
      </c>
      <c r="N49" s="189">
        <f t="shared" si="20"/>
        <v>2400</v>
      </c>
      <c r="O49" s="189">
        <f t="shared" si="20"/>
        <v>0</v>
      </c>
      <c r="P49" s="189">
        <f t="shared" si="20"/>
        <v>0</v>
      </c>
      <c r="Q49" s="189">
        <f t="shared" si="20"/>
        <v>2400</v>
      </c>
      <c r="R49" s="189">
        <f t="shared" si="20"/>
        <v>2400</v>
      </c>
    </row>
    <row r="50" spans="1:18" s="126" customFormat="1" ht="60" x14ac:dyDescent="0.25">
      <c r="A50" s="37" t="s">
        <v>9</v>
      </c>
      <c r="B50" s="182"/>
      <c r="C50" s="182"/>
      <c r="D50" s="182"/>
      <c r="E50" s="38"/>
      <c r="F50" s="178" t="s">
        <v>11</v>
      </c>
      <c r="G50" s="178" t="s">
        <v>134</v>
      </c>
      <c r="H50" s="193" t="s">
        <v>363</v>
      </c>
      <c r="I50" s="178" t="s">
        <v>24</v>
      </c>
      <c r="J50" s="189">
        <f>'6.ВСР'!J395</f>
        <v>2400</v>
      </c>
      <c r="K50" s="189">
        <f>'6.ВСР'!K395</f>
        <v>0</v>
      </c>
      <c r="L50" s="189">
        <f>'6.ВСР'!L395</f>
        <v>0</v>
      </c>
      <c r="M50" s="189">
        <f>'6.ВСР'!M395</f>
        <v>2400</v>
      </c>
      <c r="N50" s="189">
        <f>'6.ВСР'!N395</f>
        <v>2400</v>
      </c>
      <c r="O50" s="189">
        <f>'6.ВСР'!O395</f>
        <v>0</v>
      </c>
      <c r="P50" s="189">
        <f>'6.ВСР'!P395</f>
        <v>0</v>
      </c>
      <c r="Q50" s="189">
        <f>'6.ВСР'!Q395</f>
        <v>2400</v>
      </c>
      <c r="R50" s="189">
        <f>'6.ВСР'!R395</f>
        <v>2400</v>
      </c>
    </row>
    <row r="51" spans="1:18" s="12" customFormat="1" ht="60" x14ac:dyDescent="0.25">
      <c r="A51" s="190" t="s">
        <v>20</v>
      </c>
      <c r="B51" s="187"/>
      <c r="C51" s="187"/>
      <c r="D51" s="187"/>
      <c r="E51" s="182">
        <v>857</v>
      </c>
      <c r="F51" s="178" t="s">
        <v>11</v>
      </c>
      <c r="G51" s="178" t="s">
        <v>134</v>
      </c>
      <c r="H51" s="193" t="s">
        <v>195</v>
      </c>
      <c r="I51" s="178"/>
      <c r="J51" s="189">
        <f t="shared" ref="J51:R52" si="21">J52</f>
        <v>24400</v>
      </c>
      <c r="K51" s="189">
        <f t="shared" si="21"/>
        <v>0</v>
      </c>
      <c r="L51" s="189">
        <f t="shared" si="21"/>
        <v>24400</v>
      </c>
      <c r="M51" s="189">
        <f t="shared" si="21"/>
        <v>0</v>
      </c>
      <c r="N51" s="189">
        <f t="shared" si="21"/>
        <v>24400</v>
      </c>
      <c r="O51" s="189">
        <f t="shared" si="21"/>
        <v>0</v>
      </c>
      <c r="P51" s="189">
        <f t="shared" si="21"/>
        <v>24400</v>
      </c>
      <c r="Q51" s="189">
        <f t="shared" si="21"/>
        <v>0</v>
      </c>
      <c r="R51" s="189">
        <f t="shared" si="21"/>
        <v>24400</v>
      </c>
    </row>
    <row r="52" spans="1:18" s="12" customFormat="1" ht="60" x14ac:dyDescent="0.25">
      <c r="A52" s="37" t="s">
        <v>22</v>
      </c>
      <c r="B52" s="190"/>
      <c r="C52" s="190"/>
      <c r="D52" s="178" t="s">
        <v>11</v>
      </c>
      <c r="E52" s="182">
        <v>857</v>
      </c>
      <c r="F52" s="178" t="s">
        <v>11</v>
      </c>
      <c r="G52" s="178" t="s">
        <v>134</v>
      </c>
      <c r="H52" s="193" t="s">
        <v>195</v>
      </c>
      <c r="I52" s="178" t="s">
        <v>23</v>
      </c>
      <c r="J52" s="189">
        <f t="shared" si="21"/>
        <v>24400</v>
      </c>
      <c r="K52" s="189">
        <f t="shared" si="21"/>
        <v>0</v>
      </c>
      <c r="L52" s="189">
        <f t="shared" si="21"/>
        <v>24400</v>
      </c>
      <c r="M52" s="189">
        <f t="shared" si="21"/>
        <v>0</v>
      </c>
      <c r="N52" s="189">
        <f t="shared" si="21"/>
        <v>24400</v>
      </c>
      <c r="O52" s="189">
        <f t="shared" si="21"/>
        <v>0</v>
      </c>
      <c r="P52" s="189">
        <f t="shared" si="21"/>
        <v>24400</v>
      </c>
      <c r="Q52" s="189">
        <f t="shared" si="21"/>
        <v>0</v>
      </c>
      <c r="R52" s="189">
        <f t="shared" si="21"/>
        <v>24400</v>
      </c>
    </row>
    <row r="53" spans="1:18" s="12" customFormat="1" ht="60" x14ac:dyDescent="0.25">
      <c r="A53" s="37" t="s">
        <v>9</v>
      </c>
      <c r="B53" s="37"/>
      <c r="C53" s="37"/>
      <c r="D53" s="178" t="s">
        <v>11</v>
      </c>
      <c r="E53" s="182">
        <v>857</v>
      </c>
      <c r="F53" s="178" t="s">
        <v>11</v>
      </c>
      <c r="G53" s="178" t="s">
        <v>134</v>
      </c>
      <c r="H53" s="193" t="s">
        <v>195</v>
      </c>
      <c r="I53" s="178" t="s">
        <v>24</v>
      </c>
      <c r="J53" s="189">
        <f>'6.ВСР'!J426</f>
        <v>24400</v>
      </c>
      <c r="K53" s="189">
        <f>'6.ВСР'!K426</f>
        <v>0</v>
      </c>
      <c r="L53" s="189">
        <f>'6.ВСР'!L426</f>
        <v>24400</v>
      </c>
      <c r="M53" s="189">
        <f>'6.ВСР'!M426</f>
        <v>0</v>
      </c>
      <c r="N53" s="189">
        <f>'6.ВСР'!N426</f>
        <v>24400</v>
      </c>
      <c r="O53" s="189">
        <f>'6.ВСР'!O426</f>
        <v>0</v>
      </c>
      <c r="P53" s="189">
        <f>'6.ВСР'!P426</f>
        <v>24400</v>
      </c>
      <c r="Q53" s="189">
        <f>'6.ВСР'!Q426</f>
        <v>0</v>
      </c>
      <c r="R53" s="189">
        <f>'6.ВСР'!R426</f>
        <v>24400</v>
      </c>
    </row>
    <row r="54" spans="1:18" s="126" customFormat="1" ht="75" x14ac:dyDescent="0.25">
      <c r="A54" s="190" t="s">
        <v>197</v>
      </c>
      <c r="B54" s="37"/>
      <c r="C54" s="37"/>
      <c r="D54" s="37"/>
      <c r="E54" s="182">
        <v>857</v>
      </c>
      <c r="F54" s="178" t="s">
        <v>11</v>
      </c>
      <c r="G54" s="178" t="s">
        <v>134</v>
      </c>
      <c r="H54" s="193" t="s">
        <v>198</v>
      </c>
      <c r="I54" s="178"/>
      <c r="J54" s="189">
        <f t="shared" ref="J54:R55" si="22">J55</f>
        <v>678000</v>
      </c>
      <c r="K54" s="189">
        <f t="shared" si="22"/>
        <v>0</v>
      </c>
      <c r="L54" s="189">
        <f t="shared" si="22"/>
        <v>678000</v>
      </c>
      <c r="M54" s="189">
        <f t="shared" si="22"/>
        <v>0</v>
      </c>
      <c r="N54" s="189">
        <f t="shared" si="22"/>
        <v>663900</v>
      </c>
      <c r="O54" s="189">
        <f t="shared" si="22"/>
        <v>0</v>
      </c>
      <c r="P54" s="189">
        <f t="shared" si="22"/>
        <v>663900</v>
      </c>
      <c r="Q54" s="189">
        <f t="shared" si="22"/>
        <v>0</v>
      </c>
      <c r="R54" s="189">
        <f t="shared" si="22"/>
        <v>663900</v>
      </c>
    </row>
    <row r="55" spans="1:18" s="126" customFormat="1" ht="135" x14ac:dyDescent="0.25">
      <c r="A55" s="190" t="s">
        <v>16</v>
      </c>
      <c r="B55" s="37"/>
      <c r="C55" s="37"/>
      <c r="D55" s="37"/>
      <c r="E55" s="182">
        <v>857</v>
      </c>
      <c r="F55" s="178" t="s">
        <v>17</v>
      </c>
      <c r="G55" s="178" t="s">
        <v>134</v>
      </c>
      <c r="H55" s="193" t="s">
        <v>198</v>
      </c>
      <c r="I55" s="178" t="s">
        <v>18</v>
      </c>
      <c r="J55" s="189">
        <f t="shared" si="22"/>
        <v>678000</v>
      </c>
      <c r="K55" s="189">
        <f t="shared" si="22"/>
        <v>0</v>
      </c>
      <c r="L55" s="189">
        <f t="shared" si="22"/>
        <v>678000</v>
      </c>
      <c r="M55" s="189">
        <f t="shared" si="22"/>
        <v>0</v>
      </c>
      <c r="N55" s="189">
        <f t="shared" si="22"/>
        <v>663900</v>
      </c>
      <c r="O55" s="189">
        <f t="shared" si="22"/>
        <v>0</v>
      </c>
      <c r="P55" s="189">
        <f t="shared" si="22"/>
        <v>663900</v>
      </c>
      <c r="Q55" s="189">
        <f t="shared" si="22"/>
        <v>0</v>
      </c>
      <c r="R55" s="189">
        <f t="shared" si="22"/>
        <v>663900</v>
      </c>
    </row>
    <row r="56" spans="1:18" s="126" customFormat="1" ht="45" x14ac:dyDescent="0.25">
      <c r="A56" s="190" t="s">
        <v>8</v>
      </c>
      <c r="B56" s="190"/>
      <c r="C56" s="190"/>
      <c r="D56" s="190"/>
      <c r="E56" s="182">
        <v>857</v>
      </c>
      <c r="F56" s="178" t="s">
        <v>11</v>
      </c>
      <c r="G56" s="178" t="s">
        <v>134</v>
      </c>
      <c r="H56" s="193" t="s">
        <v>198</v>
      </c>
      <c r="I56" s="178" t="s">
        <v>19</v>
      </c>
      <c r="J56" s="189">
        <f>'6.ВСР'!J429</f>
        <v>678000</v>
      </c>
      <c r="K56" s="189">
        <f>'6.ВСР'!K429</f>
        <v>0</v>
      </c>
      <c r="L56" s="189">
        <f>'6.ВСР'!L429</f>
        <v>678000</v>
      </c>
      <c r="M56" s="189">
        <f>'6.ВСР'!M429</f>
        <v>0</v>
      </c>
      <c r="N56" s="189">
        <f>'6.ВСР'!N429</f>
        <v>663900</v>
      </c>
      <c r="O56" s="189">
        <f>'6.ВСР'!O429</f>
        <v>0</v>
      </c>
      <c r="P56" s="189">
        <f>'6.ВСР'!P429</f>
        <v>663900</v>
      </c>
      <c r="Q56" s="189">
        <f>'6.ВСР'!Q429</f>
        <v>0</v>
      </c>
      <c r="R56" s="189">
        <f>'6.ВСР'!R429</f>
        <v>663900</v>
      </c>
    </row>
    <row r="57" spans="1:18" s="126" customFormat="1" ht="135" x14ac:dyDescent="0.25">
      <c r="A57" s="190" t="s">
        <v>199</v>
      </c>
      <c r="B57" s="37"/>
      <c r="C57" s="37"/>
      <c r="D57" s="178" t="s">
        <v>11</v>
      </c>
      <c r="E57" s="182">
        <v>857</v>
      </c>
      <c r="F57" s="178" t="s">
        <v>17</v>
      </c>
      <c r="G57" s="178" t="s">
        <v>134</v>
      </c>
      <c r="H57" s="193" t="s">
        <v>200</v>
      </c>
      <c r="I57" s="178"/>
      <c r="J57" s="189">
        <f t="shared" ref="J57:R58" si="23">J58</f>
        <v>18000</v>
      </c>
      <c r="K57" s="189">
        <f t="shared" si="23"/>
        <v>0</v>
      </c>
      <c r="L57" s="189">
        <f t="shared" si="23"/>
        <v>0</v>
      </c>
      <c r="M57" s="189">
        <f t="shared" si="23"/>
        <v>18000</v>
      </c>
      <c r="N57" s="189">
        <f t="shared" si="23"/>
        <v>18000</v>
      </c>
      <c r="O57" s="189">
        <f t="shared" si="23"/>
        <v>0</v>
      </c>
      <c r="P57" s="189">
        <f t="shared" si="23"/>
        <v>0</v>
      </c>
      <c r="Q57" s="189">
        <f t="shared" si="23"/>
        <v>18000</v>
      </c>
      <c r="R57" s="189">
        <f t="shared" si="23"/>
        <v>18000</v>
      </c>
    </row>
    <row r="58" spans="1:18" s="126" customFormat="1" ht="60" x14ac:dyDescent="0.25">
      <c r="A58" s="37" t="s">
        <v>22</v>
      </c>
      <c r="B58" s="190"/>
      <c r="C58" s="190"/>
      <c r="D58" s="178" t="s">
        <v>11</v>
      </c>
      <c r="E58" s="182">
        <v>857</v>
      </c>
      <c r="F58" s="178" t="s">
        <v>11</v>
      </c>
      <c r="G58" s="178" t="s">
        <v>134</v>
      </c>
      <c r="H58" s="193" t="s">
        <v>200</v>
      </c>
      <c r="I58" s="178" t="s">
        <v>23</v>
      </c>
      <c r="J58" s="189">
        <f t="shared" si="23"/>
        <v>18000</v>
      </c>
      <c r="K58" s="189">
        <f t="shared" si="23"/>
        <v>0</v>
      </c>
      <c r="L58" s="189">
        <f t="shared" si="23"/>
        <v>0</v>
      </c>
      <c r="M58" s="189">
        <f t="shared" si="23"/>
        <v>18000</v>
      </c>
      <c r="N58" s="189">
        <f t="shared" si="23"/>
        <v>18000</v>
      </c>
      <c r="O58" s="189">
        <f t="shared" si="23"/>
        <v>0</v>
      </c>
      <c r="P58" s="189">
        <f t="shared" si="23"/>
        <v>0</v>
      </c>
      <c r="Q58" s="189">
        <f t="shared" si="23"/>
        <v>18000</v>
      </c>
      <c r="R58" s="189">
        <f t="shared" si="23"/>
        <v>18000</v>
      </c>
    </row>
    <row r="59" spans="1:18" s="126" customFormat="1" ht="60" x14ac:dyDescent="0.25">
      <c r="A59" s="37" t="s">
        <v>9</v>
      </c>
      <c r="B59" s="37"/>
      <c r="C59" s="37"/>
      <c r="D59" s="178" t="s">
        <v>11</v>
      </c>
      <c r="E59" s="182">
        <v>857</v>
      </c>
      <c r="F59" s="178" t="s">
        <v>11</v>
      </c>
      <c r="G59" s="178" t="s">
        <v>134</v>
      </c>
      <c r="H59" s="193" t="s">
        <v>200</v>
      </c>
      <c r="I59" s="178" t="s">
        <v>24</v>
      </c>
      <c r="J59" s="189">
        <f>'6.ВСР'!J432</f>
        <v>18000</v>
      </c>
      <c r="K59" s="189">
        <f>'6.ВСР'!K432</f>
        <v>0</v>
      </c>
      <c r="L59" s="189">
        <f>'6.ВСР'!L432</f>
        <v>0</v>
      </c>
      <c r="M59" s="189">
        <f>'6.ВСР'!M432</f>
        <v>18000</v>
      </c>
      <c r="N59" s="189">
        <f>'6.ВСР'!N432</f>
        <v>18000</v>
      </c>
      <c r="O59" s="189">
        <f>'6.ВСР'!O432</f>
        <v>0</v>
      </c>
      <c r="P59" s="189">
        <f>'6.ВСР'!P432</f>
        <v>0</v>
      </c>
      <c r="Q59" s="189">
        <f>'6.ВСР'!Q432</f>
        <v>18000</v>
      </c>
      <c r="R59" s="189">
        <f>'6.ВСР'!R432</f>
        <v>18000</v>
      </c>
    </row>
    <row r="60" spans="1:18" s="12" customFormat="1" x14ac:dyDescent="0.25">
      <c r="A60" s="20" t="s">
        <v>181</v>
      </c>
      <c r="B60" s="187"/>
      <c r="C60" s="187"/>
      <c r="D60" s="187"/>
      <c r="E60" s="38">
        <v>853</v>
      </c>
      <c r="F60" s="22" t="s">
        <v>11</v>
      </c>
      <c r="G60" s="22" t="s">
        <v>138</v>
      </c>
      <c r="H60" s="111"/>
      <c r="I60" s="22"/>
      <c r="J60" s="23">
        <f t="shared" ref="J60:R62" si="24">J61</f>
        <v>100000</v>
      </c>
      <c r="K60" s="23">
        <f t="shared" si="24"/>
        <v>0</v>
      </c>
      <c r="L60" s="23">
        <f t="shared" si="24"/>
        <v>100000</v>
      </c>
      <c r="M60" s="23">
        <f t="shared" si="24"/>
        <v>0</v>
      </c>
      <c r="N60" s="23">
        <f t="shared" si="24"/>
        <v>0</v>
      </c>
      <c r="O60" s="23">
        <f t="shared" si="24"/>
        <v>0</v>
      </c>
      <c r="P60" s="23">
        <f t="shared" si="24"/>
        <v>0</v>
      </c>
      <c r="Q60" s="23">
        <f t="shared" si="24"/>
        <v>0</v>
      </c>
      <c r="R60" s="23">
        <f t="shared" si="24"/>
        <v>0</v>
      </c>
    </row>
    <row r="61" spans="1:18" s="126" customFormat="1" ht="30" x14ac:dyDescent="0.25">
      <c r="A61" s="190" t="s">
        <v>130</v>
      </c>
      <c r="B61" s="37"/>
      <c r="C61" s="37"/>
      <c r="D61" s="37"/>
      <c r="E61" s="38">
        <v>853</v>
      </c>
      <c r="F61" s="178" t="s">
        <v>11</v>
      </c>
      <c r="G61" s="178" t="s">
        <v>138</v>
      </c>
      <c r="H61" s="193" t="s">
        <v>299</v>
      </c>
      <c r="I61" s="178"/>
      <c r="J61" s="189">
        <f t="shared" si="24"/>
        <v>100000</v>
      </c>
      <c r="K61" s="189">
        <f t="shared" si="24"/>
        <v>0</v>
      </c>
      <c r="L61" s="189">
        <f t="shared" si="24"/>
        <v>100000</v>
      </c>
      <c r="M61" s="189">
        <f t="shared" si="24"/>
        <v>0</v>
      </c>
      <c r="N61" s="189">
        <f t="shared" si="24"/>
        <v>0</v>
      </c>
      <c r="O61" s="189">
        <f t="shared" si="24"/>
        <v>0</v>
      </c>
      <c r="P61" s="189">
        <f t="shared" si="24"/>
        <v>0</v>
      </c>
      <c r="Q61" s="189">
        <f t="shared" si="24"/>
        <v>0</v>
      </c>
      <c r="R61" s="189">
        <f t="shared" si="24"/>
        <v>0</v>
      </c>
    </row>
    <row r="62" spans="1:18" s="126" customFormat="1" x14ac:dyDescent="0.25">
      <c r="A62" s="37" t="s">
        <v>25</v>
      </c>
      <c r="B62" s="37"/>
      <c r="C62" s="37"/>
      <c r="D62" s="37"/>
      <c r="E62" s="38">
        <v>853</v>
      </c>
      <c r="F62" s="178" t="s">
        <v>11</v>
      </c>
      <c r="G62" s="178" t="s">
        <v>138</v>
      </c>
      <c r="H62" s="193" t="s">
        <v>299</v>
      </c>
      <c r="I62" s="178" t="s">
        <v>26</v>
      </c>
      <c r="J62" s="189">
        <f t="shared" si="24"/>
        <v>100000</v>
      </c>
      <c r="K62" s="189">
        <f t="shared" si="24"/>
        <v>0</v>
      </c>
      <c r="L62" s="189">
        <f t="shared" si="24"/>
        <v>100000</v>
      </c>
      <c r="M62" s="189">
        <f t="shared" si="24"/>
        <v>0</v>
      </c>
      <c r="N62" s="189">
        <f t="shared" si="24"/>
        <v>0</v>
      </c>
      <c r="O62" s="189">
        <f t="shared" si="24"/>
        <v>0</v>
      </c>
      <c r="P62" s="189">
        <f t="shared" si="24"/>
        <v>0</v>
      </c>
      <c r="Q62" s="189">
        <f t="shared" si="24"/>
        <v>0</v>
      </c>
      <c r="R62" s="189">
        <f t="shared" si="24"/>
        <v>0</v>
      </c>
    </row>
    <row r="63" spans="1:18" s="126" customFormat="1" x14ac:dyDescent="0.25">
      <c r="A63" s="190" t="s">
        <v>182</v>
      </c>
      <c r="B63" s="190"/>
      <c r="C63" s="190"/>
      <c r="D63" s="190"/>
      <c r="E63" s="38">
        <v>853</v>
      </c>
      <c r="F63" s="178" t="s">
        <v>11</v>
      </c>
      <c r="G63" s="178" t="s">
        <v>138</v>
      </c>
      <c r="H63" s="193" t="s">
        <v>299</v>
      </c>
      <c r="I63" s="178" t="s">
        <v>183</v>
      </c>
      <c r="J63" s="189">
        <f>'6.ВСР'!J399</f>
        <v>100000</v>
      </c>
      <c r="K63" s="189">
        <f>'6.ВСР'!K399</f>
        <v>0</v>
      </c>
      <c r="L63" s="189">
        <f>'6.ВСР'!L399</f>
        <v>100000</v>
      </c>
      <c r="M63" s="189">
        <f>'6.ВСР'!M399</f>
        <v>0</v>
      </c>
      <c r="N63" s="189">
        <f>'6.ВСР'!N399</f>
        <v>0</v>
      </c>
      <c r="O63" s="189">
        <f>'6.ВСР'!O399</f>
        <v>0</v>
      </c>
      <c r="P63" s="189">
        <f>'6.ВСР'!P399</f>
        <v>0</v>
      </c>
      <c r="Q63" s="189">
        <f>'6.ВСР'!Q399</f>
        <v>0</v>
      </c>
      <c r="R63" s="189">
        <f>'6.ВСР'!R399</f>
        <v>0</v>
      </c>
    </row>
    <row r="64" spans="1:18" s="12" customFormat="1" ht="42.75" x14ac:dyDescent="0.25">
      <c r="A64" s="20" t="s">
        <v>38</v>
      </c>
      <c r="B64" s="187"/>
      <c r="C64" s="187"/>
      <c r="D64" s="187"/>
      <c r="E64" s="182">
        <v>851</v>
      </c>
      <c r="F64" s="22" t="s">
        <v>11</v>
      </c>
      <c r="G64" s="22" t="s">
        <v>39</v>
      </c>
      <c r="H64" s="111"/>
      <c r="I64" s="22"/>
      <c r="J64" s="23">
        <f>J65+J72+J75+J78+J81+J84+J87+J90+J93</f>
        <v>4208952</v>
      </c>
      <c r="K64" s="23">
        <f t="shared" ref="K64:R64" si="25">K65+K72+K75+K78+K81+K84+K87+K90+K93</f>
        <v>792052</v>
      </c>
      <c r="L64" s="23">
        <f t="shared" si="25"/>
        <v>3416900</v>
      </c>
      <c r="M64" s="23">
        <f t="shared" si="25"/>
        <v>0</v>
      </c>
      <c r="N64" s="23">
        <f t="shared" si="25"/>
        <v>6863468</v>
      </c>
      <c r="O64" s="23">
        <f t="shared" si="25"/>
        <v>478168</v>
      </c>
      <c r="P64" s="23">
        <f t="shared" si="25"/>
        <v>6385300</v>
      </c>
      <c r="Q64" s="23">
        <f t="shared" si="25"/>
        <v>0</v>
      </c>
      <c r="R64" s="23">
        <f t="shared" si="25"/>
        <v>9563468</v>
      </c>
    </row>
    <row r="65" spans="1:18" s="126" customFormat="1" ht="180" x14ac:dyDescent="0.25">
      <c r="A65" s="190" t="s">
        <v>40</v>
      </c>
      <c r="B65" s="182"/>
      <c r="C65" s="182"/>
      <c r="D65" s="182"/>
      <c r="E65" s="182">
        <v>851</v>
      </c>
      <c r="F65" s="178" t="s">
        <v>11</v>
      </c>
      <c r="G65" s="178" t="s">
        <v>39</v>
      </c>
      <c r="H65" s="193" t="s">
        <v>41</v>
      </c>
      <c r="I65" s="178"/>
      <c r="J65" s="189">
        <f t="shared" ref="J65:R65" si="26">J66+J68+J70</f>
        <v>478168</v>
      </c>
      <c r="K65" s="189">
        <f t="shared" si="26"/>
        <v>478168</v>
      </c>
      <c r="L65" s="189">
        <f t="shared" si="26"/>
        <v>0</v>
      </c>
      <c r="M65" s="189">
        <f t="shared" si="26"/>
        <v>0</v>
      </c>
      <c r="N65" s="189">
        <f t="shared" si="26"/>
        <v>478168</v>
      </c>
      <c r="O65" s="189">
        <f t="shared" si="26"/>
        <v>478168</v>
      </c>
      <c r="P65" s="189">
        <f t="shared" si="26"/>
        <v>0</v>
      </c>
      <c r="Q65" s="189">
        <f t="shared" si="26"/>
        <v>0</v>
      </c>
      <c r="R65" s="189">
        <f t="shared" si="26"/>
        <v>478168</v>
      </c>
    </row>
    <row r="66" spans="1:18" s="126" customFormat="1" ht="135" x14ac:dyDescent="0.25">
      <c r="A66" s="190" t="s">
        <v>16</v>
      </c>
      <c r="B66" s="182"/>
      <c r="C66" s="182"/>
      <c r="D66" s="182"/>
      <c r="E66" s="182">
        <v>851</v>
      </c>
      <c r="F66" s="178" t="s">
        <v>11</v>
      </c>
      <c r="G66" s="178" t="s">
        <v>39</v>
      </c>
      <c r="H66" s="193" t="s">
        <v>41</v>
      </c>
      <c r="I66" s="178" t="s">
        <v>18</v>
      </c>
      <c r="J66" s="189">
        <f t="shared" ref="J66:R66" si="27">J67</f>
        <v>284200</v>
      </c>
      <c r="K66" s="189">
        <f t="shared" si="27"/>
        <v>284200</v>
      </c>
      <c r="L66" s="189">
        <f t="shared" si="27"/>
        <v>0</v>
      </c>
      <c r="M66" s="189">
        <f t="shared" si="27"/>
        <v>0</v>
      </c>
      <c r="N66" s="189">
        <f t="shared" si="27"/>
        <v>284200</v>
      </c>
      <c r="O66" s="189">
        <f t="shared" si="27"/>
        <v>284200</v>
      </c>
      <c r="P66" s="189">
        <f t="shared" si="27"/>
        <v>0</v>
      </c>
      <c r="Q66" s="189">
        <f t="shared" si="27"/>
        <v>0</v>
      </c>
      <c r="R66" s="189">
        <f t="shared" si="27"/>
        <v>284200</v>
      </c>
    </row>
    <row r="67" spans="1:18" s="126" customFormat="1" ht="45" x14ac:dyDescent="0.25">
      <c r="A67" s="190" t="s">
        <v>8</v>
      </c>
      <c r="B67" s="182"/>
      <c r="C67" s="182"/>
      <c r="D67" s="182"/>
      <c r="E67" s="182">
        <v>851</v>
      </c>
      <c r="F67" s="178" t="s">
        <v>11</v>
      </c>
      <c r="G67" s="178" t="s">
        <v>39</v>
      </c>
      <c r="H67" s="193" t="s">
        <v>41</v>
      </c>
      <c r="I67" s="178" t="s">
        <v>19</v>
      </c>
      <c r="J67" s="189">
        <f>'6.ВСР'!J38</f>
        <v>284200</v>
      </c>
      <c r="K67" s="189">
        <f>'6.ВСР'!K38</f>
        <v>284200</v>
      </c>
      <c r="L67" s="189">
        <f>'6.ВСР'!L38</f>
        <v>0</v>
      </c>
      <c r="M67" s="189">
        <f>'6.ВСР'!M38</f>
        <v>0</v>
      </c>
      <c r="N67" s="189">
        <f>'6.ВСР'!N38</f>
        <v>284200</v>
      </c>
      <c r="O67" s="189">
        <f>'6.ВСР'!O38</f>
        <v>284200</v>
      </c>
      <c r="P67" s="189">
        <f>'6.ВСР'!P38</f>
        <v>0</v>
      </c>
      <c r="Q67" s="189">
        <f>'6.ВСР'!Q38</f>
        <v>0</v>
      </c>
      <c r="R67" s="189">
        <f>'6.ВСР'!R38</f>
        <v>284200</v>
      </c>
    </row>
    <row r="68" spans="1:18" s="126" customFormat="1" ht="60" x14ac:dyDescent="0.25">
      <c r="A68" s="37" t="s">
        <v>22</v>
      </c>
      <c r="B68" s="182"/>
      <c r="C68" s="182"/>
      <c r="D68" s="182"/>
      <c r="E68" s="182">
        <v>851</v>
      </c>
      <c r="F68" s="178" t="s">
        <v>11</v>
      </c>
      <c r="G68" s="178" t="s">
        <v>39</v>
      </c>
      <c r="H68" s="193" t="s">
        <v>41</v>
      </c>
      <c r="I68" s="178" t="s">
        <v>23</v>
      </c>
      <c r="J68" s="189">
        <f t="shared" ref="J68:R68" si="28">J69</f>
        <v>193768</v>
      </c>
      <c r="K68" s="189">
        <f t="shared" si="28"/>
        <v>193768</v>
      </c>
      <c r="L68" s="189">
        <f t="shared" si="28"/>
        <v>0</v>
      </c>
      <c r="M68" s="189">
        <f t="shared" si="28"/>
        <v>0</v>
      </c>
      <c r="N68" s="189">
        <f t="shared" si="28"/>
        <v>193768</v>
      </c>
      <c r="O68" s="189">
        <f t="shared" si="28"/>
        <v>193768</v>
      </c>
      <c r="P68" s="189">
        <f t="shared" si="28"/>
        <v>0</v>
      </c>
      <c r="Q68" s="189">
        <f t="shared" si="28"/>
        <v>0</v>
      </c>
      <c r="R68" s="189">
        <f t="shared" si="28"/>
        <v>193768</v>
      </c>
    </row>
    <row r="69" spans="1:18" s="126" customFormat="1" ht="60" x14ac:dyDescent="0.25">
      <c r="A69" s="37" t="s">
        <v>9</v>
      </c>
      <c r="B69" s="182"/>
      <c r="C69" s="182"/>
      <c r="D69" s="182"/>
      <c r="E69" s="182">
        <v>851</v>
      </c>
      <c r="F69" s="178" t="s">
        <v>11</v>
      </c>
      <c r="G69" s="178" t="s">
        <v>39</v>
      </c>
      <c r="H69" s="193" t="s">
        <v>41</v>
      </c>
      <c r="I69" s="178" t="s">
        <v>24</v>
      </c>
      <c r="J69" s="189">
        <f>'6.ВСР'!J40</f>
        <v>193768</v>
      </c>
      <c r="K69" s="189">
        <f>'6.ВСР'!K40</f>
        <v>193768</v>
      </c>
      <c r="L69" s="189">
        <f>'6.ВСР'!L40</f>
        <v>0</v>
      </c>
      <c r="M69" s="189">
        <f>'6.ВСР'!M40</f>
        <v>0</v>
      </c>
      <c r="N69" s="189">
        <f>'6.ВСР'!N40</f>
        <v>193768</v>
      </c>
      <c r="O69" s="189">
        <f>'6.ВСР'!O40</f>
        <v>193768</v>
      </c>
      <c r="P69" s="189">
        <f>'6.ВСР'!P40</f>
        <v>0</v>
      </c>
      <c r="Q69" s="189">
        <f>'6.ВСР'!Q40</f>
        <v>0</v>
      </c>
      <c r="R69" s="189">
        <f>'6.ВСР'!R40</f>
        <v>193768</v>
      </c>
    </row>
    <row r="70" spans="1:18" s="126" customFormat="1" x14ac:dyDescent="0.25">
      <c r="A70" s="190" t="s">
        <v>42</v>
      </c>
      <c r="B70" s="190"/>
      <c r="C70" s="190"/>
      <c r="D70" s="190"/>
      <c r="E70" s="182">
        <v>851</v>
      </c>
      <c r="F70" s="178" t="s">
        <v>11</v>
      </c>
      <c r="G70" s="193" t="s">
        <v>39</v>
      </c>
      <c r="H70" s="193" t="s">
        <v>41</v>
      </c>
      <c r="I70" s="178" t="s">
        <v>43</v>
      </c>
      <c r="J70" s="189">
        <f t="shared" ref="J70:R70" si="29">J71</f>
        <v>200</v>
      </c>
      <c r="K70" s="189">
        <f t="shared" si="29"/>
        <v>200</v>
      </c>
      <c r="L70" s="189">
        <f t="shared" si="29"/>
        <v>0</v>
      </c>
      <c r="M70" s="189">
        <f t="shared" si="29"/>
        <v>0</v>
      </c>
      <c r="N70" s="189">
        <f t="shared" si="29"/>
        <v>200</v>
      </c>
      <c r="O70" s="189">
        <f t="shared" si="29"/>
        <v>200</v>
      </c>
      <c r="P70" s="189">
        <f t="shared" si="29"/>
        <v>0</v>
      </c>
      <c r="Q70" s="189">
        <f t="shared" si="29"/>
        <v>0</v>
      </c>
      <c r="R70" s="189">
        <f t="shared" si="29"/>
        <v>200</v>
      </c>
    </row>
    <row r="71" spans="1:18" s="126" customFormat="1" x14ac:dyDescent="0.25">
      <c r="A71" s="190" t="s">
        <v>44</v>
      </c>
      <c r="B71" s="190"/>
      <c r="C71" s="190"/>
      <c r="D71" s="190"/>
      <c r="E71" s="182">
        <v>851</v>
      </c>
      <c r="F71" s="178" t="s">
        <v>11</v>
      </c>
      <c r="G71" s="193" t="s">
        <v>39</v>
      </c>
      <c r="H71" s="193" t="s">
        <v>41</v>
      </c>
      <c r="I71" s="178" t="s">
        <v>45</v>
      </c>
      <c r="J71" s="189">
        <f>'6.ВСР'!J42</f>
        <v>200</v>
      </c>
      <c r="K71" s="189">
        <f>'6.ВСР'!K42</f>
        <v>200</v>
      </c>
      <c r="L71" s="189">
        <f>'6.ВСР'!L42</f>
        <v>0</v>
      </c>
      <c r="M71" s="189">
        <f>'6.ВСР'!M42</f>
        <v>0</v>
      </c>
      <c r="N71" s="189">
        <f>'6.ВСР'!N42</f>
        <v>200</v>
      </c>
      <c r="O71" s="189">
        <f>'6.ВСР'!O42</f>
        <v>200</v>
      </c>
      <c r="P71" s="189">
        <f>'6.ВСР'!P42</f>
        <v>0</v>
      </c>
      <c r="Q71" s="189">
        <f>'6.ВСР'!Q42</f>
        <v>0</v>
      </c>
      <c r="R71" s="189">
        <f>'6.ВСР'!R42</f>
        <v>200</v>
      </c>
    </row>
    <row r="72" spans="1:18" s="126" customFormat="1" ht="30" x14ac:dyDescent="0.25">
      <c r="A72" s="235" t="s">
        <v>908</v>
      </c>
      <c r="B72" s="190"/>
      <c r="C72" s="190"/>
      <c r="D72" s="190"/>
      <c r="E72" s="182"/>
      <c r="F72" s="178" t="s">
        <v>11</v>
      </c>
      <c r="G72" s="193" t="s">
        <v>39</v>
      </c>
      <c r="H72" s="238" t="s">
        <v>907</v>
      </c>
      <c r="I72" s="178"/>
      <c r="J72" s="189">
        <f>J73</f>
        <v>313884</v>
      </c>
      <c r="K72" s="189">
        <f t="shared" ref="K72:R73" si="30">K73</f>
        <v>313884</v>
      </c>
      <c r="L72" s="189">
        <f t="shared" si="30"/>
        <v>0</v>
      </c>
      <c r="M72" s="189">
        <f t="shared" si="30"/>
        <v>0</v>
      </c>
      <c r="N72" s="189">
        <f t="shared" si="30"/>
        <v>0</v>
      </c>
      <c r="O72" s="189">
        <f t="shared" si="30"/>
        <v>0</v>
      </c>
      <c r="P72" s="189">
        <f t="shared" si="30"/>
        <v>0</v>
      </c>
      <c r="Q72" s="189">
        <f t="shared" si="30"/>
        <v>0</v>
      </c>
      <c r="R72" s="189">
        <f t="shared" si="30"/>
        <v>0</v>
      </c>
    </row>
    <row r="73" spans="1:18" s="126" customFormat="1" ht="60" x14ac:dyDescent="0.25">
      <c r="A73" s="37" t="s">
        <v>22</v>
      </c>
      <c r="B73" s="190"/>
      <c r="C73" s="190"/>
      <c r="D73" s="190"/>
      <c r="E73" s="182"/>
      <c r="F73" s="178" t="s">
        <v>11</v>
      </c>
      <c r="G73" s="193" t="s">
        <v>39</v>
      </c>
      <c r="H73" s="238" t="s">
        <v>907</v>
      </c>
      <c r="I73" s="178" t="s">
        <v>23</v>
      </c>
      <c r="J73" s="189">
        <f>J74</f>
        <v>313884</v>
      </c>
      <c r="K73" s="189">
        <f t="shared" si="30"/>
        <v>313884</v>
      </c>
      <c r="L73" s="189">
        <f t="shared" si="30"/>
        <v>0</v>
      </c>
      <c r="M73" s="189">
        <f t="shared" si="30"/>
        <v>0</v>
      </c>
      <c r="N73" s="189">
        <f t="shared" si="30"/>
        <v>0</v>
      </c>
      <c r="O73" s="189">
        <f t="shared" si="30"/>
        <v>0</v>
      </c>
      <c r="P73" s="189">
        <f t="shared" si="30"/>
        <v>0</v>
      </c>
      <c r="Q73" s="189">
        <f t="shared" si="30"/>
        <v>0</v>
      </c>
      <c r="R73" s="189">
        <f t="shared" si="30"/>
        <v>0</v>
      </c>
    </row>
    <row r="74" spans="1:18" s="126" customFormat="1" ht="60" x14ac:dyDescent="0.25">
      <c r="A74" s="37" t="s">
        <v>9</v>
      </c>
      <c r="B74" s="190"/>
      <c r="C74" s="190"/>
      <c r="D74" s="190"/>
      <c r="E74" s="182"/>
      <c r="F74" s="178" t="s">
        <v>11</v>
      </c>
      <c r="G74" s="193" t="s">
        <v>39</v>
      </c>
      <c r="H74" s="238" t="s">
        <v>907</v>
      </c>
      <c r="I74" s="178" t="s">
        <v>24</v>
      </c>
      <c r="J74" s="189">
        <f>'6.ВСР'!J45</f>
        <v>313884</v>
      </c>
      <c r="K74" s="189">
        <f>'6.ВСР'!K45</f>
        <v>313884</v>
      </c>
      <c r="L74" s="189">
        <f>'6.ВСР'!L45</f>
        <v>0</v>
      </c>
      <c r="M74" s="189">
        <f>'6.ВСР'!M45</f>
        <v>0</v>
      </c>
      <c r="N74" s="189">
        <f>'6.ВСР'!N45</f>
        <v>0</v>
      </c>
      <c r="O74" s="189">
        <f>'6.ВСР'!O45</f>
        <v>0</v>
      </c>
      <c r="P74" s="189">
        <f>'6.ВСР'!P45</f>
        <v>0</v>
      </c>
      <c r="Q74" s="189">
        <f>'6.ВСР'!Q45</f>
        <v>0</v>
      </c>
      <c r="R74" s="189">
        <f>'6.ВСР'!R45</f>
        <v>0</v>
      </c>
    </row>
    <row r="75" spans="1:18" s="126" customFormat="1" ht="60" x14ac:dyDescent="0.25">
      <c r="A75" s="190" t="s">
        <v>46</v>
      </c>
      <c r="B75" s="37"/>
      <c r="C75" s="37"/>
      <c r="D75" s="37"/>
      <c r="E75" s="182">
        <v>851</v>
      </c>
      <c r="F75" s="178" t="s">
        <v>17</v>
      </c>
      <c r="G75" s="193" t="s">
        <v>39</v>
      </c>
      <c r="H75" s="193" t="s">
        <v>47</v>
      </c>
      <c r="I75" s="178"/>
      <c r="J75" s="189">
        <f t="shared" ref="J75:R76" si="31">J76</f>
        <v>326000</v>
      </c>
      <c r="K75" s="189">
        <f t="shared" si="31"/>
        <v>0</v>
      </c>
      <c r="L75" s="189">
        <f t="shared" si="31"/>
        <v>326000</v>
      </c>
      <c r="M75" s="189">
        <f t="shared" si="31"/>
        <v>0</v>
      </c>
      <c r="N75" s="189">
        <f t="shared" si="31"/>
        <v>0</v>
      </c>
      <c r="O75" s="189">
        <f t="shared" si="31"/>
        <v>0</v>
      </c>
      <c r="P75" s="189">
        <f t="shared" si="31"/>
        <v>0</v>
      </c>
      <c r="Q75" s="189">
        <f t="shared" si="31"/>
        <v>0</v>
      </c>
      <c r="R75" s="189">
        <f t="shared" si="31"/>
        <v>0</v>
      </c>
    </row>
    <row r="76" spans="1:18" s="126" customFormat="1" ht="60" x14ac:dyDescent="0.25">
      <c r="A76" s="37" t="s">
        <v>22</v>
      </c>
      <c r="B76" s="190"/>
      <c r="C76" s="190"/>
      <c r="D76" s="190"/>
      <c r="E76" s="182">
        <v>851</v>
      </c>
      <c r="F76" s="178" t="s">
        <v>11</v>
      </c>
      <c r="G76" s="178" t="s">
        <v>39</v>
      </c>
      <c r="H76" s="193" t="s">
        <v>47</v>
      </c>
      <c r="I76" s="178" t="s">
        <v>23</v>
      </c>
      <c r="J76" s="189">
        <f t="shared" si="31"/>
        <v>326000</v>
      </c>
      <c r="K76" s="189">
        <f t="shared" si="31"/>
        <v>0</v>
      </c>
      <c r="L76" s="189">
        <f t="shared" si="31"/>
        <v>326000</v>
      </c>
      <c r="M76" s="189">
        <f t="shared" si="31"/>
        <v>0</v>
      </c>
      <c r="N76" s="189">
        <f t="shared" si="31"/>
        <v>0</v>
      </c>
      <c r="O76" s="189">
        <f t="shared" si="31"/>
        <v>0</v>
      </c>
      <c r="P76" s="189">
        <f t="shared" si="31"/>
        <v>0</v>
      </c>
      <c r="Q76" s="189">
        <f t="shared" si="31"/>
        <v>0</v>
      </c>
      <c r="R76" s="189">
        <f t="shared" si="31"/>
        <v>0</v>
      </c>
    </row>
    <row r="77" spans="1:18" s="126" customFormat="1" ht="60" x14ac:dyDescent="0.25">
      <c r="A77" s="37" t="s">
        <v>9</v>
      </c>
      <c r="B77" s="37"/>
      <c r="C77" s="37"/>
      <c r="D77" s="37"/>
      <c r="E77" s="182">
        <v>851</v>
      </c>
      <c r="F77" s="178" t="s">
        <v>11</v>
      </c>
      <c r="G77" s="178" t="s">
        <v>39</v>
      </c>
      <c r="H77" s="193" t="s">
        <v>47</v>
      </c>
      <c r="I77" s="178" t="s">
        <v>24</v>
      </c>
      <c r="J77" s="189">
        <f>'6.ВСР'!J48</f>
        <v>326000</v>
      </c>
      <c r="K77" s="189">
        <f>'6.ВСР'!K48</f>
        <v>0</v>
      </c>
      <c r="L77" s="189">
        <f>'6.ВСР'!L48</f>
        <v>326000</v>
      </c>
      <c r="M77" s="189">
        <f>'6.ВСР'!M48</f>
        <v>0</v>
      </c>
      <c r="N77" s="189">
        <f>'6.ВСР'!N48</f>
        <v>0</v>
      </c>
      <c r="O77" s="189">
        <f>'6.ВСР'!O48</f>
        <v>0</v>
      </c>
      <c r="P77" s="189">
        <f>'6.ВСР'!P48</f>
        <v>0</v>
      </c>
      <c r="Q77" s="189">
        <f>'6.ВСР'!Q48</f>
        <v>0</v>
      </c>
      <c r="R77" s="189">
        <f>'6.ВСР'!R48</f>
        <v>0</v>
      </c>
    </row>
    <row r="78" spans="1:18" s="126" customFormat="1" ht="45" x14ac:dyDescent="0.25">
      <c r="A78" s="190" t="s">
        <v>48</v>
      </c>
      <c r="B78" s="37"/>
      <c r="C78" s="37"/>
      <c r="D78" s="37"/>
      <c r="E78" s="182">
        <v>851</v>
      </c>
      <c r="F78" s="178" t="s">
        <v>11</v>
      </c>
      <c r="G78" s="178" t="s">
        <v>39</v>
      </c>
      <c r="H78" s="193" t="s">
        <v>49</v>
      </c>
      <c r="I78" s="178"/>
      <c r="J78" s="189">
        <f t="shared" ref="J78:R79" si="32">J79</f>
        <v>70100</v>
      </c>
      <c r="K78" s="189">
        <f t="shared" si="32"/>
        <v>0</v>
      </c>
      <c r="L78" s="189">
        <f t="shared" si="32"/>
        <v>70100</v>
      </c>
      <c r="M78" s="189">
        <f t="shared" si="32"/>
        <v>0</v>
      </c>
      <c r="N78" s="189">
        <f t="shared" si="32"/>
        <v>0</v>
      </c>
      <c r="O78" s="189">
        <f t="shared" si="32"/>
        <v>0</v>
      </c>
      <c r="P78" s="189">
        <f t="shared" si="32"/>
        <v>0</v>
      </c>
      <c r="Q78" s="189">
        <f t="shared" si="32"/>
        <v>0</v>
      </c>
      <c r="R78" s="189">
        <f t="shared" si="32"/>
        <v>0</v>
      </c>
    </row>
    <row r="79" spans="1:18" s="126" customFormat="1" ht="60" x14ac:dyDescent="0.25">
      <c r="A79" s="37" t="s">
        <v>22</v>
      </c>
      <c r="B79" s="190"/>
      <c r="C79" s="190"/>
      <c r="D79" s="190"/>
      <c r="E79" s="182">
        <v>851</v>
      </c>
      <c r="F79" s="178" t="s">
        <v>11</v>
      </c>
      <c r="G79" s="178" t="s">
        <v>39</v>
      </c>
      <c r="H79" s="193" t="s">
        <v>49</v>
      </c>
      <c r="I79" s="178" t="s">
        <v>23</v>
      </c>
      <c r="J79" s="189">
        <f t="shared" si="32"/>
        <v>70100</v>
      </c>
      <c r="K79" s="189">
        <f t="shared" si="32"/>
        <v>0</v>
      </c>
      <c r="L79" s="189">
        <f t="shared" si="32"/>
        <v>70100</v>
      </c>
      <c r="M79" s="189">
        <f t="shared" si="32"/>
        <v>0</v>
      </c>
      <c r="N79" s="189">
        <f t="shared" si="32"/>
        <v>0</v>
      </c>
      <c r="O79" s="189">
        <f t="shared" si="32"/>
        <v>0</v>
      </c>
      <c r="P79" s="189">
        <f t="shared" si="32"/>
        <v>0</v>
      </c>
      <c r="Q79" s="189">
        <f t="shared" si="32"/>
        <v>0</v>
      </c>
      <c r="R79" s="189">
        <f t="shared" si="32"/>
        <v>0</v>
      </c>
    </row>
    <row r="80" spans="1:18" s="126" customFormat="1" ht="60" x14ac:dyDescent="0.25">
      <c r="A80" s="37" t="s">
        <v>9</v>
      </c>
      <c r="B80" s="37"/>
      <c r="C80" s="37"/>
      <c r="D80" s="37"/>
      <c r="E80" s="182">
        <v>851</v>
      </c>
      <c r="F80" s="178" t="s">
        <v>11</v>
      </c>
      <c r="G80" s="178" t="s">
        <v>39</v>
      </c>
      <c r="H80" s="193" t="s">
        <v>49</v>
      </c>
      <c r="I80" s="178" t="s">
        <v>24</v>
      </c>
      <c r="J80" s="189">
        <f>'6.ВСР'!J51</f>
        <v>70100</v>
      </c>
      <c r="K80" s="189">
        <f>'6.ВСР'!K51</f>
        <v>0</v>
      </c>
      <c r="L80" s="189">
        <f>'6.ВСР'!L51</f>
        <v>70100</v>
      </c>
      <c r="M80" s="189">
        <f>'6.ВСР'!M51</f>
        <v>0</v>
      </c>
      <c r="N80" s="189">
        <f>'6.ВСР'!N51</f>
        <v>0</v>
      </c>
      <c r="O80" s="189">
        <f>'6.ВСР'!O51</f>
        <v>0</v>
      </c>
      <c r="P80" s="189">
        <f>'6.ВСР'!P51</f>
        <v>0</v>
      </c>
      <c r="Q80" s="189">
        <f>'6.ВСР'!Q51</f>
        <v>0</v>
      </c>
      <c r="R80" s="189">
        <f>'6.ВСР'!R51</f>
        <v>0</v>
      </c>
    </row>
    <row r="81" spans="1:18" s="126" customFormat="1" ht="75" hidden="1" x14ac:dyDescent="0.25">
      <c r="A81" s="37" t="s">
        <v>339</v>
      </c>
      <c r="B81" s="37"/>
      <c r="C81" s="37"/>
      <c r="D81" s="37"/>
      <c r="E81" s="182"/>
      <c r="F81" s="178" t="s">
        <v>11</v>
      </c>
      <c r="G81" s="178" t="s">
        <v>39</v>
      </c>
      <c r="H81" s="193" t="s">
        <v>340</v>
      </c>
      <c r="I81" s="178"/>
      <c r="J81" s="189">
        <f t="shared" ref="J81:R82" si="33">J82</f>
        <v>0</v>
      </c>
      <c r="K81" s="189">
        <f t="shared" si="33"/>
        <v>0</v>
      </c>
      <c r="L81" s="189">
        <f t="shared" si="33"/>
        <v>0</v>
      </c>
      <c r="M81" s="189">
        <f t="shared" si="33"/>
        <v>0</v>
      </c>
      <c r="N81" s="189">
        <f t="shared" si="33"/>
        <v>0</v>
      </c>
      <c r="O81" s="189">
        <f t="shared" si="33"/>
        <v>0</v>
      </c>
      <c r="P81" s="189">
        <f t="shared" si="33"/>
        <v>0</v>
      </c>
      <c r="Q81" s="189">
        <f t="shared" si="33"/>
        <v>0</v>
      </c>
      <c r="R81" s="189">
        <f t="shared" si="33"/>
        <v>0</v>
      </c>
    </row>
    <row r="82" spans="1:18" s="126" customFormat="1" ht="60" hidden="1" x14ac:dyDescent="0.25">
      <c r="A82" s="37" t="s">
        <v>22</v>
      </c>
      <c r="B82" s="37"/>
      <c r="C82" s="37"/>
      <c r="D82" s="37"/>
      <c r="E82" s="182"/>
      <c r="F82" s="178" t="s">
        <v>11</v>
      </c>
      <c r="G82" s="178" t="s">
        <v>39</v>
      </c>
      <c r="H82" s="193" t="s">
        <v>340</v>
      </c>
      <c r="I82" s="178" t="s">
        <v>23</v>
      </c>
      <c r="J82" s="189">
        <f t="shared" si="33"/>
        <v>0</v>
      </c>
      <c r="K82" s="189">
        <f t="shared" si="33"/>
        <v>0</v>
      </c>
      <c r="L82" s="189">
        <f t="shared" si="33"/>
        <v>0</v>
      </c>
      <c r="M82" s="189">
        <f t="shared" si="33"/>
        <v>0</v>
      </c>
      <c r="N82" s="189">
        <f t="shared" si="33"/>
        <v>0</v>
      </c>
      <c r="O82" s="189">
        <f t="shared" si="33"/>
        <v>0</v>
      </c>
      <c r="P82" s="189">
        <f t="shared" si="33"/>
        <v>0</v>
      </c>
      <c r="Q82" s="189">
        <f t="shared" si="33"/>
        <v>0</v>
      </c>
      <c r="R82" s="189">
        <f t="shared" si="33"/>
        <v>0</v>
      </c>
    </row>
    <row r="83" spans="1:18" s="126" customFormat="1" ht="60" hidden="1" x14ac:dyDescent="0.25">
      <c r="A83" s="37" t="s">
        <v>9</v>
      </c>
      <c r="B83" s="37"/>
      <c r="C83" s="37"/>
      <c r="D83" s="37"/>
      <c r="E83" s="182"/>
      <c r="F83" s="178" t="s">
        <v>11</v>
      </c>
      <c r="G83" s="178" t="s">
        <v>39</v>
      </c>
      <c r="H83" s="193" t="s">
        <v>340</v>
      </c>
      <c r="I83" s="178" t="s">
        <v>24</v>
      </c>
      <c r="J83" s="189">
        <f>'6.ВСР'!J54</f>
        <v>0</v>
      </c>
      <c r="K83" s="189">
        <f>'6.ВСР'!K54</f>
        <v>0</v>
      </c>
      <c r="L83" s="189">
        <f>'6.ВСР'!L54</f>
        <v>0</v>
      </c>
      <c r="M83" s="189">
        <f>'6.ВСР'!M54</f>
        <v>0</v>
      </c>
      <c r="N83" s="189">
        <f>'6.ВСР'!N54</f>
        <v>0</v>
      </c>
      <c r="O83" s="189">
        <f>'6.ВСР'!O54</f>
        <v>0</v>
      </c>
      <c r="P83" s="189">
        <f>'6.ВСР'!P54</f>
        <v>0</v>
      </c>
      <c r="Q83" s="189">
        <f>'6.ВСР'!Q54</f>
        <v>0</v>
      </c>
      <c r="R83" s="189">
        <f>'6.ВСР'!R54</f>
        <v>0</v>
      </c>
    </row>
    <row r="84" spans="1:18" s="126" customFormat="1" ht="45" x14ac:dyDescent="0.25">
      <c r="A84" s="190" t="s">
        <v>337</v>
      </c>
      <c r="B84" s="37"/>
      <c r="C84" s="37"/>
      <c r="D84" s="37"/>
      <c r="E84" s="182">
        <v>851</v>
      </c>
      <c r="F84" s="178" t="s">
        <v>11</v>
      </c>
      <c r="G84" s="193" t="s">
        <v>39</v>
      </c>
      <c r="H84" s="182" t="s">
        <v>50</v>
      </c>
      <c r="I84" s="178"/>
      <c r="J84" s="189">
        <f t="shared" ref="J84:R85" si="34">J85</f>
        <v>35500</v>
      </c>
      <c r="K84" s="189">
        <f t="shared" si="34"/>
        <v>0</v>
      </c>
      <c r="L84" s="189">
        <f t="shared" si="34"/>
        <v>35500</v>
      </c>
      <c r="M84" s="189">
        <f t="shared" si="34"/>
        <v>0</v>
      </c>
      <c r="N84" s="189">
        <f t="shared" si="34"/>
        <v>0</v>
      </c>
      <c r="O84" s="189">
        <f t="shared" si="34"/>
        <v>0</v>
      </c>
      <c r="P84" s="189">
        <f t="shared" si="34"/>
        <v>0</v>
      </c>
      <c r="Q84" s="189">
        <f t="shared" si="34"/>
        <v>0</v>
      </c>
      <c r="R84" s="189">
        <f t="shared" si="34"/>
        <v>0</v>
      </c>
    </row>
    <row r="85" spans="1:18" s="126" customFormat="1" ht="60" x14ac:dyDescent="0.25">
      <c r="A85" s="37" t="s">
        <v>22</v>
      </c>
      <c r="B85" s="190"/>
      <c r="C85" s="190"/>
      <c r="D85" s="190"/>
      <c r="E85" s="182">
        <v>851</v>
      </c>
      <c r="F85" s="178" t="s">
        <v>11</v>
      </c>
      <c r="G85" s="193" t="s">
        <v>39</v>
      </c>
      <c r="H85" s="182" t="s">
        <v>50</v>
      </c>
      <c r="I85" s="178" t="s">
        <v>23</v>
      </c>
      <c r="J85" s="189">
        <f t="shared" si="34"/>
        <v>35500</v>
      </c>
      <c r="K85" s="189">
        <f t="shared" si="34"/>
        <v>0</v>
      </c>
      <c r="L85" s="189">
        <f t="shared" si="34"/>
        <v>35500</v>
      </c>
      <c r="M85" s="189">
        <f t="shared" si="34"/>
        <v>0</v>
      </c>
      <c r="N85" s="189">
        <f t="shared" si="34"/>
        <v>0</v>
      </c>
      <c r="O85" s="189">
        <f t="shared" si="34"/>
        <v>0</v>
      </c>
      <c r="P85" s="189">
        <f t="shared" si="34"/>
        <v>0</v>
      </c>
      <c r="Q85" s="189">
        <f t="shared" si="34"/>
        <v>0</v>
      </c>
      <c r="R85" s="189">
        <f t="shared" si="34"/>
        <v>0</v>
      </c>
    </row>
    <row r="86" spans="1:18" s="126" customFormat="1" ht="60" x14ac:dyDescent="0.25">
      <c r="A86" s="37" t="s">
        <v>9</v>
      </c>
      <c r="B86" s="37"/>
      <c r="C86" s="37"/>
      <c r="D86" s="37"/>
      <c r="E86" s="182">
        <v>851</v>
      </c>
      <c r="F86" s="178" t="s">
        <v>11</v>
      </c>
      <c r="G86" s="193" t="s">
        <v>39</v>
      </c>
      <c r="H86" s="182" t="s">
        <v>50</v>
      </c>
      <c r="I86" s="178" t="s">
        <v>24</v>
      </c>
      <c r="J86" s="189">
        <f>'6.ВСР'!J57</f>
        <v>35500</v>
      </c>
      <c r="K86" s="189">
        <f>'6.ВСР'!K57</f>
        <v>0</v>
      </c>
      <c r="L86" s="189">
        <f>'6.ВСР'!L57</f>
        <v>35500</v>
      </c>
      <c r="M86" s="189">
        <f>'6.ВСР'!M57</f>
        <v>0</v>
      </c>
      <c r="N86" s="189">
        <f>'6.ВСР'!N57</f>
        <v>0</v>
      </c>
      <c r="O86" s="189">
        <f>'6.ВСР'!O57</f>
        <v>0</v>
      </c>
      <c r="P86" s="189">
        <f>'6.ВСР'!P57</f>
        <v>0</v>
      </c>
      <c r="Q86" s="189">
        <f>'6.ВСР'!Q57</f>
        <v>0</v>
      </c>
      <c r="R86" s="189">
        <f>'6.ВСР'!R57</f>
        <v>0</v>
      </c>
    </row>
    <row r="87" spans="1:18" s="195" customFormat="1" ht="60" x14ac:dyDescent="0.25">
      <c r="A87" s="190" t="s">
        <v>51</v>
      </c>
      <c r="B87" s="182"/>
      <c r="C87" s="182"/>
      <c r="D87" s="182"/>
      <c r="E87" s="182">
        <v>851</v>
      </c>
      <c r="F87" s="193" t="s">
        <v>11</v>
      </c>
      <c r="G87" s="193" t="s">
        <v>39</v>
      </c>
      <c r="H87" s="193" t="s">
        <v>52</v>
      </c>
      <c r="I87" s="193"/>
      <c r="J87" s="189">
        <f t="shared" ref="J87:R88" si="35">J88</f>
        <v>2985300</v>
      </c>
      <c r="K87" s="189">
        <f t="shared" si="35"/>
        <v>0</v>
      </c>
      <c r="L87" s="189">
        <f t="shared" si="35"/>
        <v>2985300</v>
      </c>
      <c r="M87" s="189">
        <f t="shared" si="35"/>
        <v>0</v>
      </c>
      <c r="N87" s="189">
        <f t="shared" si="35"/>
        <v>2985300</v>
      </c>
      <c r="O87" s="189">
        <f t="shared" si="35"/>
        <v>0</v>
      </c>
      <c r="P87" s="189">
        <f t="shared" si="35"/>
        <v>2985300</v>
      </c>
      <c r="Q87" s="189">
        <f t="shared" si="35"/>
        <v>0</v>
      </c>
      <c r="R87" s="189">
        <f t="shared" si="35"/>
        <v>2985300</v>
      </c>
    </row>
    <row r="88" spans="1:18" s="126" customFormat="1" ht="60" x14ac:dyDescent="0.25">
      <c r="A88" s="37" t="s">
        <v>53</v>
      </c>
      <c r="B88" s="37"/>
      <c r="C88" s="37"/>
      <c r="D88" s="37"/>
      <c r="E88" s="182">
        <v>851</v>
      </c>
      <c r="F88" s="178" t="s">
        <v>11</v>
      </c>
      <c r="G88" s="178" t="s">
        <v>39</v>
      </c>
      <c r="H88" s="193" t="s">
        <v>52</v>
      </c>
      <c r="I88" s="38">
        <v>600</v>
      </c>
      <c r="J88" s="189">
        <f t="shared" si="35"/>
        <v>2985300</v>
      </c>
      <c r="K88" s="189">
        <f t="shared" si="35"/>
        <v>0</v>
      </c>
      <c r="L88" s="189">
        <f t="shared" si="35"/>
        <v>2985300</v>
      </c>
      <c r="M88" s="189">
        <f t="shared" si="35"/>
        <v>0</v>
      </c>
      <c r="N88" s="189">
        <f t="shared" si="35"/>
        <v>2985300</v>
      </c>
      <c r="O88" s="189">
        <f t="shared" si="35"/>
        <v>0</v>
      </c>
      <c r="P88" s="189">
        <f t="shared" si="35"/>
        <v>2985300</v>
      </c>
      <c r="Q88" s="189">
        <f t="shared" si="35"/>
        <v>0</v>
      </c>
      <c r="R88" s="189">
        <f t="shared" si="35"/>
        <v>2985300</v>
      </c>
    </row>
    <row r="89" spans="1:18" s="126" customFormat="1" ht="30" x14ac:dyDescent="0.25">
      <c r="A89" s="37" t="s">
        <v>54</v>
      </c>
      <c r="B89" s="37"/>
      <c r="C89" s="37"/>
      <c r="D89" s="37"/>
      <c r="E89" s="182">
        <v>851</v>
      </c>
      <c r="F89" s="178" t="s">
        <v>11</v>
      </c>
      <c r="G89" s="178" t="s">
        <v>39</v>
      </c>
      <c r="H89" s="193" t="s">
        <v>52</v>
      </c>
      <c r="I89" s="38">
        <v>610</v>
      </c>
      <c r="J89" s="189">
        <f>'6.ВСР'!J60</f>
        <v>2985300</v>
      </c>
      <c r="K89" s="189">
        <f>'6.ВСР'!K60</f>
        <v>0</v>
      </c>
      <c r="L89" s="189">
        <f>'6.ВСР'!L60</f>
        <v>2985300</v>
      </c>
      <c r="M89" s="189">
        <f>'6.ВСР'!M60</f>
        <v>0</v>
      </c>
      <c r="N89" s="189">
        <f>'6.ВСР'!N60</f>
        <v>2985300</v>
      </c>
      <c r="O89" s="189">
        <f>'6.ВСР'!O60</f>
        <v>0</v>
      </c>
      <c r="P89" s="189">
        <f>'6.ВСР'!P60</f>
        <v>2985300</v>
      </c>
      <c r="Q89" s="189">
        <f>'6.ВСР'!Q60</f>
        <v>0</v>
      </c>
      <c r="R89" s="189">
        <f>'6.ВСР'!R60</f>
        <v>2985300</v>
      </c>
    </row>
    <row r="90" spans="1:18" s="126" customFormat="1" ht="30" x14ac:dyDescent="0.25">
      <c r="A90" s="190" t="s">
        <v>365</v>
      </c>
      <c r="B90" s="37"/>
      <c r="C90" s="37"/>
      <c r="D90" s="37"/>
      <c r="E90" s="38">
        <v>853</v>
      </c>
      <c r="F90" s="178" t="s">
        <v>11</v>
      </c>
      <c r="G90" s="178" t="s">
        <v>39</v>
      </c>
      <c r="H90" s="193" t="s">
        <v>372</v>
      </c>
      <c r="I90" s="178"/>
      <c r="J90" s="189">
        <f t="shared" ref="J90:R90" si="36">J92</f>
        <v>0</v>
      </c>
      <c r="K90" s="189">
        <f t="shared" si="36"/>
        <v>0</v>
      </c>
      <c r="L90" s="189">
        <f t="shared" si="36"/>
        <v>0</v>
      </c>
      <c r="M90" s="189">
        <f t="shared" si="36"/>
        <v>0</v>
      </c>
      <c r="N90" s="189">
        <f t="shared" si="36"/>
        <v>3400000</v>
      </c>
      <c r="O90" s="189">
        <f t="shared" si="36"/>
        <v>0</v>
      </c>
      <c r="P90" s="189">
        <f t="shared" si="36"/>
        <v>3400000</v>
      </c>
      <c r="Q90" s="189">
        <f t="shared" si="36"/>
        <v>0</v>
      </c>
      <c r="R90" s="189">
        <f t="shared" si="36"/>
        <v>6100000</v>
      </c>
    </row>
    <row r="91" spans="1:18" s="126" customFormat="1" ht="16.5" customHeight="1" x14ac:dyDescent="0.25">
      <c r="A91" s="235" t="s">
        <v>25</v>
      </c>
      <c r="B91" s="238" t="s">
        <v>11</v>
      </c>
      <c r="C91" s="238" t="s">
        <v>39</v>
      </c>
      <c r="D91" s="238" t="s">
        <v>372</v>
      </c>
      <c r="E91" s="238" t="s">
        <v>26</v>
      </c>
      <c r="F91" s="178" t="s">
        <v>11</v>
      </c>
      <c r="G91" s="178" t="s">
        <v>39</v>
      </c>
      <c r="H91" s="193" t="s">
        <v>372</v>
      </c>
      <c r="I91" s="178" t="s">
        <v>26</v>
      </c>
      <c r="J91" s="189">
        <f t="shared" ref="J91:R91" si="37">J92</f>
        <v>0</v>
      </c>
      <c r="K91" s="189">
        <f t="shared" si="37"/>
        <v>0</v>
      </c>
      <c r="L91" s="189">
        <f t="shared" si="37"/>
        <v>0</v>
      </c>
      <c r="M91" s="189">
        <f t="shared" si="37"/>
        <v>0</v>
      </c>
      <c r="N91" s="189">
        <f t="shared" si="37"/>
        <v>3400000</v>
      </c>
      <c r="O91" s="189">
        <f t="shared" si="37"/>
        <v>0</v>
      </c>
      <c r="P91" s="189">
        <f t="shared" si="37"/>
        <v>3400000</v>
      </c>
      <c r="Q91" s="189">
        <f t="shared" si="37"/>
        <v>0</v>
      </c>
      <c r="R91" s="189">
        <f t="shared" si="37"/>
        <v>6100000</v>
      </c>
    </row>
    <row r="92" spans="1:18" s="126" customFormat="1" x14ac:dyDescent="0.25">
      <c r="A92" s="190" t="s">
        <v>182</v>
      </c>
      <c r="B92" s="37"/>
      <c r="C92" s="37"/>
      <c r="D92" s="37"/>
      <c r="E92" s="38">
        <v>853</v>
      </c>
      <c r="F92" s="178" t="s">
        <v>11</v>
      </c>
      <c r="G92" s="178" t="s">
        <v>39</v>
      </c>
      <c r="H92" s="193" t="s">
        <v>372</v>
      </c>
      <c r="I92" s="178" t="s">
        <v>183</v>
      </c>
      <c r="J92" s="189">
        <f>'6.ВСР'!J403</f>
        <v>0</v>
      </c>
      <c r="K92" s="189">
        <f>'6.ВСР'!K403</f>
        <v>0</v>
      </c>
      <c r="L92" s="189">
        <f>'6.ВСР'!L403</f>
        <v>0</v>
      </c>
      <c r="M92" s="189">
        <f>'6.ВСР'!M403</f>
        <v>0</v>
      </c>
      <c r="N92" s="189">
        <f>'6.ВСР'!N403</f>
        <v>3400000</v>
      </c>
      <c r="O92" s="189">
        <f>'6.ВСР'!O403</f>
        <v>0</v>
      </c>
      <c r="P92" s="189">
        <f>'6.ВСР'!P403</f>
        <v>3400000</v>
      </c>
      <c r="Q92" s="189">
        <f>'6.ВСР'!Q403</f>
        <v>0</v>
      </c>
      <c r="R92" s="189">
        <f>'6.ВСР'!R403</f>
        <v>6100000</v>
      </c>
    </row>
    <row r="93" spans="1:18" s="126" customFormat="1" ht="180" hidden="1" x14ac:dyDescent="0.25">
      <c r="A93" s="235" t="s">
        <v>919</v>
      </c>
      <c r="B93" s="37"/>
      <c r="C93" s="37"/>
      <c r="D93" s="37"/>
      <c r="E93" s="182">
        <v>851</v>
      </c>
      <c r="F93" s="193" t="s">
        <v>11</v>
      </c>
      <c r="G93" s="193" t="s">
        <v>39</v>
      </c>
      <c r="H93" s="238" t="s">
        <v>918</v>
      </c>
      <c r="I93" s="38"/>
      <c r="J93" s="189">
        <f t="shared" ref="J93:R94" si="38">J94</f>
        <v>0</v>
      </c>
      <c r="K93" s="189">
        <f t="shared" si="38"/>
        <v>0</v>
      </c>
      <c r="L93" s="189">
        <f t="shared" si="38"/>
        <v>0</v>
      </c>
      <c r="M93" s="189">
        <f t="shared" si="38"/>
        <v>0</v>
      </c>
      <c r="N93" s="189">
        <f t="shared" si="38"/>
        <v>0</v>
      </c>
      <c r="O93" s="189">
        <f t="shared" si="38"/>
        <v>0</v>
      </c>
      <c r="P93" s="189">
        <f t="shared" si="38"/>
        <v>0</v>
      </c>
      <c r="Q93" s="189">
        <f t="shared" si="38"/>
        <v>0</v>
      </c>
      <c r="R93" s="189">
        <f t="shared" si="38"/>
        <v>0</v>
      </c>
    </row>
    <row r="94" spans="1:18" s="126" customFormat="1" ht="60" hidden="1" x14ac:dyDescent="0.25">
      <c r="A94" s="235" t="s">
        <v>22</v>
      </c>
      <c r="B94" s="37"/>
      <c r="C94" s="37"/>
      <c r="D94" s="37"/>
      <c r="E94" s="182">
        <v>851</v>
      </c>
      <c r="F94" s="178" t="s">
        <v>11</v>
      </c>
      <c r="G94" s="178" t="s">
        <v>39</v>
      </c>
      <c r="H94" s="238" t="s">
        <v>918</v>
      </c>
      <c r="I94" s="38">
        <v>200</v>
      </c>
      <c r="J94" s="189">
        <f t="shared" si="38"/>
        <v>0</v>
      </c>
      <c r="K94" s="189">
        <f t="shared" si="38"/>
        <v>0</v>
      </c>
      <c r="L94" s="189">
        <f t="shared" si="38"/>
        <v>0</v>
      </c>
      <c r="M94" s="189">
        <f t="shared" si="38"/>
        <v>0</v>
      </c>
      <c r="N94" s="189">
        <f t="shared" si="38"/>
        <v>0</v>
      </c>
      <c r="O94" s="189">
        <f t="shared" si="38"/>
        <v>0</v>
      </c>
      <c r="P94" s="189">
        <f t="shared" si="38"/>
        <v>0</v>
      </c>
      <c r="Q94" s="189">
        <f t="shared" si="38"/>
        <v>0</v>
      </c>
      <c r="R94" s="189">
        <f t="shared" si="38"/>
        <v>0</v>
      </c>
    </row>
    <row r="95" spans="1:18" s="126" customFormat="1" ht="60" hidden="1" x14ac:dyDescent="0.25">
      <c r="A95" s="235" t="s">
        <v>9</v>
      </c>
      <c r="B95" s="37"/>
      <c r="C95" s="37"/>
      <c r="D95" s="37"/>
      <c r="E95" s="182">
        <v>851</v>
      </c>
      <c r="F95" s="178" t="s">
        <v>11</v>
      </c>
      <c r="G95" s="178" t="s">
        <v>39</v>
      </c>
      <c r="H95" s="238" t="s">
        <v>918</v>
      </c>
      <c r="I95" s="38">
        <v>240</v>
      </c>
      <c r="J95" s="189">
        <f>'6.ВСР'!J63</f>
        <v>0</v>
      </c>
      <c r="K95" s="189">
        <f>'6.ВСР'!K63</f>
        <v>0</v>
      </c>
      <c r="L95" s="189">
        <f>'6.ВСР'!L63</f>
        <v>0</v>
      </c>
      <c r="M95" s="189">
        <f>'6.ВСР'!M63</f>
        <v>0</v>
      </c>
      <c r="N95" s="189">
        <f>'6.ВСР'!N63</f>
        <v>0</v>
      </c>
      <c r="O95" s="189">
        <f>'6.ВСР'!O63</f>
        <v>0</v>
      </c>
      <c r="P95" s="189">
        <f>'6.ВСР'!P63</f>
        <v>0</v>
      </c>
      <c r="Q95" s="189">
        <f>'6.ВСР'!Q63</f>
        <v>0</v>
      </c>
      <c r="R95" s="189">
        <f>'6.ВСР'!R63</f>
        <v>0</v>
      </c>
    </row>
    <row r="96" spans="1:18" s="186" customFormat="1" x14ac:dyDescent="0.25">
      <c r="A96" s="237" t="s">
        <v>55</v>
      </c>
      <c r="B96" s="181"/>
      <c r="C96" s="181"/>
      <c r="D96" s="181"/>
      <c r="E96" s="38">
        <v>851</v>
      </c>
      <c r="F96" s="183" t="s">
        <v>56</v>
      </c>
      <c r="G96" s="183"/>
      <c r="H96" s="200"/>
      <c r="I96" s="183"/>
      <c r="J96" s="185">
        <f t="shared" ref="J96:R97" si="39">J97</f>
        <v>1776714</v>
      </c>
      <c r="K96" s="185">
        <f t="shared" si="39"/>
        <v>1110447</v>
      </c>
      <c r="L96" s="185">
        <f t="shared" si="39"/>
        <v>0</v>
      </c>
      <c r="M96" s="185">
        <f t="shared" si="39"/>
        <v>666267</v>
      </c>
      <c r="N96" s="185">
        <f t="shared" si="39"/>
        <v>1794488</v>
      </c>
      <c r="O96" s="185">
        <f t="shared" si="39"/>
        <v>1121555</v>
      </c>
      <c r="P96" s="185">
        <f t="shared" si="39"/>
        <v>0</v>
      </c>
      <c r="Q96" s="185">
        <f t="shared" si="39"/>
        <v>672933</v>
      </c>
      <c r="R96" s="185">
        <f t="shared" si="39"/>
        <v>1863076</v>
      </c>
    </row>
    <row r="97" spans="1:18" s="196" customFormat="1" ht="28.5" x14ac:dyDescent="0.25">
      <c r="A97" s="20" t="s">
        <v>57</v>
      </c>
      <c r="B97" s="20"/>
      <c r="C97" s="20"/>
      <c r="D97" s="20"/>
      <c r="E97" s="38">
        <v>851</v>
      </c>
      <c r="F97" s="22" t="s">
        <v>56</v>
      </c>
      <c r="G97" s="22" t="s">
        <v>58</v>
      </c>
      <c r="H97" s="111"/>
      <c r="I97" s="22"/>
      <c r="J97" s="23">
        <f t="shared" si="39"/>
        <v>1776714</v>
      </c>
      <c r="K97" s="23">
        <f t="shared" si="39"/>
        <v>1110447</v>
      </c>
      <c r="L97" s="23">
        <f t="shared" si="39"/>
        <v>0</v>
      </c>
      <c r="M97" s="23">
        <f t="shared" si="39"/>
        <v>666267</v>
      </c>
      <c r="N97" s="23">
        <f t="shared" si="39"/>
        <v>1794488</v>
      </c>
      <c r="O97" s="23">
        <f t="shared" si="39"/>
        <v>1121555</v>
      </c>
      <c r="P97" s="23">
        <f t="shared" si="39"/>
        <v>0</v>
      </c>
      <c r="Q97" s="23">
        <f t="shared" si="39"/>
        <v>672933</v>
      </c>
      <c r="R97" s="23">
        <f t="shared" si="39"/>
        <v>1863076</v>
      </c>
    </row>
    <row r="98" spans="1:18" s="195" customFormat="1" ht="60" x14ac:dyDescent="0.25">
      <c r="A98" s="190" t="s">
        <v>59</v>
      </c>
      <c r="B98" s="190"/>
      <c r="C98" s="190"/>
      <c r="D98" s="190"/>
      <c r="E98" s="38">
        <v>851</v>
      </c>
      <c r="F98" s="182" t="s">
        <v>56</v>
      </c>
      <c r="G98" s="182" t="s">
        <v>58</v>
      </c>
      <c r="H98" s="182" t="s">
        <v>60</v>
      </c>
      <c r="I98" s="182" t="s">
        <v>61</v>
      </c>
      <c r="J98" s="189">
        <f t="shared" ref="J98:R98" si="40">J99+J101+J103</f>
        <v>1776714</v>
      </c>
      <c r="K98" s="189">
        <f t="shared" si="40"/>
        <v>1110447</v>
      </c>
      <c r="L98" s="189">
        <f t="shared" si="40"/>
        <v>0</v>
      </c>
      <c r="M98" s="189">
        <f t="shared" si="40"/>
        <v>666267</v>
      </c>
      <c r="N98" s="189">
        <f t="shared" si="40"/>
        <v>1794488</v>
      </c>
      <c r="O98" s="189">
        <f t="shared" si="40"/>
        <v>1121555</v>
      </c>
      <c r="P98" s="189">
        <f t="shared" si="40"/>
        <v>0</v>
      </c>
      <c r="Q98" s="189">
        <f t="shared" si="40"/>
        <v>672933</v>
      </c>
      <c r="R98" s="189">
        <f t="shared" si="40"/>
        <v>1863076</v>
      </c>
    </row>
    <row r="99" spans="1:18" s="126" customFormat="1" ht="135" x14ac:dyDescent="0.25">
      <c r="A99" s="190" t="s">
        <v>16</v>
      </c>
      <c r="B99" s="182"/>
      <c r="C99" s="182"/>
      <c r="D99" s="182"/>
      <c r="E99" s="182">
        <v>851</v>
      </c>
      <c r="F99" s="178" t="s">
        <v>56</v>
      </c>
      <c r="G99" s="178" t="s">
        <v>58</v>
      </c>
      <c r="H99" s="182" t="s">
        <v>60</v>
      </c>
      <c r="I99" s="178" t="s">
        <v>18</v>
      </c>
      <c r="J99" s="189">
        <f t="shared" ref="J99:R99" si="41">J100</f>
        <v>633800</v>
      </c>
      <c r="K99" s="189">
        <f t="shared" si="41"/>
        <v>0</v>
      </c>
      <c r="L99" s="189">
        <f t="shared" si="41"/>
        <v>0</v>
      </c>
      <c r="M99" s="189">
        <f t="shared" si="41"/>
        <v>633800</v>
      </c>
      <c r="N99" s="189">
        <f t="shared" si="41"/>
        <v>633800</v>
      </c>
      <c r="O99" s="189">
        <f t="shared" si="41"/>
        <v>0</v>
      </c>
      <c r="P99" s="189">
        <f t="shared" si="41"/>
        <v>0</v>
      </c>
      <c r="Q99" s="189">
        <f t="shared" si="41"/>
        <v>633800</v>
      </c>
      <c r="R99" s="189">
        <f t="shared" si="41"/>
        <v>633800</v>
      </c>
    </row>
    <row r="100" spans="1:18" s="126" customFormat="1" ht="45" x14ac:dyDescent="0.25">
      <c r="A100" s="190" t="s">
        <v>8</v>
      </c>
      <c r="B100" s="182"/>
      <c r="C100" s="182"/>
      <c r="D100" s="182"/>
      <c r="E100" s="182">
        <v>851</v>
      </c>
      <c r="F100" s="178" t="s">
        <v>56</v>
      </c>
      <c r="G100" s="178" t="s">
        <v>58</v>
      </c>
      <c r="H100" s="182" t="s">
        <v>60</v>
      </c>
      <c r="I100" s="178" t="s">
        <v>19</v>
      </c>
      <c r="J100" s="189">
        <f>'6.ВСР'!J68</f>
        <v>633800</v>
      </c>
      <c r="K100" s="189">
        <f>'6.ВСР'!K68</f>
        <v>0</v>
      </c>
      <c r="L100" s="189">
        <f>'6.ВСР'!L68</f>
        <v>0</v>
      </c>
      <c r="M100" s="189">
        <f>'6.ВСР'!M68</f>
        <v>633800</v>
      </c>
      <c r="N100" s="189">
        <f>'6.ВСР'!N68</f>
        <v>633800</v>
      </c>
      <c r="O100" s="189">
        <f>'6.ВСР'!O68</f>
        <v>0</v>
      </c>
      <c r="P100" s="189">
        <f>'6.ВСР'!P68</f>
        <v>0</v>
      </c>
      <c r="Q100" s="189">
        <f>'6.ВСР'!Q68</f>
        <v>633800</v>
      </c>
      <c r="R100" s="189">
        <f>'6.ВСР'!R68</f>
        <v>633800</v>
      </c>
    </row>
    <row r="101" spans="1:18" s="126" customFormat="1" ht="60" x14ac:dyDescent="0.25">
      <c r="A101" s="37" t="s">
        <v>22</v>
      </c>
      <c r="B101" s="182"/>
      <c r="C101" s="182"/>
      <c r="D101" s="182"/>
      <c r="E101" s="182">
        <v>851</v>
      </c>
      <c r="F101" s="178" t="s">
        <v>56</v>
      </c>
      <c r="G101" s="178" t="s">
        <v>58</v>
      </c>
      <c r="H101" s="182" t="s">
        <v>60</v>
      </c>
      <c r="I101" s="178" t="s">
        <v>23</v>
      </c>
      <c r="J101" s="189">
        <f t="shared" ref="J101:R101" si="42">J102</f>
        <v>32467</v>
      </c>
      <c r="K101" s="189">
        <f t="shared" si="42"/>
        <v>0</v>
      </c>
      <c r="L101" s="189">
        <f t="shared" si="42"/>
        <v>0</v>
      </c>
      <c r="M101" s="189">
        <f t="shared" si="42"/>
        <v>32467</v>
      </c>
      <c r="N101" s="189">
        <f t="shared" si="42"/>
        <v>39133</v>
      </c>
      <c r="O101" s="189">
        <f t="shared" si="42"/>
        <v>0</v>
      </c>
      <c r="P101" s="189">
        <f t="shared" si="42"/>
        <v>0</v>
      </c>
      <c r="Q101" s="189">
        <f t="shared" si="42"/>
        <v>39133</v>
      </c>
      <c r="R101" s="189">
        <f t="shared" si="42"/>
        <v>64853</v>
      </c>
    </row>
    <row r="102" spans="1:18" s="126" customFormat="1" ht="60" x14ac:dyDescent="0.25">
      <c r="A102" s="37" t="s">
        <v>9</v>
      </c>
      <c r="B102" s="182"/>
      <c r="C102" s="182"/>
      <c r="D102" s="182"/>
      <c r="E102" s="182">
        <v>851</v>
      </c>
      <c r="F102" s="178" t="s">
        <v>56</v>
      </c>
      <c r="G102" s="178" t="s">
        <v>58</v>
      </c>
      <c r="H102" s="182" t="s">
        <v>60</v>
      </c>
      <c r="I102" s="178" t="s">
        <v>24</v>
      </c>
      <c r="J102" s="189">
        <f>'6.ВСР'!J70</f>
        <v>32467</v>
      </c>
      <c r="K102" s="189">
        <f>'6.ВСР'!K70</f>
        <v>0</v>
      </c>
      <c r="L102" s="189">
        <f>'6.ВСР'!L70</f>
        <v>0</v>
      </c>
      <c r="M102" s="189">
        <f>'6.ВСР'!M70</f>
        <v>32467</v>
      </c>
      <c r="N102" s="189">
        <f>'6.ВСР'!N70</f>
        <v>39133</v>
      </c>
      <c r="O102" s="189">
        <f>'6.ВСР'!O70</f>
        <v>0</v>
      </c>
      <c r="P102" s="189">
        <f>'6.ВСР'!P70</f>
        <v>0</v>
      </c>
      <c r="Q102" s="189">
        <f>'6.ВСР'!Q70</f>
        <v>39133</v>
      </c>
      <c r="R102" s="189">
        <f>'6.ВСР'!R70</f>
        <v>64853</v>
      </c>
    </row>
    <row r="103" spans="1:18" s="126" customFormat="1" x14ac:dyDescent="0.25">
      <c r="A103" s="37" t="s">
        <v>42</v>
      </c>
      <c r="B103" s="190"/>
      <c r="C103" s="190"/>
      <c r="D103" s="190"/>
      <c r="E103" s="182">
        <v>851</v>
      </c>
      <c r="F103" s="182" t="s">
        <v>56</v>
      </c>
      <c r="G103" s="182" t="s">
        <v>58</v>
      </c>
      <c r="H103" s="182" t="s">
        <v>60</v>
      </c>
      <c r="I103" s="182" t="s">
        <v>43</v>
      </c>
      <c r="J103" s="189">
        <f t="shared" ref="J103:R103" si="43">J104</f>
        <v>1110447</v>
      </c>
      <c r="K103" s="189">
        <f t="shared" si="43"/>
        <v>1110447</v>
      </c>
      <c r="L103" s="189">
        <f t="shared" si="43"/>
        <v>0</v>
      </c>
      <c r="M103" s="189">
        <f t="shared" si="43"/>
        <v>0</v>
      </c>
      <c r="N103" s="189">
        <f t="shared" si="43"/>
        <v>1121555</v>
      </c>
      <c r="O103" s="189">
        <f t="shared" si="43"/>
        <v>1121555</v>
      </c>
      <c r="P103" s="189">
        <f t="shared" si="43"/>
        <v>0</v>
      </c>
      <c r="Q103" s="189">
        <f t="shared" si="43"/>
        <v>0</v>
      </c>
      <c r="R103" s="189">
        <f t="shared" si="43"/>
        <v>1164423</v>
      </c>
    </row>
    <row r="104" spans="1:18" s="126" customFormat="1" x14ac:dyDescent="0.25">
      <c r="A104" s="37" t="s">
        <v>44</v>
      </c>
      <c r="B104" s="190"/>
      <c r="C104" s="190"/>
      <c r="D104" s="190"/>
      <c r="E104" s="182">
        <v>851</v>
      </c>
      <c r="F104" s="182" t="s">
        <v>56</v>
      </c>
      <c r="G104" s="182" t="s">
        <v>58</v>
      </c>
      <c r="H104" s="182" t="s">
        <v>60</v>
      </c>
      <c r="I104" s="182" t="s">
        <v>45</v>
      </c>
      <c r="J104" s="189">
        <f>'6.ВСР'!J72</f>
        <v>1110447</v>
      </c>
      <c r="K104" s="189">
        <f>'6.ВСР'!K72</f>
        <v>1110447</v>
      </c>
      <c r="L104" s="189">
        <f>'6.ВСР'!L72</f>
        <v>0</v>
      </c>
      <c r="M104" s="189">
        <f>'6.ВСР'!M72</f>
        <v>0</v>
      </c>
      <c r="N104" s="189">
        <f>'6.ВСР'!N72</f>
        <v>1121555</v>
      </c>
      <c r="O104" s="189">
        <f>'6.ВСР'!O72</f>
        <v>1121555</v>
      </c>
      <c r="P104" s="189">
        <f>'6.ВСР'!P72</f>
        <v>0</v>
      </c>
      <c r="Q104" s="189">
        <f>'6.ВСР'!Q72</f>
        <v>0</v>
      </c>
      <c r="R104" s="189">
        <f>'6.ВСР'!R72</f>
        <v>1164423</v>
      </c>
    </row>
    <row r="105" spans="1:18" s="186" customFormat="1" ht="42.75" x14ac:dyDescent="0.25">
      <c r="A105" s="237" t="s">
        <v>62</v>
      </c>
      <c r="B105" s="181"/>
      <c r="C105" s="181"/>
      <c r="D105" s="181"/>
      <c r="E105" s="182">
        <v>851</v>
      </c>
      <c r="F105" s="183" t="s">
        <v>58</v>
      </c>
      <c r="G105" s="183"/>
      <c r="H105" s="200"/>
      <c r="I105" s="183"/>
      <c r="J105" s="185">
        <f t="shared" ref="J105:R105" si="44">J106</f>
        <v>3245670</v>
      </c>
      <c r="K105" s="185">
        <f t="shared" si="44"/>
        <v>0</v>
      </c>
      <c r="L105" s="185">
        <f t="shared" si="44"/>
        <v>3245670</v>
      </c>
      <c r="M105" s="185">
        <f t="shared" si="44"/>
        <v>0</v>
      </c>
      <c r="N105" s="185">
        <f t="shared" si="44"/>
        <v>3245670</v>
      </c>
      <c r="O105" s="185">
        <f t="shared" si="44"/>
        <v>0</v>
      </c>
      <c r="P105" s="185">
        <f t="shared" si="44"/>
        <v>3245670</v>
      </c>
      <c r="Q105" s="185">
        <f t="shared" si="44"/>
        <v>0</v>
      </c>
      <c r="R105" s="185">
        <f t="shared" si="44"/>
        <v>3245670</v>
      </c>
    </row>
    <row r="106" spans="1:18" s="12" customFormat="1" ht="85.5" x14ac:dyDescent="0.25">
      <c r="A106" s="20" t="s">
        <v>63</v>
      </c>
      <c r="B106" s="187"/>
      <c r="C106" s="187"/>
      <c r="D106" s="187"/>
      <c r="E106" s="182">
        <v>851</v>
      </c>
      <c r="F106" s="22" t="s">
        <v>58</v>
      </c>
      <c r="G106" s="22" t="s">
        <v>64</v>
      </c>
      <c r="H106" s="111"/>
      <c r="I106" s="22"/>
      <c r="J106" s="23">
        <f t="shared" ref="J106:R106" si="45">J107+J114</f>
        <v>3245670</v>
      </c>
      <c r="K106" s="23">
        <f t="shared" si="45"/>
        <v>0</v>
      </c>
      <c r="L106" s="23">
        <f t="shared" si="45"/>
        <v>3245670</v>
      </c>
      <c r="M106" s="23">
        <f t="shared" si="45"/>
        <v>0</v>
      </c>
      <c r="N106" s="23">
        <f t="shared" si="45"/>
        <v>3245670</v>
      </c>
      <c r="O106" s="23">
        <f t="shared" si="45"/>
        <v>0</v>
      </c>
      <c r="P106" s="23">
        <f t="shared" si="45"/>
        <v>3245670</v>
      </c>
      <c r="Q106" s="23">
        <f t="shared" si="45"/>
        <v>0</v>
      </c>
      <c r="R106" s="23">
        <f t="shared" si="45"/>
        <v>3245670</v>
      </c>
    </row>
    <row r="107" spans="1:18" s="126" customFormat="1" ht="30" x14ac:dyDescent="0.25">
      <c r="A107" s="190" t="s">
        <v>65</v>
      </c>
      <c r="B107" s="37"/>
      <c r="C107" s="37"/>
      <c r="D107" s="37"/>
      <c r="E107" s="182">
        <v>851</v>
      </c>
      <c r="F107" s="178" t="s">
        <v>58</v>
      </c>
      <c r="G107" s="178" t="s">
        <v>64</v>
      </c>
      <c r="H107" s="193" t="s">
        <v>66</v>
      </c>
      <c r="I107" s="178"/>
      <c r="J107" s="189">
        <f t="shared" ref="J107:R107" si="46">J108+J110+J112</f>
        <v>3123900</v>
      </c>
      <c r="K107" s="189">
        <f t="shared" si="46"/>
        <v>0</v>
      </c>
      <c r="L107" s="189">
        <f t="shared" si="46"/>
        <v>3123900</v>
      </c>
      <c r="M107" s="189">
        <f t="shared" si="46"/>
        <v>0</v>
      </c>
      <c r="N107" s="189">
        <f t="shared" si="46"/>
        <v>3123900</v>
      </c>
      <c r="O107" s="189">
        <f t="shared" si="46"/>
        <v>0</v>
      </c>
      <c r="P107" s="189">
        <f t="shared" si="46"/>
        <v>3123900</v>
      </c>
      <c r="Q107" s="189">
        <f t="shared" si="46"/>
        <v>0</v>
      </c>
      <c r="R107" s="189">
        <f t="shared" si="46"/>
        <v>3123900</v>
      </c>
    </row>
    <row r="108" spans="1:18" s="126" customFormat="1" ht="135" x14ac:dyDescent="0.25">
      <c r="A108" s="190" t="s">
        <v>16</v>
      </c>
      <c r="B108" s="37"/>
      <c r="C108" s="37"/>
      <c r="D108" s="37"/>
      <c r="E108" s="182">
        <v>851</v>
      </c>
      <c r="F108" s="178" t="s">
        <v>58</v>
      </c>
      <c r="G108" s="193" t="s">
        <v>64</v>
      </c>
      <c r="H108" s="193" t="s">
        <v>66</v>
      </c>
      <c r="I108" s="178" t="s">
        <v>18</v>
      </c>
      <c r="J108" s="189">
        <f t="shared" ref="J108:R108" si="47">J109</f>
        <v>2170500</v>
      </c>
      <c r="K108" s="189">
        <f t="shared" si="47"/>
        <v>0</v>
      </c>
      <c r="L108" s="189">
        <f t="shared" si="47"/>
        <v>2170500</v>
      </c>
      <c r="M108" s="189">
        <f t="shared" si="47"/>
        <v>0</v>
      </c>
      <c r="N108" s="189">
        <f t="shared" si="47"/>
        <v>2170500</v>
      </c>
      <c r="O108" s="189">
        <f t="shared" si="47"/>
        <v>0</v>
      </c>
      <c r="P108" s="189">
        <f t="shared" si="47"/>
        <v>2170500</v>
      </c>
      <c r="Q108" s="189">
        <f t="shared" si="47"/>
        <v>0</v>
      </c>
      <c r="R108" s="189">
        <f t="shared" si="47"/>
        <v>2170500</v>
      </c>
    </row>
    <row r="109" spans="1:18" s="126" customFormat="1" ht="30" x14ac:dyDescent="0.25">
      <c r="A109" s="37" t="s">
        <v>7</v>
      </c>
      <c r="B109" s="37"/>
      <c r="C109" s="37"/>
      <c r="D109" s="37"/>
      <c r="E109" s="182">
        <v>851</v>
      </c>
      <c r="F109" s="178" t="s">
        <v>58</v>
      </c>
      <c r="G109" s="193" t="s">
        <v>64</v>
      </c>
      <c r="H109" s="193" t="s">
        <v>66</v>
      </c>
      <c r="I109" s="178" t="s">
        <v>67</v>
      </c>
      <c r="J109" s="189">
        <f>'6.ВСР'!J77</f>
        <v>2170500</v>
      </c>
      <c r="K109" s="189">
        <f>'6.ВСР'!K77</f>
        <v>0</v>
      </c>
      <c r="L109" s="189">
        <f>'6.ВСР'!L77</f>
        <v>2170500</v>
      </c>
      <c r="M109" s="189">
        <f>'6.ВСР'!M77</f>
        <v>0</v>
      </c>
      <c r="N109" s="189">
        <f>'6.ВСР'!N77</f>
        <v>2170500</v>
      </c>
      <c r="O109" s="189">
        <f>'6.ВСР'!O77</f>
        <v>0</v>
      </c>
      <c r="P109" s="189">
        <f>'6.ВСР'!P77</f>
        <v>2170500</v>
      </c>
      <c r="Q109" s="189">
        <f>'6.ВСР'!Q77</f>
        <v>0</v>
      </c>
      <c r="R109" s="189">
        <f>'6.ВСР'!R77</f>
        <v>2170500</v>
      </c>
    </row>
    <row r="110" spans="1:18" s="126" customFormat="1" ht="60" x14ac:dyDescent="0.25">
      <c r="A110" s="37" t="s">
        <v>22</v>
      </c>
      <c r="B110" s="190"/>
      <c r="C110" s="190"/>
      <c r="D110" s="190"/>
      <c r="E110" s="182">
        <v>851</v>
      </c>
      <c r="F110" s="178" t="s">
        <v>58</v>
      </c>
      <c r="G110" s="193" t="s">
        <v>64</v>
      </c>
      <c r="H110" s="193" t="s">
        <v>66</v>
      </c>
      <c r="I110" s="178" t="s">
        <v>23</v>
      </c>
      <c r="J110" s="189">
        <f t="shared" ref="J110:R110" si="48">J111</f>
        <v>919800</v>
      </c>
      <c r="K110" s="189">
        <f t="shared" si="48"/>
        <v>0</v>
      </c>
      <c r="L110" s="189">
        <f t="shared" si="48"/>
        <v>919800</v>
      </c>
      <c r="M110" s="189">
        <f t="shared" si="48"/>
        <v>0</v>
      </c>
      <c r="N110" s="189">
        <f t="shared" si="48"/>
        <v>919800</v>
      </c>
      <c r="O110" s="189">
        <f t="shared" si="48"/>
        <v>0</v>
      </c>
      <c r="P110" s="189">
        <f t="shared" si="48"/>
        <v>919800</v>
      </c>
      <c r="Q110" s="189">
        <f t="shared" si="48"/>
        <v>0</v>
      </c>
      <c r="R110" s="189">
        <f t="shared" si="48"/>
        <v>919800</v>
      </c>
    </row>
    <row r="111" spans="1:18" s="126" customFormat="1" ht="60" x14ac:dyDescent="0.25">
      <c r="A111" s="37" t="s">
        <v>9</v>
      </c>
      <c r="B111" s="37"/>
      <c r="C111" s="37"/>
      <c r="D111" s="37"/>
      <c r="E111" s="182">
        <v>851</v>
      </c>
      <c r="F111" s="178" t="s">
        <v>58</v>
      </c>
      <c r="G111" s="193" t="s">
        <v>64</v>
      </c>
      <c r="H111" s="193" t="s">
        <v>66</v>
      </c>
      <c r="I111" s="178" t="s">
        <v>24</v>
      </c>
      <c r="J111" s="189">
        <f>'6.ВСР'!J79</f>
        <v>919800</v>
      </c>
      <c r="K111" s="189">
        <f>'6.ВСР'!K79</f>
        <v>0</v>
      </c>
      <c r="L111" s="189">
        <f>'6.ВСР'!L79</f>
        <v>919800</v>
      </c>
      <c r="M111" s="189">
        <f>'6.ВСР'!M79</f>
        <v>0</v>
      </c>
      <c r="N111" s="189">
        <f>'6.ВСР'!N79</f>
        <v>919800</v>
      </c>
      <c r="O111" s="189">
        <f>'6.ВСР'!O79</f>
        <v>0</v>
      </c>
      <c r="P111" s="189">
        <f>'6.ВСР'!P79</f>
        <v>919800</v>
      </c>
      <c r="Q111" s="189">
        <f>'6.ВСР'!Q79</f>
        <v>0</v>
      </c>
      <c r="R111" s="189">
        <f>'6.ВСР'!R79</f>
        <v>919800</v>
      </c>
    </row>
    <row r="112" spans="1:18" s="126" customFormat="1" x14ac:dyDescent="0.25">
      <c r="A112" s="37" t="s">
        <v>25</v>
      </c>
      <c r="B112" s="37"/>
      <c r="C112" s="37"/>
      <c r="D112" s="37"/>
      <c r="E112" s="182">
        <v>851</v>
      </c>
      <c r="F112" s="178" t="s">
        <v>58</v>
      </c>
      <c r="G112" s="193" t="s">
        <v>64</v>
      </c>
      <c r="H112" s="193" t="s">
        <v>66</v>
      </c>
      <c r="I112" s="178" t="s">
        <v>26</v>
      </c>
      <c r="J112" s="189">
        <f t="shared" ref="J112:R112" si="49">J113</f>
        <v>33600</v>
      </c>
      <c r="K112" s="189">
        <f t="shared" si="49"/>
        <v>0</v>
      </c>
      <c r="L112" s="189">
        <f t="shared" si="49"/>
        <v>33600</v>
      </c>
      <c r="M112" s="189">
        <f t="shared" si="49"/>
        <v>0</v>
      </c>
      <c r="N112" s="189">
        <f t="shared" si="49"/>
        <v>33600</v>
      </c>
      <c r="O112" s="189">
        <f t="shared" si="49"/>
        <v>0</v>
      </c>
      <c r="P112" s="189">
        <f t="shared" si="49"/>
        <v>33600</v>
      </c>
      <c r="Q112" s="189">
        <f t="shared" si="49"/>
        <v>0</v>
      </c>
      <c r="R112" s="189">
        <f t="shared" si="49"/>
        <v>33600</v>
      </c>
    </row>
    <row r="113" spans="1:18" s="126" customFormat="1" ht="30" x14ac:dyDescent="0.25">
      <c r="A113" s="37" t="s">
        <v>27</v>
      </c>
      <c r="B113" s="37"/>
      <c r="C113" s="37"/>
      <c r="D113" s="37"/>
      <c r="E113" s="182">
        <v>851</v>
      </c>
      <c r="F113" s="178" t="s">
        <v>58</v>
      </c>
      <c r="G113" s="193" t="s">
        <v>64</v>
      </c>
      <c r="H113" s="193" t="s">
        <v>66</v>
      </c>
      <c r="I113" s="178" t="s">
        <v>28</v>
      </c>
      <c r="J113" s="189">
        <f>'6.ВСР'!J81</f>
        <v>33600</v>
      </c>
      <c r="K113" s="189">
        <f>'6.ВСР'!K81</f>
        <v>0</v>
      </c>
      <c r="L113" s="189">
        <f>'6.ВСР'!L81</f>
        <v>33600</v>
      </c>
      <c r="M113" s="189">
        <f>'6.ВСР'!M81</f>
        <v>0</v>
      </c>
      <c r="N113" s="189">
        <f>'6.ВСР'!N81</f>
        <v>33600</v>
      </c>
      <c r="O113" s="189">
        <f>'6.ВСР'!O81</f>
        <v>0</v>
      </c>
      <c r="P113" s="189">
        <f>'6.ВСР'!P81</f>
        <v>33600</v>
      </c>
      <c r="Q113" s="189">
        <f>'6.ВСР'!Q81</f>
        <v>0</v>
      </c>
      <c r="R113" s="189">
        <f>'6.ВСР'!R81</f>
        <v>33600</v>
      </c>
    </row>
    <row r="114" spans="1:18" s="126" customFormat="1" ht="75" x14ac:dyDescent="0.25">
      <c r="A114" s="190" t="s">
        <v>379</v>
      </c>
      <c r="B114" s="37"/>
      <c r="C114" s="37"/>
      <c r="D114" s="37"/>
      <c r="E114" s="182"/>
      <c r="F114" s="178" t="s">
        <v>58</v>
      </c>
      <c r="G114" s="193" t="s">
        <v>64</v>
      </c>
      <c r="H114" s="193" t="s">
        <v>380</v>
      </c>
      <c r="I114" s="178"/>
      <c r="J114" s="189">
        <f t="shared" ref="J114:R115" si="50">J115</f>
        <v>121770</v>
      </c>
      <c r="K114" s="189">
        <f t="shared" si="50"/>
        <v>0</v>
      </c>
      <c r="L114" s="189">
        <f t="shared" si="50"/>
        <v>121770</v>
      </c>
      <c r="M114" s="189">
        <f t="shared" si="50"/>
        <v>0</v>
      </c>
      <c r="N114" s="189">
        <f t="shared" si="50"/>
        <v>121770</v>
      </c>
      <c r="O114" s="189">
        <f t="shared" si="50"/>
        <v>0</v>
      </c>
      <c r="P114" s="189">
        <f t="shared" si="50"/>
        <v>121770</v>
      </c>
      <c r="Q114" s="189">
        <f t="shared" si="50"/>
        <v>0</v>
      </c>
      <c r="R114" s="189">
        <f t="shared" si="50"/>
        <v>121770</v>
      </c>
    </row>
    <row r="115" spans="1:18" s="126" customFormat="1" ht="60" x14ac:dyDescent="0.25">
      <c r="A115" s="37" t="s">
        <v>22</v>
      </c>
      <c r="B115" s="37"/>
      <c r="C115" s="37"/>
      <c r="D115" s="37"/>
      <c r="E115" s="182"/>
      <c r="F115" s="178" t="s">
        <v>58</v>
      </c>
      <c r="G115" s="193" t="s">
        <v>64</v>
      </c>
      <c r="H115" s="193" t="s">
        <v>380</v>
      </c>
      <c r="I115" s="178" t="s">
        <v>23</v>
      </c>
      <c r="J115" s="189">
        <f t="shared" si="50"/>
        <v>121770</v>
      </c>
      <c r="K115" s="189">
        <f t="shared" si="50"/>
        <v>0</v>
      </c>
      <c r="L115" s="189">
        <f t="shared" si="50"/>
        <v>121770</v>
      </c>
      <c r="M115" s="189">
        <f t="shared" si="50"/>
        <v>0</v>
      </c>
      <c r="N115" s="189">
        <f t="shared" si="50"/>
        <v>121770</v>
      </c>
      <c r="O115" s="189">
        <f t="shared" si="50"/>
        <v>0</v>
      </c>
      <c r="P115" s="189">
        <f t="shared" si="50"/>
        <v>121770</v>
      </c>
      <c r="Q115" s="189">
        <f t="shared" si="50"/>
        <v>0</v>
      </c>
      <c r="R115" s="189">
        <f t="shared" si="50"/>
        <v>121770</v>
      </c>
    </row>
    <row r="116" spans="1:18" s="126" customFormat="1" ht="60" x14ac:dyDescent="0.25">
      <c r="A116" s="37" t="s">
        <v>9</v>
      </c>
      <c r="B116" s="37"/>
      <c r="C116" s="37"/>
      <c r="D116" s="37"/>
      <c r="E116" s="182"/>
      <c r="F116" s="178" t="s">
        <v>58</v>
      </c>
      <c r="G116" s="193" t="s">
        <v>64</v>
      </c>
      <c r="H116" s="193" t="s">
        <v>380</v>
      </c>
      <c r="I116" s="178" t="s">
        <v>24</v>
      </c>
      <c r="J116" s="189">
        <f>'6.ВСР'!J84</f>
        <v>121770</v>
      </c>
      <c r="K116" s="189">
        <f>'6.ВСР'!K84</f>
        <v>0</v>
      </c>
      <c r="L116" s="189">
        <f>'6.ВСР'!L84</f>
        <v>121770</v>
      </c>
      <c r="M116" s="189">
        <f>'6.ВСР'!M84</f>
        <v>0</v>
      </c>
      <c r="N116" s="189">
        <f>'6.ВСР'!N84</f>
        <v>121770</v>
      </c>
      <c r="O116" s="189">
        <f>'6.ВСР'!O84</f>
        <v>0</v>
      </c>
      <c r="P116" s="189">
        <f>'6.ВСР'!P84</f>
        <v>121770</v>
      </c>
      <c r="Q116" s="189">
        <f>'6.ВСР'!Q84</f>
        <v>0</v>
      </c>
      <c r="R116" s="189">
        <f>'6.ВСР'!R84</f>
        <v>121770</v>
      </c>
    </row>
    <row r="117" spans="1:18" s="186" customFormat="1" x14ac:dyDescent="0.25">
      <c r="A117" s="237" t="s">
        <v>68</v>
      </c>
      <c r="B117" s="181"/>
      <c r="C117" s="181"/>
      <c r="D117" s="181"/>
      <c r="E117" s="182">
        <v>851</v>
      </c>
      <c r="F117" s="183" t="s">
        <v>13</v>
      </c>
      <c r="G117" s="183"/>
      <c r="H117" s="200"/>
      <c r="I117" s="183"/>
      <c r="J117" s="185">
        <f t="shared" ref="J117:R117" si="51">J118+J122+J129+J133</f>
        <v>8850880.5999999996</v>
      </c>
      <c r="K117" s="185">
        <f t="shared" si="51"/>
        <v>308980.59999999998</v>
      </c>
      <c r="L117" s="185">
        <f t="shared" si="51"/>
        <v>8541900</v>
      </c>
      <c r="M117" s="185">
        <f t="shared" si="51"/>
        <v>0</v>
      </c>
      <c r="N117" s="185">
        <f t="shared" si="51"/>
        <v>9250580.5999999996</v>
      </c>
      <c r="O117" s="185">
        <f t="shared" si="51"/>
        <v>308980.59999999998</v>
      </c>
      <c r="P117" s="185">
        <f t="shared" si="51"/>
        <v>8941600</v>
      </c>
      <c r="Q117" s="185">
        <f t="shared" si="51"/>
        <v>0</v>
      </c>
      <c r="R117" s="185">
        <f t="shared" si="51"/>
        <v>8200556.4500000002</v>
      </c>
    </row>
    <row r="118" spans="1:18" s="12" customFormat="1" ht="28.5" x14ac:dyDescent="0.25">
      <c r="A118" s="20" t="s">
        <v>69</v>
      </c>
      <c r="B118" s="187"/>
      <c r="C118" s="187"/>
      <c r="D118" s="187"/>
      <c r="E118" s="182">
        <v>851</v>
      </c>
      <c r="F118" s="22" t="s">
        <v>13</v>
      </c>
      <c r="G118" s="22" t="s">
        <v>35</v>
      </c>
      <c r="H118" s="111"/>
      <c r="I118" s="22"/>
      <c r="J118" s="23">
        <f t="shared" ref="J118:R120" si="52">J119</f>
        <v>70096.600000000006</v>
      </c>
      <c r="K118" s="23">
        <f t="shared" si="52"/>
        <v>70096.600000000006</v>
      </c>
      <c r="L118" s="23">
        <f t="shared" si="52"/>
        <v>0</v>
      </c>
      <c r="M118" s="23">
        <f t="shared" si="52"/>
        <v>0</v>
      </c>
      <c r="N118" s="23">
        <f t="shared" si="52"/>
        <v>70096.600000000006</v>
      </c>
      <c r="O118" s="23">
        <f t="shared" si="52"/>
        <v>70096.600000000006</v>
      </c>
      <c r="P118" s="23">
        <f t="shared" si="52"/>
        <v>0</v>
      </c>
      <c r="Q118" s="23">
        <f t="shared" si="52"/>
        <v>0</v>
      </c>
      <c r="R118" s="23">
        <f t="shared" si="52"/>
        <v>52572.45</v>
      </c>
    </row>
    <row r="119" spans="1:18" s="12" customFormat="1" ht="225" x14ac:dyDescent="0.25">
      <c r="A119" s="190" t="s">
        <v>1038</v>
      </c>
      <c r="B119" s="187"/>
      <c r="C119" s="187"/>
      <c r="D119" s="187"/>
      <c r="E119" s="182">
        <v>851</v>
      </c>
      <c r="F119" s="178" t="s">
        <v>13</v>
      </c>
      <c r="G119" s="178" t="s">
        <v>35</v>
      </c>
      <c r="H119" s="193" t="s">
        <v>70</v>
      </c>
      <c r="I119" s="178"/>
      <c r="J119" s="189">
        <f t="shared" si="52"/>
        <v>70096.600000000006</v>
      </c>
      <c r="K119" s="189">
        <f t="shared" si="52"/>
        <v>70096.600000000006</v>
      </c>
      <c r="L119" s="189">
        <f t="shared" si="52"/>
        <v>0</v>
      </c>
      <c r="M119" s="189">
        <f t="shared" si="52"/>
        <v>0</v>
      </c>
      <c r="N119" s="189">
        <f t="shared" si="52"/>
        <v>70096.600000000006</v>
      </c>
      <c r="O119" s="189">
        <f t="shared" si="52"/>
        <v>70096.600000000006</v>
      </c>
      <c r="P119" s="189">
        <f t="shared" si="52"/>
        <v>0</v>
      </c>
      <c r="Q119" s="189">
        <f t="shared" si="52"/>
        <v>0</v>
      </c>
      <c r="R119" s="189">
        <f t="shared" si="52"/>
        <v>52572.45</v>
      </c>
    </row>
    <row r="120" spans="1:18" s="12" customFormat="1" ht="60" x14ac:dyDescent="0.25">
      <c r="A120" s="37" t="s">
        <v>22</v>
      </c>
      <c r="B120" s="190"/>
      <c r="C120" s="190"/>
      <c r="D120" s="190"/>
      <c r="E120" s="182">
        <v>851</v>
      </c>
      <c r="F120" s="178" t="s">
        <v>13</v>
      </c>
      <c r="G120" s="178" t="s">
        <v>35</v>
      </c>
      <c r="H120" s="193" t="s">
        <v>70</v>
      </c>
      <c r="I120" s="178" t="s">
        <v>23</v>
      </c>
      <c r="J120" s="189">
        <f t="shared" si="52"/>
        <v>70096.600000000006</v>
      </c>
      <c r="K120" s="189">
        <f t="shared" si="52"/>
        <v>70096.600000000006</v>
      </c>
      <c r="L120" s="189">
        <f t="shared" si="52"/>
        <v>0</v>
      </c>
      <c r="M120" s="189">
        <f t="shared" si="52"/>
        <v>0</v>
      </c>
      <c r="N120" s="189">
        <f t="shared" si="52"/>
        <v>70096.600000000006</v>
      </c>
      <c r="O120" s="189">
        <f t="shared" si="52"/>
        <v>70096.600000000006</v>
      </c>
      <c r="P120" s="189">
        <f t="shared" si="52"/>
        <v>0</v>
      </c>
      <c r="Q120" s="189">
        <f t="shared" si="52"/>
        <v>0</v>
      </c>
      <c r="R120" s="189">
        <f t="shared" si="52"/>
        <v>52572.45</v>
      </c>
    </row>
    <row r="121" spans="1:18" s="12" customFormat="1" ht="60" x14ac:dyDescent="0.25">
      <c r="A121" s="37" t="s">
        <v>9</v>
      </c>
      <c r="B121" s="37"/>
      <c r="C121" s="37"/>
      <c r="D121" s="37"/>
      <c r="E121" s="182">
        <v>851</v>
      </c>
      <c r="F121" s="178" t="s">
        <v>13</v>
      </c>
      <c r="G121" s="178" t="s">
        <v>35</v>
      </c>
      <c r="H121" s="193" t="s">
        <v>70</v>
      </c>
      <c r="I121" s="178" t="s">
        <v>24</v>
      </c>
      <c r="J121" s="189">
        <f>'6.ВСР'!J89</f>
        <v>70096.600000000006</v>
      </c>
      <c r="K121" s="189">
        <f>'6.ВСР'!K89</f>
        <v>70096.600000000006</v>
      </c>
      <c r="L121" s="189">
        <f>'6.ВСР'!L89</f>
        <v>0</v>
      </c>
      <c r="M121" s="189">
        <f>'6.ВСР'!M89</f>
        <v>0</v>
      </c>
      <c r="N121" s="189">
        <f>'6.ВСР'!N89</f>
        <v>70096.600000000006</v>
      </c>
      <c r="O121" s="189">
        <f>'6.ВСР'!O89</f>
        <v>70096.600000000006</v>
      </c>
      <c r="P121" s="189">
        <f>'6.ВСР'!P89</f>
        <v>0</v>
      </c>
      <c r="Q121" s="189">
        <f>'6.ВСР'!Q89</f>
        <v>0</v>
      </c>
      <c r="R121" s="189">
        <f>'6.ВСР'!R89</f>
        <v>52572.45</v>
      </c>
    </row>
    <row r="122" spans="1:18" s="12" customFormat="1" ht="14.25" x14ac:dyDescent="0.25">
      <c r="A122" s="20" t="s">
        <v>73</v>
      </c>
      <c r="B122" s="187"/>
      <c r="C122" s="187"/>
      <c r="D122" s="187"/>
      <c r="E122" s="11">
        <v>851</v>
      </c>
      <c r="F122" s="22" t="s">
        <v>13</v>
      </c>
      <c r="G122" s="22" t="s">
        <v>74</v>
      </c>
      <c r="H122" s="111"/>
      <c r="I122" s="22"/>
      <c r="J122" s="23">
        <f t="shared" ref="J122:R122" si="53">J123+J126</f>
        <v>1091500</v>
      </c>
      <c r="K122" s="23">
        <f t="shared" si="53"/>
        <v>0</v>
      </c>
      <c r="L122" s="23">
        <f t="shared" si="53"/>
        <v>1091500</v>
      </c>
      <c r="M122" s="23">
        <f t="shared" si="53"/>
        <v>0</v>
      </c>
      <c r="N122" s="23">
        <f t="shared" si="53"/>
        <v>1091500</v>
      </c>
      <c r="O122" s="23">
        <f t="shared" si="53"/>
        <v>0</v>
      </c>
      <c r="P122" s="23">
        <f t="shared" si="53"/>
        <v>1091500</v>
      </c>
      <c r="Q122" s="23">
        <f t="shared" si="53"/>
        <v>0</v>
      </c>
      <c r="R122" s="23">
        <f t="shared" si="53"/>
        <v>0</v>
      </c>
    </row>
    <row r="123" spans="1:18" s="126" customFormat="1" ht="150" x14ac:dyDescent="0.25">
      <c r="A123" s="190" t="s">
        <v>332</v>
      </c>
      <c r="B123" s="37"/>
      <c r="C123" s="37"/>
      <c r="D123" s="37"/>
      <c r="E123" s="182">
        <v>851</v>
      </c>
      <c r="F123" s="178" t="s">
        <v>13</v>
      </c>
      <c r="G123" s="178" t="s">
        <v>74</v>
      </c>
      <c r="H123" s="193" t="s">
        <v>75</v>
      </c>
      <c r="I123" s="178"/>
      <c r="J123" s="189">
        <f t="shared" ref="J123:R124" si="54">J124</f>
        <v>1033400</v>
      </c>
      <c r="K123" s="189">
        <f t="shared" si="54"/>
        <v>0</v>
      </c>
      <c r="L123" s="189">
        <f t="shared" si="54"/>
        <v>1033400</v>
      </c>
      <c r="M123" s="189">
        <f t="shared" si="54"/>
        <v>0</v>
      </c>
      <c r="N123" s="189">
        <f t="shared" si="54"/>
        <v>1033400</v>
      </c>
      <c r="O123" s="189">
        <f t="shared" si="54"/>
        <v>0</v>
      </c>
      <c r="P123" s="189">
        <f t="shared" si="54"/>
        <v>1033400</v>
      </c>
      <c r="Q123" s="189">
        <f t="shared" si="54"/>
        <v>0</v>
      </c>
      <c r="R123" s="189">
        <f t="shared" si="54"/>
        <v>0</v>
      </c>
    </row>
    <row r="124" spans="1:18" s="126" customFormat="1" x14ac:dyDescent="0.25">
      <c r="A124" s="37" t="s">
        <v>25</v>
      </c>
      <c r="B124" s="37"/>
      <c r="C124" s="37"/>
      <c r="D124" s="37"/>
      <c r="E124" s="182">
        <v>851</v>
      </c>
      <c r="F124" s="178" t="s">
        <v>13</v>
      </c>
      <c r="G124" s="178" t="s">
        <v>74</v>
      </c>
      <c r="H124" s="193" t="s">
        <v>75</v>
      </c>
      <c r="I124" s="178" t="s">
        <v>26</v>
      </c>
      <c r="J124" s="189">
        <f t="shared" si="54"/>
        <v>1033400</v>
      </c>
      <c r="K124" s="189">
        <f t="shared" si="54"/>
        <v>0</v>
      </c>
      <c r="L124" s="189">
        <f t="shared" si="54"/>
        <v>1033400</v>
      </c>
      <c r="M124" s="189">
        <f t="shared" si="54"/>
        <v>0</v>
      </c>
      <c r="N124" s="189">
        <f t="shared" si="54"/>
        <v>1033400</v>
      </c>
      <c r="O124" s="189">
        <f t="shared" si="54"/>
        <v>0</v>
      </c>
      <c r="P124" s="189">
        <f t="shared" si="54"/>
        <v>1033400</v>
      </c>
      <c r="Q124" s="189">
        <f t="shared" si="54"/>
        <v>0</v>
      </c>
      <c r="R124" s="189">
        <f t="shared" si="54"/>
        <v>0</v>
      </c>
    </row>
    <row r="125" spans="1:18" s="126" customFormat="1" ht="90" x14ac:dyDescent="0.25">
      <c r="A125" s="37" t="s">
        <v>71</v>
      </c>
      <c r="B125" s="37"/>
      <c r="C125" s="37"/>
      <c r="D125" s="37"/>
      <c r="E125" s="182">
        <v>851</v>
      </c>
      <c r="F125" s="178" t="s">
        <v>13</v>
      </c>
      <c r="G125" s="178" t="s">
        <v>74</v>
      </c>
      <c r="H125" s="193" t="s">
        <v>75</v>
      </c>
      <c r="I125" s="178" t="s">
        <v>72</v>
      </c>
      <c r="J125" s="189">
        <f>'6.ВСР'!J93</f>
        <v>1033400</v>
      </c>
      <c r="K125" s="189">
        <f>'6.ВСР'!K93</f>
        <v>0</v>
      </c>
      <c r="L125" s="189">
        <f>'6.ВСР'!L93</f>
        <v>1033400</v>
      </c>
      <c r="M125" s="189">
        <f>'6.ВСР'!M93</f>
        <v>0</v>
      </c>
      <c r="N125" s="189">
        <f>'6.ВСР'!N93</f>
        <v>1033400</v>
      </c>
      <c r="O125" s="189">
        <f>'6.ВСР'!O93</f>
        <v>0</v>
      </c>
      <c r="P125" s="189">
        <f>'6.ВСР'!P93</f>
        <v>1033400</v>
      </c>
      <c r="Q125" s="189">
        <f>'6.ВСР'!Q93</f>
        <v>0</v>
      </c>
      <c r="R125" s="189">
        <f>'6.ВСР'!R93</f>
        <v>0</v>
      </c>
    </row>
    <row r="126" spans="1:18" s="126" customFormat="1" ht="30" x14ac:dyDescent="0.25">
      <c r="A126" s="190" t="s">
        <v>76</v>
      </c>
      <c r="B126" s="37"/>
      <c r="C126" s="37"/>
      <c r="D126" s="37"/>
      <c r="E126" s="182">
        <v>851</v>
      </c>
      <c r="F126" s="178" t="s">
        <v>13</v>
      </c>
      <c r="G126" s="178" t="s">
        <v>74</v>
      </c>
      <c r="H126" s="193" t="s">
        <v>268</v>
      </c>
      <c r="I126" s="178"/>
      <c r="J126" s="189">
        <f t="shared" ref="J126:R127" si="55">J127</f>
        <v>58100</v>
      </c>
      <c r="K126" s="189">
        <f t="shared" si="55"/>
        <v>0</v>
      </c>
      <c r="L126" s="189">
        <f t="shared" si="55"/>
        <v>58100</v>
      </c>
      <c r="M126" s="189">
        <f t="shared" si="55"/>
        <v>0</v>
      </c>
      <c r="N126" s="189">
        <f t="shared" si="55"/>
        <v>58100</v>
      </c>
      <c r="O126" s="189">
        <f t="shared" si="55"/>
        <v>0</v>
      </c>
      <c r="P126" s="189">
        <f t="shared" si="55"/>
        <v>58100</v>
      </c>
      <c r="Q126" s="189">
        <f t="shared" si="55"/>
        <v>0</v>
      </c>
      <c r="R126" s="189">
        <f t="shared" si="55"/>
        <v>0</v>
      </c>
    </row>
    <row r="127" spans="1:18" s="126" customFormat="1" x14ac:dyDescent="0.25">
      <c r="A127" s="37" t="s">
        <v>25</v>
      </c>
      <c r="B127" s="37"/>
      <c r="C127" s="37"/>
      <c r="D127" s="37"/>
      <c r="E127" s="182">
        <v>851</v>
      </c>
      <c r="F127" s="178" t="s">
        <v>13</v>
      </c>
      <c r="G127" s="178" t="s">
        <v>74</v>
      </c>
      <c r="H127" s="193" t="s">
        <v>268</v>
      </c>
      <c r="I127" s="178" t="s">
        <v>26</v>
      </c>
      <c r="J127" s="189">
        <f t="shared" si="55"/>
        <v>58100</v>
      </c>
      <c r="K127" s="189">
        <f t="shared" si="55"/>
        <v>0</v>
      </c>
      <c r="L127" s="189">
        <f t="shared" si="55"/>
        <v>58100</v>
      </c>
      <c r="M127" s="189">
        <f t="shared" si="55"/>
        <v>0</v>
      </c>
      <c r="N127" s="189">
        <f t="shared" si="55"/>
        <v>58100</v>
      </c>
      <c r="O127" s="189">
        <f t="shared" si="55"/>
        <v>0</v>
      </c>
      <c r="P127" s="189">
        <f t="shared" si="55"/>
        <v>58100</v>
      </c>
      <c r="Q127" s="189">
        <f t="shared" si="55"/>
        <v>0</v>
      </c>
      <c r="R127" s="189">
        <f t="shared" si="55"/>
        <v>0</v>
      </c>
    </row>
    <row r="128" spans="1:18" s="126" customFormat="1" ht="30" x14ac:dyDescent="0.25">
      <c r="A128" s="37" t="s">
        <v>27</v>
      </c>
      <c r="B128" s="37"/>
      <c r="C128" s="37"/>
      <c r="D128" s="37"/>
      <c r="E128" s="182">
        <v>851</v>
      </c>
      <c r="F128" s="178" t="s">
        <v>13</v>
      </c>
      <c r="G128" s="178" t="s">
        <v>74</v>
      </c>
      <c r="H128" s="193" t="s">
        <v>268</v>
      </c>
      <c r="I128" s="178" t="s">
        <v>28</v>
      </c>
      <c r="J128" s="189">
        <f>'6.ВСР'!J96</f>
        <v>58100</v>
      </c>
      <c r="K128" s="189">
        <f>'6.ВСР'!K96</f>
        <v>0</v>
      </c>
      <c r="L128" s="189">
        <f>'6.ВСР'!L96</f>
        <v>58100</v>
      </c>
      <c r="M128" s="189">
        <f>'6.ВСР'!M96</f>
        <v>0</v>
      </c>
      <c r="N128" s="189">
        <f>'6.ВСР'!N96</f>
        <v>58100</v>
      </c>
      <c r="O128" s="189">
        <f>'6.ВСР'!O96</f>
        <v>0</v>
      </c>
      <c r="P128" s="189">
        <f>'6.ВСР'!P96</f>
        <v>58100</v>
      </c>
      <c r="Q128" s="189">
        <f>'6.ВСР'!Q96</f>
        <v>0</v>
      </c>
      <c r="R128" s="189">
        <f>'6.ВСР'!R96</f>
        <v>0</v>
      </c>
    </row>
    <row r="129" spans="1:18" s="12" customFormat="1" ht="28.5" x14ac:dyDescent="0.25">
      <c r="A129" s="20" t="s">
        <v>77</v>
      </c>
      <c r="B129" s="187"/>
      <c r="C129" s="187"/>
      <c r="D129" s="187"/>
      <c r="E129" s="11">
        <v>851</v>
      </c>
      <c r="F129" s="22" t="s">
        <v>13</v>
      </c>
      <c r="G129" s="22" t="s">
        <v>64</v>
      </c>
      <c r="H129" s="111"/>
      <c r="I129" s="22"/>
      <c r="J129" s="23">
        <f t="shared" ref="J129:R131" si="56">J130</f>
        <v>7450400</v>
      </c>
      <c r="K129" s="23">
        <f t="shared" si="56"/>
        <v>0</v>
      </c>
      <c r="L129" s="23">
        <f t="shared" si="56"/>
        <v>7450400</v>
      </c>
      <c r="M129" s="23">
        <f t="shared" si="56"/>
        <v>0</v>
      </c>
      <c r="N129" s="23">
        <f t="shared" si="56"/>
        <v>7850100</v>
      </c>
      <c r="O129" s="23">
        <f t="shared" si="56"/>
        <v>0</v>
      </c>
      <c r="P129" s="23">
        <f t="shared" si="56"/>
        <v>7850100</v>
      </c>
      <c r="Q129" s="23">
        <f t="shared" si="56"/>
        <v>0</v>
      </c>
      <c r="R129" s="23">
        <f t="shared" si="56"/>
        <v>7909100</v>
      </c>
    </row>
    <row r="130" spans="1:18" s="126" customFormat="1" ht="390" x14ac:dyDescent="0.25">
      <c r="A130" s="190" t="s">
        <v>271</v>
      </c>
      <c r="B130" s="37"/>
      <c r="C130" s="37"/>
      <c r="D130" s="37"/>
      <c r="E130" s="182">
        <v>851</v>
      </c>
      <c r="F130" s="193" t="s">
        <v>13</v>
      </c>
      <c r="G130" s="193" t="s">
        <v>64</v>
      </c>
      <c r="H130" s="193" t="s">
        <v>270</v>
      </c>
      <c r="I130" s="193"/>
      <c r="J130" s="189">
        <f t="shared" si="56"/>
        <v>7450400</v>
      </c>
      <c r="K130" s="189">
        <f t="shared" si="56"/>
        <v>0</v>
      </c>
      <c r="L130" s="189">
        <f t="shared" si="56"/>
        <v>7450400</v>
      </c>
      <c r="M130" s="189">
        <f t="shared" si="56"/>
        <v>0</v>
      </c>
      <c r="N130" s="189">
        <f t="shared" si="56"/>
        <v>7850100</v>
      </c>
      <c r="O130" s="189">
        <f t="shared" si="56"/>
        <v>0</v>
      </c>
      <c r="P130" s="189">
        <f t="shared" si="56"/>
        <v>7850100</v>
      </c>
      <c r="Q130" s="189">
        <f t="shared" si="56"/>
        <v>0</v>
      </c>
      <c r="R130" s="189">
        <f t="shared" si="56"/>
        <v>7909100</v>
      </c>
    </row>
    <row r="131" spans="1:18" s="126" customFormat="1" x14ac:dyDescent="0.25">
      <c r="A131" s="190" t="s">
        <v>42</v>
      </c>
      <c r="B131" s="37"/>
      <c r="C131" s="37"/>
      <c r="D131" s="37"/>
      <c r="E131" s="182">
        <v>851</v>
      </c>
      <c r="F131" s="193" t="s">
        <v>13</v>
      </c>
      <c r="G131" s="193" t="s">
        <v>64</v>
      </c>
      <c r="H131" s="193" t="s">
        <v>270</v>
      </c>
      <c r="I131" s="178" t="s">
        <v>43</v>
      </c>
      <c r="J131" s="189">
        <f t="shared" si="56"/>
        <v>7450400</v>
      </c>
      <c r="K131" s="189">
        <f t="shared" si="56"/>
        <v>0</v>
      </c>
      <c r="L131" s="189">
        <f t="shared" si="56"/>
        <v>7450400</v>
      </c>
      <c r="M131" s="189">
        <f t="shared" si="56"/>
        <v>0</v>
      </c>
      <c r="N131" s="189">
        <f t="shared" si="56"/>
        <v>7850100</v>
      </c>
      <c r="O131" s="189">
        <f t="shared" si="56"/>
        <v>0</v>
      </c>
      <c r="P131" s="189">
        <f t="shared" si="56"/>
        <v>7850100</v>
      </c>
      <c r="Q131" s="189">
        <f t="shared" si="56"/>
        <v>0</v>
      </c>
      <c r="R131" s="189">
        <f t="shared" si="56"/>
        <v>7909100</v>
      </c>
    </row>
    <row r="132" spans="1:18" s="126" customFormat="1" ht="30" x14ac:dyDescent="0.25">
      <c r="A132" s="37" t="s">
        <v>78</v>
      </c>
      <c r="B132" s="37"/>
      <c r="C132" s="37"/>
      <c r="D132" s="37"/>
      <c r="E132" s="182">
        <v>851</v>
      </c>
      <c r="F132" s="193" t="s">
        <v>13</v>
      </c>
      <c r="G132" s="193" t="s">
        <v>64</v>
      </c>
      <c r="H132" s="193" t="s">
        <v>270</v>
      </c>
      <c r="I132" s="178" t="s">
        <v>79</v>
      </c>
      <c r="J132" s="189">
        <f>'6.ВСР'!J100</f>
        <v>7450400</v>
      </c>
      <c r="K132" s="189">
        <f>'6.ВСР'!K100</f>
        <v>0</v>
      </c>
      <c r="L132" s="189">
        <f>'6.ВСР'!L100</f>
        <v>7450400</v>
      </c>
      <c r="M132" s="189">
        <f>'6.ВСР'!M100</f>
        <v>0</v>
      </c>
      <c r="N132" s="189">
        <f>'6.ВСР'!N100</f>
        <v>7850100</v>
      </c>
      <c r="O132" s="189">
        <f>'6.ВСР'!O100</f>
        <v>0</v>
      </c>
      <c r="P132" s="189">
        <f>'6.ВСР'!P100</f>
        <v>7850100</v>
      </c>
      <c r="Q132" s="189">
        <f>'6.ВСР'!Q100</f>
        <v>0</v>
      </c>
      <c r="R132" s="189">
        <f>'6.ВСР'!R100</f>
        <v>7909100</v>
      </c>
    </row>
    <row r="133" spans="1:18" s="12" customFormat="1" ht="28.5" x14ac:dyDescent="0.25">
      <c r="A133" s="20" t="s">
        <v>80</v>
      </c>
      <c r="B133" s="187"/>
      <c r="C133" s="187"/>
      <c r="D133" s="187"/>
      <c r="E133" s="182">
        <v>851</v>
      </c>
      <c r="F133" s="22" t="s">
        <v>13</v>
      </c>
      <c r="G133" s="22" t="s">
        <v>81</v>
      </c>
      <c r="H133" s="111"/>
      <c r="I133" s="22"/>
      <c r="J133" s="23">
        <f t="shared" ref="J133:R133" si="57">J134</f>
        <v>238884</v>
      </c>
      <c r="K133" s="23">
        <f t="shared" si="57"/>
        <v>238884</v>
      </c>
      <c r="L133" s="23">
        <f t="shared" si="57"/>
        <v>0</v>
      </c>
      <c r="M133" s="23">
        <f t="shared" si="57"/>
        <v>0</v>
      </c>
      <c r="N133" s="23">
        <f t="shared" si="57"/>
        <v>238884</v>
      </c>
      <c r="O133" s="23">
        <f t="shared" si="57"/>
        <v>238884</v>
      </c>
      <c r="P133" s="23">
        <f t="shared" si="57"/>
        <v>0</v>
      </c>
      <c r="Q133" s="23">
        <f t="shared" si="57"/>
        <v>0</v>
      </c>
      <c r="R133" s="23">
        <f t="shared" si="57"/>
        <v>238884</v>
      </c>
    </row>
    <row r="134" spans="1:18" s="126" customFormat="1" ht="90" x14ac:dyDescent="0.25">
      <c r="A134" s="190" t="s">
        <v>82</v>
      </c>
      <c r="B134" s="37"/>
      <c r="C134" s="37"/>
      <c r="D134" s="37"/>
      <c r="E134" s="182">
        <v>851</v>
      </c>
      <c r="F134" s="193" t="s">
        <v>13</v>
      </c>
      <c r="G134" s="193" t="s">
        <v>81</v>
      </c>
      <c r="H134" s="193" t="s">
        <v>83</v>
      </c>
      <c r="I134" s="193"/>
      <c r="J134" s="189">
        <f t="shared" ref="J134:R134" si="58">J135+J137</f>
        <v>238884</v>
      </c>
      <c r="K134" s="189">
        <f t="shared" si="58"/>
        <v>238884</v>
      </c>
      <c r="L134" s="189">
        <f t="shared" si="58"/>
        <v>0</v>
      </c>
      <c r="M134" s="189">
        <f t="shared" si="58"/>
        <v>0</v>
      </c>
      <c r="N134" s="189">
        <f t="shared" si="58"/>
        <v>238884</v>
      </c>
      <c r="O134" s="189">
        <f t="shared" si="58"/>
        <v>238884</v>
      </c>
      <c r="P134" s="189">
        <f t="shared" si="58"/>
        <v>0</v>
      </c>
      <c r="Q134" s="189">
        <f t="shared" si="58"/>
        <v>0</v>
      </c>
      <c r="R134" s="189">
        <f t="shared" si="58"/>
        <v>238884</v>
      </c>
    </row>
    <row r="135" spans="1:18" s="126" customFormat="1" ht="135" x14ac:dyDescent="0.25">
      <c r="A135" s="190" t="s">
        <v>16</v>
      </c>
      <c r="B135" s="37"/>
      <c r="C135" s="37"/>
      <c r="D135" s="37"/>
      <c r="E135" s="182">
        <v>851</v>
      </c>
      <c r="F135" s="193" t="s">
        <v>13</v>
      </c>
      <c r="G135" s="193" t="s">
        <v>81</v>
      </c>
      <c r="H135" s="193" t="s">
        <v>83</v>
      </c>
      <c r="I135" s="178" t="s">
        <v>18</v>
      </c>
      <c r="J135" s="189">
        <f t="shared" ref="J135:R135" si="59">J136</f>
        <v>141800</v>
      </c>
      <c r="K135" s="189">
        <f t="shared" si="59"/>
        <v>141800</v>
      </c>
      <c r="L135" s="189">
        <f t="shared" si="59"/>
        <v>0</v>
      </c>
      <c r="M135" s="189">
        <f t="shared" si="59"/>
        <v>0</v>
      </c>
      <c r="N135" s="189">
        <f t="shared" si="59"/>
        <v>141800</v>
      </c>
      <c r="O135" s="189">
        <f t="shared" si="59"/>
        <v>141800</v>
      </c>
      <c r="P135" s="189">
        <f t="shared" si="59"/>
        <v>0</v>
      </c>
      <c r="Q135" s="189">
        <f t="shared" si="59"/>
        <v>0</v>
      </c>
      <c r="R135" s="189">
        <f t="shared" si="59"/>
        <v>141800</v>
      </c>
    </row>
    <row r="136" spans="1:18" s="126" customFormat="1" ht="45" x14ac:dyDescent="0.25">
      <c r="A136" s="190" t="s">
        <v>8</v>
      </c>
      <c r="B136" s="190"/>
      <c r="C136" s="190"/>
      <c r="D136" s="190"/>
      <c r="E136" s="182">
        <v>851</v>
      </c>
      <c r="F136" s="193" t="s">
        <v>13</v>
      </c>
      <c r="G136" s="193" t="s">
        <v>81</v>
      </c>
      <c r="H136" s="193" t="s">
        <v>83</v>
      </c>
      <c r="I136" s="178" t="s">
        <v>19</v>
      </c>
      <c r="J136" s="189">
        <f>'6.ВСР'!J104</f>
        <v>141800</v>
      </c>
      <c r="K136" s="189">
        <f>'6.ВСР'!K104</f>
        <v>141800</v>
      </c>
      <c r="L136" s="189">
        <f>'6.ВСР'!L104</f>
        <v>0</v>
      </c>
      <c r="M136" s="189">
        <f>'6.ВСР'!M104</f>
        <v>0</v>
      </c>
      <c r="N136" s="189">
        <f>'6.ВСР'!N104</f>
        <v>141800</v>
      </c>
      <c r="O136" s="189">
        <f>'6.ВСР'!O104</f>
        <v>141800</v>
      </c>
      <c r="P136" s="189">
        <f>'6.ВСР'!P104</f>
        <v>0</v>
      </c>
      <c r="Q136" s="189">
        <f>'6.ВСР'!Q104</f>
        <v>0</v>
      </c>
      <c r="R136" s="189">
        <f>'6.ВСР'!R104</f>
        <v>141800</v>
      </c>
    </row>
    <row r="137" spans="1:18" s="126" customFormat="1" ht="60" x14ac:dyDescent="0.25">
      <c r="A137" s="37" t="s">
        <v>22</v>
      </c>
      <c r="B137" s="190"/>
      <c r="C137" s="190"/>
      <c r="D137" s="190"/>
      <c r="E137" s="182">
        <v>851</v>
      </c>
      <c r="F137" s="193" t="s">
        <v>13</v>
      </c>
      <c r="G137" s="193" t="s">
        <v>81</v>
      </c>
      <c r="H137" s="193" t="s">
        <v>83</v>
      </c>
      <c r="I137" s="178" t="s">
        <v>23</v>
      </c>
      <c r="J137" s="189">
        <f t="shared" ref="J137:R137" si="60">J138</f>
        <v>97084</v>
      </c>
      <c r="K137" s="189">
        <f t="shared" si="60"/>
        <v>97084</v>
      </c>
      <c r="L137" s="189">
        <f t="shared" si="60"/>
        <v>0</v>
      </c>
      <c r="M137" s="189">
        <f t="shared" si="60"/>
        <v>0</v>
      </c>
      <c r="N137" s="189">
        <f t="shared" si="60"/>
        <v>97084</v>
      </c>
      <c r="O137" s="189">
        <f t="shared" si="60"/>
        <v>97084</v>
      </c>
      <c r="P137" s="189">
        <f t="shared" si="60"/>
        <v>0</v>
      </c>
      <c r="Q137" s="189">
        <f t="shared" si="60"/>
        <v>0</v>
      </c>
      <c r="R137" s="189">
        <f t="shared" si="60"/>
        <v>97084</v>
      </c>
    </row>
    <row r="138" spans="1:18" s="126" customFormat="1" ht="60" x14ac:dyDescent="0.25">
      <c r="A138" s="37" t="s">
        <v>9</v>
      </c>
      <c r="B138" s="37"/>
      <c r="C138" s="37"/>
      <c r="D138" s="37"/>
      <c r="E138" s="182">
        <v>851</v>
      </c>
      <c r="F138" s="193" t="s">
        <v>13</v>
      </c>
      <c r="G138" s="193" t="s">
        <v>81</v>
      </c>
      <c r="H138" s="193" t="s">
        <v>83</v>
      </c>
      <c r="I138" s="178" t="s">
        <v>24</v>
      </c>
      <c r="J138" s="189">
        <f>'6.ВСР'!J106</f>
        <v>97084</v>
      </c>
      <c r="K138" s="189">
        <f>'6.ВСР'!K106</f>
        <v>97084</v>
      </c>
      <c r="L138" s="189">
        <f>'6.ВСР'!L106</f>
        <v>0</v>
      </c>
      <c r="M138" s="189">
        <f>'6.ВСР'!M106</f>
        <v>0</v>
      </c>
      <c r="N138" s="189">
        <f>'6.ВСР'!N106</f>
        <v>97084</v>
      </c>
      <c r="O138" s="189">
        <f>'6.ВСР'!O106</f>
        <v>97084</v>
      </c>
      <c r="P138" s="189">
        <f>'6.ВСР'!P106</f>
        <v>0</v>
      </c>
      <c r="Q138" s="189">
        <f>'6.ВСР'!Q106</f>
        <v>0</v>
      </c>
      <c r="R138" s="189">
        <f>'6.ВСР'!R106</f>
        <v>97084</v>
      </c>
    </row>
    <row r="139" spans="1:18" s="186" customFormat="1" ht="28.5" x14ac:dyDescent="0.25">
      <c r="A139" s="237" t="s">
        <v>84</v>
      </c>
      <c r="B139" s="181"/>
      <c r="C139" s="181"/>
      <c r="D139" s="198"/>
      <c r="E139" s="199">
        <v>851</v>
      </c>
      <c r="F139" s="200" t="s">
        <v>35</v>
      </c>
      <c r="G139" s="200"/>
      <c r="H139" s="200"/>
      <c r="I139" s="183"/>
      <c r="J139" s="185">
        <f t="shared" ref="J139:R139" si="61">J140+J147+J163+J170</f>
        <v>21929839.09</v>
      </c>
      <c r="K139" s="185">
        <f t="shared" si="61"/>
        <v>21566439.09</v>
      </c>
      <c r="L139" s="185">
        <f t="shared" si="61"/>
        <v>363400</v>
      </c>
      <c r="M139" s="185">
        <f t="shared" si="61"/>
        <v>0</v>
      </c>
      <c r="N139" s="185">
        <f t="shared" si="61"/>
        <v>14028026</v>
      </c>
      <c r="O139" s="185">
        <f t="shared" si="61"/>
        <v>13812500</v>
      </c>
      <c r="P139" s="185">
        <f t="shared" si="61"/>
        <v>215526</v>
      </c>
      <c r="Q139" s="185">
        <f t="shared" si="61"/>
        <v>0</v>
      </c>
      <c r="R139" s="185">
        <f t="shared" si="61"/>
        <v>12825775</v>
      </c>
    </row>
    <row r="140" spans="1:18" s="12" customFormat="1" x14ac:dyDescent="0.25">
      <c r="A140" s="201" t="s">
        <v>85</v>
      </c>
      <c r="B140" s="187"/>
      <c r="C140" s="187"/>
      <c r="D140" s="201"/>
      <c r="E140" s="182">
        <v>851</v>
      </c>
      <c r="F140" s="111" t="s">
        <v>35</v>
      </c>
      <c r="G140" s="111" t="s">
        <v>11</v>
      </c>
      <c r="H140" s="111"/>
      <c r="I140" s="22"/>
      <c r="J140" s="23">
        <f t="shared" ref="J140:R140" si="62">J141+J144</f>
        <v>133749</v>
      </c>
      <c r="K140" s="23">
        <f t="shared" si="62"/>
        <v>0</v>
      </c>
      <c r="L140" s="23">
        <f t="shared" si="62"/>
        <v>133749</v>
      </c>
      <c r="M140" s="23">
        <f t="shared" si="62"/>
        <v>0</v>
      </c>
      <c r="N140" s="23">
        <f t="shared" si="62"/>
        <v>66899</v>
      </c>
      <c r="O140" s="23">
        <f t="shared" si="62"/>
        <v>0</v>
      </c>
      <c r="P140" s="23">
        <f t="shared" si="62"/>
        <v>66899</v>
      </c>
      <c r="Q140" s="23">
        <f t="shared" si="62"/>
        <v>0</v>
      </c>
      <c r="R140" s="23">
        <f t="shared" si="62"/>
        <v>66899.199999999997</v>
      </c>
    </row>
    <row r="141" spans="1:18" s="12" customFormat="1" ht="105" x14ac:dyDescent="0.25">
      <c r="A141" s="190" t="s">
        <v>86</v>
      </c>
      <c r="B141" s="37"/>
      <c r="C141" s="37"/>
      <c r="D141" s="202"/>
      <c r="E141" s="182">
        <v>851</v>
      </c>
      <c r="F141" s="193" t="s">
        <v>35</v>
      </c>
      <c r="G141" s="193" t="s">
        <v>11</v>
      </c>
      <c r="H141" s="193" t="s">
        <v>87</v>
      </c>
      <c r="I141" s="178"/>
      <c r="J141" s="189">
        <f t="shared" ref="J141:R145" si="63">J142</f>
        <v>74916</v>
      </c>
      <c r="K141" s="189">
        <f t="shared" si="63"/>
        <v>0</v>
      </c>
      <c r="L141" s="189">
        <f t="shared" si="63"/>
        <v>74916</v>
      </c>
      <c r="M141" s="189">
        <f t="shared" si="63"/>
        <v>0</v>
      </c>
      <c r="N141" s="189">
        <f t="shared" si="63"/>
        <v>8066</v>
      </c>
      <c r="O141" s="189">
        <f t="shared" si="63"/>
        <v>0</v>
      </c>
      <c r="P141" s="189">
        <f t="shared" si="63"/>
        <v>8066</v>
      </c>
      <c r="Q141" s="189">
        <f t="shared" si="63"/>
        <v>0</v>
      </c>
      <c r="R141" s="189">
        <f t="shared" si="63"/>
        <v>8066.2</v>
      </c>
    </row>
    <row r="142" spans="1:18" s="12" customFormat="1" ht="60" x14ac:dyDescent="0.25">
      <c r="A142" s="37" t="s">
        <v>22</v>
      </c>
      <c r="B142" s="37"/>
      <c r="C142" s="37"/>
      <c r="D142" s="37"/>
      <c r="E142" s="182">
        <v>851</v>
      </c>
      <c r="F142" s="193" t="s">
        <v>35</v>
      </c>
      <c r="G142" s="193" t="s">
        <v>11</v>
      </c>
      <c r="H142" s="193" t="s">
        <v>87</v>
      </c>
      <c r="I142" s="178" t="s">
        <v>23</v>
      </c>
      <c r="J142" s="189">
        <f t="shared" si="63"/>
        <v>74916</v>
      </c>
      <c r="K142" s="189">
        <f t="shared" si="63"/>
        <v>0</v>
      </c>
      <c r="L142" s="189">
        <f t="shared" si="63"/>
        <v>74916</v>
      </c>
      <c r="M142" s="189">
        <f t="shared" si="63"/>
        <v>0</v>
      </c>
      <c r="N142" s="189">
        <f t="shared" si="63"/>
        <v>8066</v>
      </c>
      <c r="O142" s="189">
        <f t="shared" si="63"/>
        <v>0</v>
      </c>
      <c r="P142" s="189">
        <f t="shared" si="63"/>
        <v>8066</v>
      </c>
      <c r="Q142" s="189">
        <f t="shared" si="63"/>
        <v>0</v>
      </c>
      <c r="R142" s="189">
        <f t="shared" si="63"/>
        <v>8066.2</v>
      </c>
    </row>
    <row r="143" spans="1:18" s="12" customFormat="1" ht="60" x14ac:dyDescent="0.25">
      <c r="A143" s="37" t="s">
        <v>9</v>
      </c>
      <c r="B143" s="37"/>
      <c r="C143" s="37"/>
      <c r="D143" s="37"/>
      <c r="E143" s="182">
        <v>851</v>
      </c>
      <c r="F143" s="193" t="s">
        <v>35</v>
      </c>
      <c r="G143" s="193" t="s">
        <v>11</v>
      </c>
      <c r="H143" s="193" t="s">
        <v>87</v>
      </c>
      <c r="I143" s="178" t="s">
        <v>24</v>
      </c>
      <c r="J143" s="189">
        <f>'6.ВСР'!J111</f>
        <v>74916</v>
      </c>
      <c r="K143" s="189">
        <f>'6.ВСР'!K111</f>
        <v>0</v>
      </c>
      <c r="L143" s="189">
        <f>'6.ВСР'!L111</f>
        <v>74916</v>
      </c>
      <c r="M143" s="189">
        <f>'6.ВСР'!M111</f>
        <v>0</v>
      </c>
      <c r="N143" s="189">
        <f>'6.ВСР'!N111</f>
        <v>8066</v>
      </c>
      <c r="O143" s="189">
        <f>'6.ВСР'!O111</f>
        <v>0</v>
      </c>
      <c r="P143" s="189">
        <f>'6.ВСР'!P111</f>
        <v>8066</v>
      </c>
      <c r="Q143" s="189">
        <f>'6.ВСР'!Q111</f>
        <v>0</v>
      </c>
      <c r="R143" s="189">
        <f>'6.ВСР'!R111</f>
        <v>8066.2</v>
      </c>
    </row>
    <row r="144" spans="1:18" s="12" customFormat="1" ht="210" x14ac:dyDescent="0.25">
      <c r="A144" s="190" t="s">
        <v>88</v>
      </c>
      <c r="B144" s="37"/>
      <c r="C144" s="37"/>
      <c r="D144" s="37"/>
      <c r="E144" s="182">
        <v>851</v>
      </c>
      <c r="F144" s="193" t="s">
        <v>35</v>
      </c>
      <c r="G144" s="193" t="s">
        <v>11</v>
      </c>
      <c r="H144" s="193" t="s">
        <v>89</v>
      </c>
      <c r="I144" s="178"/>
      <c r="J144" s="189">
        <f t="shared" si="63"/>
        <v>58833</v>
      </c>
      <c r="K144" s="189">
        <f t="shared" si="63"/>
        <v>0</v>
      </c>
      <c r="L144" s="189">
        <f t="shared" si="63"/>
        <v>58833</v>
      </c>
      <c r="M144" s="189">
        <f t="shared" si="63"/>
        <v>0</v>
      </c>
      <c r="N144" s="189">
        <f t="shared" si="63"/>
        <v>58833</v>
      </c>
      <c r="O144" s="189">
        <f t="shared" si="63"/>
        <v>0</v>
      </c>
      <c r="P144" s="189">
        <f t="shared" si="63"/>
        <v>58833</v>
      </c>
      <c r="Q144" s="189">
        <f t="shared" si="63"/>
        <v>0</v>
      </c>
      <c r="R144" s="189">
        <f t="shared" si="63"/>
        <v>58833</v>
      </c>
    </row>
    <row r="145" spans="1:18" s="12" customFormat="1" x14ac:dyDescent="0.25">
      <c r="A145" s="190" t="s">
        <v>42</v>
      </c>
      <c r="B145" s="37"/>
      <c r="C145" s="37"/>
      <c r="D145" s="37"/>
      <c r="E145" s="182">
        <v>851</v>
      </c>
      <c r="F145" s="193" t="s">
        <v>35</v>
      </c>
      <c r="G145" s="193" t="s">
        <v>11</v>
      </c>
      <c r="H145" s="193" t="s">
        <v>89</v>
      </c>
      <c r="I145" s="178" t="s">
        <v>43</v>
      </c>
      <c r="J145" s="189">
        <f t="shared" si="63"/>
        <v>58833</v>
      </c>
      <c r="K145" s="189">
        <f t="shared" si="63"/>
        <v>0</v>
      </c>
      <c r="L145" s="189">
        <f t="shared" si="63"/>
        <v>58833</v>
      </c>
      <c r="M145" s="189">
        <f t="shared" si="63"/>
        <v>0</v>
      </c>
      <c r="N145" s="189">
        <f t="shared" si="63"/>
        <v>58833</v>
      </c>
      <c r="O145" s="189">
        <f t="shared" si="63"/>
        <v>0</v>
      </c>
      <c r="P145" s="189">
        <f t="shared" si="63"/>
        <v>58833</v>
      </c>
      <c r="Q145" s="189">
        <f t="shared" si="63"/>
        <v>0</v>
      </c>
      <c r="R145" s="189">
        <f t="shared" si="63"/>
        <v>58833</v>
      </c>
    </row>
    <row r="146" spans="1:18" s="12" customFormat="1" ht="30" x14ac:dyDescent="0.25">
      <c r="A146" s="37" t="s">
        <v>78</v>
      </c>
      <c r="B146" s="37"/>
      <c r="C146" s="37"/>
      <c r="D146" s="37"/>
      <c r="E146" s="182">
        <v>851</v>
      </c>
      <c r="F146" s="193" t="s">
        <v>35</v>
      </c>
      <c r="G146" s="193" t="s">
        <v>11</v>
      </c>
      <c r="H146" s="193" t="s">
        <v>89</v>
      </c>
      <c r="I146" s="178" t="s">
        <v>79</v>
      </c>
      <c r="J146" s="189">
        <f>'6.ВСР'!J114</f>
        <v>58833</v>
      </c>
      <c r="K146" s="189">
        <f>'6.ВСР'!K114</f>
        <v>0</v>
      </c>
      <c r="L146" s="189">
        <f>'6.ВСР'!L114</f>
        <v>58833</v>
      </c>
      <c r="M146" s="189">
        <f>'6.ВСР'!M114</f>
        <v>0</v>
      </c>
      <c r="N146" s="189">
        <f>'6.ВСР'!N114</f>
        <v>58833</v>
      </c>
      <c r="O146" s="189">
        <f>'6.ВСР'!O114</f>
        <v>0</v>
      </c>
      <c r="P146" s="189">
        <f>'6.ВСР'!P114</f>
        <v>58833</v>
      </c>
      <c r="Q146" s="189">
        <f>'6.ВСР'!Q114</f>
        <v>0</v>
      </c>
      <c r="R146" s="189">
        <f>'6.ВСР'!R114</f>
        <v>58833</v>
      </c>
    </row>
    <row r="147" spans="1:18" s="12" customFormat="1" ht="21.75" customHeight="1" x14ac:dyDescent="0.25">
      <c r="A147" s="201" t="s">
        <v>90</v>
      </c>
      <c r="B147" s="187"/>
      <c r="C147" s="187"/>
      <c r="D147" s="201"/>
      <c r="E147" s="182">
        <v>851</v>
      </c>
      <c r="F147" s="111" t="s">
        <v>35</v>
      </c>
      <c r="G147" s="111" t="s">
        <v>56</v>
      </c>
      <c r="H147" s="111"/>
      <c r="I147" s="22"/>
      <c r="J147" s="23">
        <f t="shared" ref="J147:R147" si="64">J148+J151+J154+J157+J160</f>
        <v>600</v>
      </c>
      <c r="K147" s="23">
        <f t="shared" si="64"/>
        <v>0</v>
      </c>
      <c r="L147" s="23">
        <f t="shared" si="64"/>
        <v>600</v>
      </c>
      <c r="M147" s="23">
        <f t="shared" si="64"/>
        <v>0</v>
      </c>
      <c r="N147" s="23">
        <f t="shared" si="64"/>
        <v>211127</v>
      </c>
      <c r="O147" s="23">
        <f t="shared" si="64"/>
        <v>200000</v>
      </c>
      <c r="P147" s="23">
        <f t="shared" si="64"/>
        <v>11127</v>
      </c>
      <c r="Q147" s="23">
        <f t="shared" si="64"/>
        <v>0</v>
      </c>
      <c r="R147" s="23">
        <f t="shared" si="64"/>
        <v>600</v>
      </c>
    </row>
    <row r="148" spans="1:18" s="12" customFormat="1" ht="60" hidden="1" x14ac:dyDescent="0.25">
      <c r="A148" s="190" t="s">
        <v>95</v>
      </c>
      <c r="B148" s="37"/>
      <c r="C148" s="37"/>
      <c r="D148" s="202"/>
      <c r="E148" s="182">
        <v>851</v>
      </c>
      <c r="F148" s="193" t="s">
        <v>35</v>
      </c>
      <c r="G148" s="193" t="s">
        <v>56</v>
      </c>
      <c r="H148" s="193" t="s">
        <v>96</v>
      </c>
      <c r="I148" s="178"/>
      <c r="J148" s="189">
        <f t="shared" ref="J148:R149" si="65">J149</f>
        <v>0</v>
      </c>
      <c r="K148" s="189">
        <f t="shared" si="65"/>
        <v>0</v>
      </c>
      <c r="L148" s="189">
        <f t="shared" si="65"/>
        <v>0</v>
      </c>
      <c r="M148" s="189">
        <f t="shared" si="65"/>
        <v>0</v>
      </c>
      <c r="N148" s="189">
        <f t="shared" si="65"/>
        <v>0</v>
      </c>
      <c r="O148" s="189">
        <f t="shared" si="65"/>
        <v>0</v>
      </c>
      <c r="P148" s="189">
        <f t="shared" si="65"/>
        <v>0</v>
      </c>
      <c r="Q148" s="189">
        <f t="shared" si="65"/>
        <v>0</v>
      </c>
      <c r="R148" s="189">
        <f t="shared" si="65"/>
        <v>0</v>
      </c>
    </row>
    <row r="149" spans="1:18" s="12" customFormat="1" ht="45" hidden="1" x14ac:dyDescent="0.25">
      <c r="A149" s="37" t="s">
        <v>91</v>
      </c>
      <c r="B149" s="37"/>
      <c r="C149" s="37"/>
      <c r="D149" s="202"/>
      <c r="E149" s="182">
        <v>851</v>
      </c>
      <c r="F149" s="193" t="s">
        <v>35</v>
      </c>
      <c r="G149" s="193" t="s">
        <v>56</v>
      </c>
      <c r="H149" s="193" t="s">
        <v>96</v>
      </c>
      <c r="I149" s="178" t="s">
        <v>92</v>
      </c>
      <c r="J149" s="189">
        <f t="shared" si="65"/>
        <v>0</v>
      </c>
      <c r="K149" s="189">
        <f t="shared" si="65"/>
        <v>0</v>
      </c>
      <c r="L149" s="189">
        <f t="shared" si="65"/>
        <v>0</v>
      </c>
      <c r="M149" s="189">
        <f t="shared" si="65"/>
        <v>0</v>
      </c>
      <c r="N149" s="189">
        <f t="shared" si="65"/>
        <v>0</v>
      </c>
      <c r="O149" s="189">
        <f t="shared" si="65"/>
        <v>0</v>
      </c>
      <c r="P149" s="189">
        <f t="shared" si="65"/>
        <v>0</v>
      </c>
      <c r="Q149" s="189">
        <f t="shared" si="65"/>
        <v>0</v>
      </c>
      <c r="R149" s="189">
        <f t="shared" si="65"/>
        <v>0</v>
      </c>
    </row>
    <row r="150" spans="1:18" s="12" customFormat="1" hidden="1" x14ac:dyDescent="0.25">
      <c r="A150" s="37" t="s">
        <v>93</v>
      </c>
      <c r="B150" s="37"/>
      <c r="C150" s="37"/>
      <c r="D150" s="202"/>
      <c r="E150" s="182">
        <v>851</v>
      </c>
      <c r="F150" s="193" t="s">
        <v>35</v>
      </c>
      <c r="G150" s="193" t="s">
        <v>56</v>
      </c>
      <c r="H150" s="193" t="s">
        <v>96</v>
      </c>
      <c r="I150" s="178" t="s">
        <v>94</v>
      </c>
      <c r="J150" s="189">
        <f>'6.ВСР'!J118</f>
        <v>0</v>
      </c>
      <c r="K150" s="189">
        <f>'6.ВСР'!K118</f>
        <v>0</v>
      </c>
      <c r="L150" s="189">
        <f>'6.ВСР'!L118</f>
        <v>0</v>
      </c>
      <c r="M150" s="189">
        <f>'6.ВСР'!M118</f>
        <v>0</v>
      </c>
      <c r="N150" s="189">
        <f>'6.ВСР'!N118</f>
        <v>0</v>
      </c>
      <c r="O150" s="189">
        <f>'6.ВСР'!O118</f>
        <v>0</v>
      </c>
      <c r="P150" s="189">
        <f>'6.ВСР'!P118</f>
        <v>0</v>
      </c>
      <c r="Q150" s="189">
        <f>'6.ВСР'!Q118</f>
        <v>0</v>
      </c>
      <c r="R150" s="189">
        <f>'6.ВСР'!R118</f>
        <v>0</v>
      </c>
    </row>
    <row r="151" spans="1:18" s="12" customFormat="1" ht="30" hidden="1" x14ac:dyDescent="0.25">
      <c r="A151" s="37" t="s">
        <v>349</v>
      </c>
      <c r="B151" s="37"/>
      <c r="C151" s="37"/>
      <c r="D151" s="202"/>
      <c r="E151" s="182">
        <v>851</v>
      </c>
      <c r="F151" s="193" t="s">
        <v>35</v>
      </c>
      <c r="G151" s="193" t="s">
        <v>56</v>
      </c>
      <c r="H151" s="193" t="s">
        <v>350</v>
      </c>
      <c r="I151" s="178"/>
      <c r="J151" s="189">
        <f t="shared" ref="J151:R152" si="66">J152</f>
        <v>0</v>
      </c>
      <c r="K151" s="189">
        <f t="shared" si="66"/>
        <v>0</v>
      </c>
      <c r="L151" s="189">
        <f t="shared" si="66"/>
        <v>0</v>
      </c>
      <c r="M151" s="189">
        <f t="shared" si="66"/>
        <v>0</v>
      </c>
      <c r="N151" s="189">
        <f t="shared" si="66"/>
        <v>0</v>
      </c>
      <c r="O151" s="189">
        <f t="shared" si="66"/>
        <v>0</v>
      </c>
      <c r="P151" s="189">
        <f t="shared" si="66"/>
        <v>0</v>
      </c>
      <c r="Q151" s="189">
        <f t="shared" si="66"/>
        <v>0</v>
      </c>
      <c r="R151" s="189">
        <f t="shared" si="66"/>
        <v>0</v>
      </c>
    </row>
    <row r="152" spans="1:18" s="12" customFormat="1" ht="60" hidden="1" x14ac:dyDescent="0.25">
      <c r="A152" s="37" t="s">
        <v>22</v>
      </c>
      <c r="B152" s="37"/>
      <c r="C152" s="37"/>
      <c r="D152" s="202"/>
      <c r="E152" s="182">
        <v>851</v>
      </c>
      <c r="F152" s="193" t="s">
        <v>35</v>
      </c>
      <c r="G152" s="193" t="s">
        <v>56</v>
      </c>
      <c r="H152" s="193" t="s">
        <v>350</v>
      </c>
      <c r="I152" s="178" t="s">
        <v>23</v>
      </c>
      <c r="J152" s="189">
        <f t="shared" si="66"/>
        <v>0</v>
      </c>
      <c r="K152" s="189">
        <f t="shared" si="66"/>
        <v>0</v>
      </c>
      <c r="L152" s="189">
        <f t="shared" si="66"/>
        <v>0</v>
      </c>
      <c r="M152" s="189">
        <f t="shared" si="66"/>
        <v>0</v>
      </c>
      <c r="N152" s="189">
        <f t="shared" si="66"/>
        <v>0</v>
      </c>
      <c r="O152" s="189">
        <f t="shared" si="66"/>
        <v>0</v>
      </c>
      <c r="P152" s="189">
        <f t="shared" si="66"/>
        <v>0</v>
      </c>
      <c r="Q152" s="189">
        <f t="shared" si="66"/>
        <v>0</v>
      </c>
      <c r="R152" s="189">
        <f t="shared" si="66"/>
        <v>0</v>
      </c>
    </row>
    <row r="153" spans="1:18" s="12" customFormat="1" ht="60" hidden="1" x14ac:dyDescent="0.25">
      <c r="A153" s="37" t="s">
        <v>9</v>
      </c>
      <c r="B153" s="37"/>
      <c r="C153" s="37"/>
      <c r="D153" s="202"/>
      <c r="E153" s="182">
        <v>851</v>
      </c>
      <c r="F153" s="193" t="s">
        <v>35</v>
      </c>
      <c r="G153" s="193" t="s">
        <v>56</v>
      </c>
      <c r="H153" s="193" t="s">
        <v>350</v>
      </c>
      <c r="I153" s="178" t="s">
        <v>24</v>
      </c>
      <c r="J153" s="189">
        <f>'6.ВСР'!J121</f>
        <v>0</v>
      </c>
      <c r="K153" s="189">
        <f>'6.ВСР'!K121</f>
        <v>0</v>
      </c>
      <c r="L153" s="189">
        <f>'6.ВСР'!L121</f>
        <v>0</v>
      </c>
      <c r="M153" s="189">
        <f>'6.ВСР'!M121</f>
        <v>0</v>
      </c>
      <c r="N153" s="189">
        <f>'6.ВСР'!N121</f>
        <v>0</v>
      </c>
      <c r="O153" s="189">
        <f>'6.ВСР'!O121</f>
        <v>0</v>
      </c>
      <c r="P153" s="189">
        <f>'6.ВСР'!P121</f>
        <v>0</v>
      </c>
      <c r="Q153" s="189">
        <f>'6.ВСР'!Q121</f>
        <v>0</v>
      </c>
      <c r="R153" s="189">
        <f>'6.ВСР'!R121</f>
        <v>0</v>
      </c>
    </row>
    <row r="154" spans="1:18" s="12" customFormat="1" ht="150" x14ac:dyDescent="0.25">
      <c r="A154" s="190" t="s">
        <v>97</v>
      </c>
      <c r="B154" s="37"/>
      <c r="C154" s="37"/>
      <c r="D154" s="37"/>
      <c r="E154" s="182">
        <v>851</v>
      </c>
      <c r="F154" s="193" t="s">
        <v>35</v>
      </c>
      <c r="G154" s="193" t="s">
        <v>56</v>
      </c>
      <c r="H154" s="193" t="s">
        <v>287</v>
      </c>
      <c r="I154" s="178"/>
      <c r="J154" s="189">
        <f t="shared" ref="J154:R155" si="67">J155</f>
        <v>600</v>
      </c>
      <c r="K154" s="189">
        <f t="shared" si="67"/>
        <v>0</v>
      </c>
      <c r="L154" s="189">
        <f t="shared" si="67"/>
        <v>600</v>
      </c>
      <c r="M154" s="189">
        <f t="shared" si="67"/>
        <v>0</v>
      </c>
      <c r="N154" s="189">
        <f t="shared" si="67"/>
        <v>600</v>
      </c>
      <c r="O154" s="189">
        <f t="shared" si="67"/>
        <v>0</v>
      </c>
      <c r="P154" s="189">
        <f t="shared" si="67"/>
        <v>600</v>
      </c>
      <c r="Q154" s="189">
        <f t="shared" si="67"/>
        <v>0</v>
      </c>
      <c r="R154" s="189">
        <f t="shared" si="67"/>
        <v>600</v>
      </c>
    </row>
    <row r="155" spans="1:18" s="12" customFormat="1" x14ac:dyDescent="0.25">
      <c r="A155" s="190" t="s">
        <v>42</v>
      </c>
      <c r="B155" s="37"/>
      <c r="C155" s="37"/>
      <c r="D155" s="37"/>
      <c r="E155" s="182">
        <v>851</v>
      </c>
      <c r="F155" s="193" t="s">
        <v>35</v>
      </c>
      <c r="G155" s="193" t="s">
        <v>56</v>
      </c>
      <c r="H155" s="193" t="s">
        <v>287</v>
      </c>
      <c r="I155" s="178" t="s">
        <v>43</v>
      </c>
      <c r="J155" s="189">
        <f t="shared" si="67"/>
        <v>600</v>
      </c>
      <c r="K155" s="189">
        <f t="shared" si="67"/>
        <v>0</v>
      </c>
      <c r="L155" s="189">
        <f t="shared" si="67"/>
        <v>600</v>
      </c>
      <c r="M155" s="189">
        <f t="shared" si="67"/>
        <v>0</v>
      </c>
      <c r="N155" s="189">
        <f t="shared" si="67"/>
        <v>600</v>
      </c>
      <c r="O155" s="189">
        <f t="shared" si="67"/>
        <v>0</v>
      </c>
      <c r="P155" s="189">
        <f t="shared" si="67"/>
        <v>600</v>
      </c>
      <c r="Q155" s="189">
        <f t="shared" si="67"/>
        <v>0</v>
      </c>
      <c r="R155" s="189">
        <f t="shared" si="67"/>
        <v>600</v>
      </c>
    </row>
    <row r="156" spans="1:18" s="12" customFormat="1" ht="30" x14ac:dyDescent="0.25">
      <c r="A156" s="37" t="s">
        <v>78</v>
      </c>
      <c r="B156" s="37"/>
      <c r="C156" s="37"/>
      <c r="D156" s="37"/>
      <c r="E156" s="182">
        <v>851</v>
      </c>
      <c r="F156" s="193" t="s">
        <v>35</v>
      </c>
      <c r="G156" s="193" t="s">
        <v>56</v>
      </c>
      <c r="H156" s="193" t="s">
        <v>287</v>
      </c>
      <c r="I156" s="178" t="s">
        <v>79</v>
      </c>
      <c r="J156" s="189">
        <f>'6.ВСР'!J124</f>
        <v>600</v>
      </c>
      <c r="K156" s="189">
        <f>'6.ВСР'!K124</f>
        <v>0</v>
      </c>
      <c r="L156" s="189">
        <f>'6.ВСР'!L124</f>
        <v>600</v>
      </c>
      <c r="M156" s="189">
        <f>'6.ВСР'!M124</f>
        <v>0</v>
      </c>
      <c r="N156" s="189">
        <f>'6.ВСР'!N124</f>
        <v>600</v>
      </c>
      <c r="O156" s="189">
        <f>'6.ВСР'!O124</f>
        <v>0</v>
      </c>
      <c r="P156" s="189">
        <f>'6.ВСР'!P124</f>
        <v>600</v>
      </c>
      <c r="Q156" s="189">
        <f>'6.ВСР'!Q124</f>
        <v>0</v>
      </c>
      <c r="R156" s="189">
        <f>'6.ВСР'!R124</f>
        <v>600</v>
      </c>
    </row>
    <row r="157" spans="1:18" s="126" customFormat="1" ht="75" hidden="1" x14ac:dyDescent="0.25">
      <c r="A157" s="190" t="s">
        <v>338</v>
      </c>
      <c r="B157" s="37"/>
      <c r="C157" s="37"/>
      <c r="D157" s="202"/>
      <c r="E157" s="182">
        <v>851</v>
      </c>
      <c r="F157" s="193" t="s">
        <v>35</v>
      </c>
      <c r="G157" s="193" t="s">
        <v>56</v>
      </c>
      <c r="H157" s="193" t="s">
        <v>98</v>
      </c>
      <c r="I157" s="178"/>
      <c r="J157" s="189">
        <f t="shared" ref="J157:R158" si="68">J158</f>
        <v>0</v>
      </c>
      <c r="K157" s="189">
        <f t="shared" si="68"/>
        <v>0</v>
      </c>
      <c r="L157" s="189">
        <f t="shared" si="68"/>
        <v>0</v>
      </c>
      <c r="M157" s="189">
        <f t="shared" si="68"/>
        <v>0</v>
      </c>
      <c r="N157" s="189">
        <f t="shared" si="68"/>
        <v>0</v>
      </c>
      <c r="O157" s="189">
        <f t="shared" si="68"/>
        <v>0</v>
      </c>
      <c r="P157" s="189">
        <f t="shared" si="68"/>
        <v>0</v>
      </c>
      <c r="Q157" s="189">
        <f t="shared" si="68"/>
        <v>0</v>
      </c>
      <c r="R157" s="189">
        <f t="shared" si="68"/>
        <v>0</v>
      </c>
    </row>
    <row r="158" spans="1:18" s="126" customFormat="1" ht="45" hidden="1" x14ac:dyDescent="0.25">
      <c r="A158" s="37" t="s">
        <v>91</v>
      </c>
      <c r="B158" s="37"/>
      <c r="C158" s="37"/>
      <c r="D158" s="202"/>
      <c r="E158" s="182">
        <v>851</v>
      </c>
      <c r="F158" s="193" t="s">
        <v>35</v>
      </c>
      <c r="G158" s="193" t="s">
        <v>56</v>
      </c>
      <c r="H158" s="193" t="s">
        <v>98</v>
      </c>
      <c r="I158" s="178" t="s">
        <v>92</v>
      </c>
      <c r="J158" s="189">
        <f t="shared" si="68"/>
        <v>0</v>
      </c>
      <c r="K158" s="189">
        <f t="shared" si="68"/>
        <v>0</v>
      </c>
      <c r="L158" s="189">
        <f t="shared" si="68"/>
        <v>0</v>
      </c>
      <c r="M158" s="189">
        <f t="shared" si="68"/>
        <v>0</v>
      </c>
      <c r="N158" s="189">
        <f t="shared" si="68"/>
        <v>0</v>
      </c>
      <c r="O158" s="189">
        <f t="shared" si="68"/>
        <v>0</v>
      </c>
      <c r="P158" s="189">
        <f t="shared" si="68"/>
        <v>0</v>
      </c>
      <c r="Q158" s="189">
        <f t="shared" si="68"/>
        <v>0</v>
      </c>
      <c r="R158" s="189">
        <f t="shared" si="68"/>
        <v>0</v>
      </c>
    </row>
    <row r="159" spans="1:18" s="126" customFormat="1" hidden="1" x14ac:dyDescent="0.25">
      <c r="A159" s="37" t="s">
        <v>93</v>
      </c>
      <c r="B159" s="37"/>
      <c r="C159" s="37"/>
      <c r="D159" s="202"/>
      <c r="E159" s="182">
        <v>851</v>
      </c>
      <c r="F159" s="193" t="s">
        <v>35</v>
      </c>
      <c r="G159" s="193" t="s">
        <v>56</v>
      </c>
      <c r="H159" s="193" t="s">
        <v>98</v>
      </c>
      <c r="I159" s="178" t="s">
        <v>94</v>
      </c>
      <c r="J159" s="189">
        <f>'6.ВСР'!J130</f>
        <v>0</v>
      </c>
      <c r="K159" s="189">
        <f>'6.ВСР'!K130</f>
        <v>0</v>
      </c>
      <c r="L159" s="189">
        <f>'6.ВСР'!L130</f>
        <v>0</v>
      </c>
      <c r="M159" s="189">
        <f>'6.ВСР'!M130</f>
        <v>0</v>
      </c>
      <c r="N159" s="189">
        <f>'6.ВСР'!N130</f>
        <v>0</v>
      </c>
      <c r="O159" s="189">
        <f>'6.ВСР'!O130</f>
        <v>0</v>
      </c>
      <c r="P159" s="189">
        <f>'6.ВСР'!P130</f>
        <v>0</v>
      </c>
      <c r="Q159" s="189">
        <f>'6.ВСР'!Q130</f>
        <v>0</v>
      </c>
      <c r="R159" s="189">
        <f>'6.ВСР'!R130</f>
        <v>0</v>
      </c>
    </row>
    <row r="160" spans="1:18" s="126" customFormat="1" ht="45" x14ac:dyDescent="0.25">
      <c r="A160" s="190" t="s">
        <v>411</v>
      </c>
      <c r="B160" s="37"/>
      <c r="C160" s="37"/>
      <c r="D160" s="202"/>
      <c r="E160" s="182">
        <v>851</v>
      </c>
      <c r="F160" s="193" t="s">
        <v>35</v>
      </c>
      <c r="G160" s="193" t="s">
        <v>56</v>
      </c>
      <c r="H160" s="193" t="s">
        <v>410</v>
      </c>
      <c r="I160" s="178"/>
      <c r="J160" s="189">
        <f t="shared" ref="J160:R161" si="69">J161</f>
        <v>0</v>
      </c>
      <c r="K160" s="189">
        <f t="shared" si="69"/>
        <v>0</v>
      </c>
      <c r="L160" s="189">
        <f t="shared" si="69"/>
        <v>0</v>
      </c>
      <c r="M160" s="189">
        <f t="shared" si="69"/>
        <v>0</v>
      </c>
      <c r="N160" s="189">
        <f t="shared" si="69"/>
        <v>210527</v>
      </c>
      <c r="O160" s="189">
        <f t="shared" si="69"/>
        <v>200000</v>
      </c>
      <c r="P160" s="189">
        <f t="shared" si="69"/>
        <v>10527</v>
      </c>
      <c r="Q160" s="189">
        <f t="shared" si="69"/>
        <v>0</v>
      </c>
      <c r="R160" s="189">
        <f t="shared" si="69"/>
        <v>0</v>
      </c>
    </row>
    <row r="161" spans="1:20" s="126" customFormat="1" ht="60" x14ac:dyDescent="0.25">
      <c r="A161" s="37" t="s">
        <v>22</v>
      </c>
      <c r="B161" s="37"/>
      <c r="C161" s="37"/>
      <c r="D161" s="202"/>
      <c r="E161" s="182">
        <v>851</v>
      </c>
      <c r="F161" s="193" t="s">
        <v>35</v>
      </c>
      <c r="G161" s="193" t="s">
        <v>56</v>
      </c>
      <c r="H161" s="193" t="s">
        <v>410</v>
      </c>
      <c r="I161" s="178" t="s">
        <v>23</v>
      </c>
      <c r="J161" s="189">
        <f t="shared" si="69"/>
        <v>0</v>
      </c>
      <c r="K161" s="189">
        <f t="shared" si="69"/>
        <v>0</v>
      </c>
      <c r="L161" s="189">
        <f t="shared" si="69"/>
        <v>0</v>
      </c>
      <c r="M161" s="189">
        <f t="shared" si="69"/>
        <v>0</v>
      </c>
      <c r="N161" s="189">
        <f t="shared" si="69"/>
        <v>210527</v>
      </c>
      <c r="O161" s="189">
        <f t="shared" si="69"/>
        <v>200000</v>
      </c>
      <c r="P161" s="189">
        <f t="shared" si="69"/>
        <v>10527</v>
      </c>
      <c r="Q161" s="189">
        <f t="shared" si="69"/>
        <v>0</v>
      </c>
      <c r="R161" s="189">
        <f t="shared" si="69"/>
        <v>0</v>
      </c>
    </row>
    <row r="162" spans="1:20" s="126" customFormat="1" ht="60" x14ac:dyDescent="0.25">
      <c r="A162" s="37" t="s">
        <v>9</v>
      </c>
      <c r="B162" s="37"/>
      <c r="C162" s="37"/>
      <c r="D162" s="202"/>
      <c r="E162" s="182">
        <v>851</v>
      </c>
      <c r="F162" s="193" t="s">
        <v>35</v>
      </c>
      <c r="G162" s="193" t="s">
        <v>56</v>
      </c>
      <c r="H162" s="193" t="s">
        <v>410</v>
      </c>
      <c r="I162" s="178" t="s">
        <v>24</v>
      </c>
      <c r="J162" s="189">
        <f>'6.ВСР'!J133</f>
        <v>0</v>
      </c>
      <c r="K162" s="189">
        <f>'6.ВСР'!K133</f>
        <v>0</v>
      </c>
      <c r="L162" s="189">
        <f>'6.ВСР'!L133</f>
        <v>0</v>
      </c>
      <c r="M162" s="189">
        <f>'6.ВСР'!M133</f>
        <v>0</v>
      </c>
      <c r="N162" s="189">
        <f>'6.ВСР'!N133</f>
        <v>210527</v>
      </c>
      <c r="O162" s="189">
        <f>'6.ВСР'!O133</f>
        <v>200000</v>
      </c>
      <c r="P162" s="189">
        <f>'6.ВСР'!P133</f>
        <v>10527</v>
      </c>
      <c r="Q162" s="189">
        <f>'6.ВСР'!Q133</f>
        <v>0</v>
      </c>
      <c r="R162" s="189">
        <f>'6.ВСР'!R133</f>
        <v>0</v>
      </c>
    </row>
    <row r="163" spans="1:20" s="126" customFormat="1" x14ac:dyDescent="0.25">
      <c r="A163" s="187" t="s">
        <v>408</v>
      </c>
      <c r="B163" s="37"/>
      <c r="C163" s="37"/>
      <c r="D163" s="202"/>
      <c r="E163" s="11">
        <v>851</v>
      </c>
      <c r="F163" s="111" t="s">
        <v>35</v>
      </c>
      <c r="G163" s="111" t="s">
        <v>58</v>
      </c>
      <c r="H163" s="193"/>
      <c r="I163" s="22"/>
      <c r="J163" s="23">
        <f t="shared" ref="J163:R163" si="70">J164+J167</f>
        <v>277399</v>
      </c>
      <c r="K163" s="23">
        <f t="shared" si="70"/>
        <v>263529</v>
      </c>
      <c r="L163" s="23">
        <f t="shared" si="70"/>
        <v>13870</v>
      </c>
      <c r="M163" s="23">
        <f t="shared" si="70"/>
        <v>0</v>
      </c>
      <c r="N163" s="23">
        <f t="shared" si="70"/>
        <v>0</v>
      </c>
      <c r="O163" s="23">
        <f t="shared" si="70"/>
        <v>0</v>
      </c>
      <c r="P163" s="23">
        <f t="shared" si="70"/>
        <v>0</v>
      </c>
      <c r="Q163" s="23">
        <f t="shared" si="70"/>
        <v>0</v>
      </c>
      <c r="R163" s="23">
        <f t="shared" si="70"/>
        <v>5788275.7999999998</v>
      </c>
    </row>
    <row r="164" spans="1:20" s="126" customFormat="1" ht="105" hidden="1" x14ac:dyDescent="0.25">
      <c r="A164" s="239" t="s">
        <v>964</v>
      </c>
      <c r="B164" s="37"/>
      <c r="C164" s="37"/>
      <c r="D164" s="202"/>
      <c r="E164" s="182">
        <v>851</v>
      </c>
      <c r="F164" s="193" t="s">
        <v>35</v>
      </c>
      <c r="G164" s="193" t="s">
        <v>58</v>
      </c>
      <c r="H164" s="238" t="s">
        <v>965</v>
      </c>
      <c r="I164" s="178"/>
      <c r="J164" s="189">
        <f t="shared" ref="J164:R165" si="71">J165</f>
        <v>0</v>
      </c>
      <c r="K164" s="189">
        <f t="shared" si="71"/>
        <v>0</v>
      </c>
      <c r="L164" s="189">
        <f t="shared" si="71"/>
        <v>0</v>
      </c>
      <c r="M164" s="189">
        <f t="shared" si="71"/>
        <v>0</v>
      </c>
      <c r="N164" s="189">
        <f t="shared" si="71"/>
        <v>0</v>
      </c>
      <c r="O164" s="189">
        <f t="shared" si="71"/>
        <v>0</v>
      </c>
      <c r="P164" s="189">
        <f t="shared" si="71"/>
        <v>0</v>
      </c>
      <c r="Q164" s="189">
        <f t="shared" si="71"/>
        <v>0</v>
      </c>
      <c r="R164" s="189">
        <f t="shared" si="71"/>
        <v>0</v>
      </c>
    </row>
    <row r="165" spans="1:20" s="126" customFormat="1" hidden="1" x14ac:dyDescent="0.25">
      <c r="A165" s="235" t="s">
        <v>42</v>
      </c>
      <c r="B165" s="37"/>
      <c r="C165" s="37"/>
      <c r="D165" s="202"/>
      <c r="E165" s="182">
        <v>851</v>
      </c>
      <c r="F165" s="193" t="s">
        <v>35</v>
      </c>
      <c r="G165" s="193" t="s">
        <v>58</v>
      </c>
      <c r="H165" s="238" t="s">
        <v>965</v>
      </c>
      <c r="I165" s="178" t="s">
        <v>43</v>
      </c>
      <c r="J165" s="189">
        <f t="shared" si="71"/>
        <v>0</v>
      </c>
      <c r="K165" s="189">
        <f t="shared" si="71"/>
        <v>0</v>
      </c>
      <c r="L165" s="189">
        <f t="shared" si="71"/>
        <v>0</v>
      </c>
      <c r="M165" s="189">
        <f t="shared" si="71"/>
        <v>0</v>
      </c>
      <c r="N165" s="189">
        <f t="shared" si="71"/>
        <v>0</v>
      </c>
      <c r="O165" s="189">
        <f t="shared" si="71"/>
        <v>0</v>
      </c>
      <c r="P165" s="189">
        <f t="shared" si="71"/>
        <v>0</v>
      </c>
      <c r="Q165" s="189">
        <f t="shared" si="71"/>
        <v>0</v>
      </c>
      <c r="R165" s="189">
        <f t="shared" si="71"/>
        <v>0</v>
      </c>
    </row>
    <row r="166" spans="1:20" s="126" customFormat="1" ht="30" hidden="1" x14ac:dyDescent="0.25">
      <c r="A166" s="235" t="s">
        <v>78</v>
      </c>
      <c r="B166" s="37"/>
      <c r="C166" s="37"/>
      <c r="D166" s="202"/>
      <c r="E166" s="182">
        <v>851</v>
      </c>
      <c r="F166" s="193" t="s">
        <v>35</v>
      </c>
      <c r="G166" s="193" t="s">
        <v>58</v>
      </c>
      <c r="H166" s="238" t="s">
        <v>965</v>
      </c>
      <c r="I166" s="178" t="s">
        <v>79</v>
      </c>
      <c r="J166" s="189">
        <f>'6.ВСР'!J137</f>
        <v>0</v>
      </c>
      <c r="K166" s="189">
        <f>'6.ВСР'!K137</f>
        <v>0</v>
      </c>
      <c r="L166" s="189">
        <f>'6.ВСР'!L137</f>
        <v>0</v>
      </c>
      <c r="M166" s="189">
        <f>'6.ВСР'!M137</f>
        <v>0</v>
      </c>
      <c r="N166" s="189">
        <f>'6.ВСР'!N137</f>
        <v>0</v>
      </c>
      <c r="O166" s="189">
        <f>'6.ВСР'!O137</f>
        <v>0</v>
      </c>
      <c r="P166" s="189">
        <f>'6.ВСР'!P137</f>
        <v>0</v>
      </c>
      <c r="Q166" s="189">
        <f>'6.ВСР'!Q137</f>
        <v>0</v>
      </c>
      <c r="R166" s="189">
        <f>'6.ВСР'!R137</f>
        <v>0</v>
      </c>
    </row>
    <row r="167" spans="1:20" s="126" customFormat="1" ht="75" x14ac:dyDescent="0.25">
      <c r="A167" s="37" t="s">
        <v>859</v>
      </c>
      <c r="B167" s="37"/>
      <c r="C167" s="37"/>
      <c r="D167" s="202"/>
      <c r="E167" s="182">
        <v>851</v>
      </c>
      <c r="F167" s="178" t="s">
        <v>35</v>
      </c>
      <c r="G167" s="178" t="s">
        <v>58</v>
      </c>
      <c r="H167" s="193" t="s">
        <v>409</v>
      </c>
      <c r="I167" s="178"/>
      <c r="J167" s="189">
        <f t="shared" ref="J167:R168" si="72">J168</f>
        <v>277399</v>
      </c>
      <c r="K167" s="189">
        <f t="shared" si="72"/>
        <v>263529</v>
      </c>
      <c r="L167" s="189">
        <f t="shared" si="72"/>
        <v>13870</v>
      </c>
      <c r="M167" s="189">
        <f t="shared" si="72"/>
        <v>0</v>
      </c>
      <c r="N167" s="189">
        <f t="shared" si="72"/>
        <v>0</v>
      </c>
      <c r="O167" s="189">
        <f t="shared" si="72"/>
        <v>0</v>
      </c>
      <c r="P167" s="189">
        <f t="shared" si="72"/>
        <v>0</v>
      </c>
      <c r="Q167" s="189">
        <f t="shared" si="72"/>
        <v>0</v>
      </c>
      <c r="R167" s="189">
        <f t="shared" si="72"/>
        <v>5788275.7999999998</v>
      </c>
    </row>
    <row r="168" spans="1:20" s="126" customFormat="1" ht="60" x14ac:dyDescent="0.25">
      <c r="A168" s="37" t="s">
        <v>22</v>
      </c>
      <c r="B168" s="37"/>
      <c r="C168" s="37"/>
      <c r="D168" s="202"/>
      <c r="E168" s="182">
        <v>851</v>
      </c>
      <c r="F168" s="178" t="s">
        <v>35</v>
      </c>
      <c r="G168" s="178" t="s">
        <v>58</v>
      </c>
      <c r="H168" s="193" t="s">
        <v>409</v>
      </c>
      <c r="I168" s="178" t="s">
        <v>23</v>
      </c>
      <c r="J168" s="189">
        <f t="shared" si="72"/>
        <v>277399</v>
      </c>
      <c r="K168" s="189">
        <f t="shared" si="72"/>
        <v>263529</v>
      </c>
      <c r="L168" s="189">
        <f t="shared" si="72"/>
        <v>13870</v>
      </c>
      <c r="M168" s="189">
        <f t="shared" si="72"/>
        <v>0</v>
      </c>
      <c r="N168" s="189">
        <f t="shared" si="72"/>
        <v>0</v>
      </c>
      <c r="O168" s="189">
        <f t="shared" si="72"/>
        <v>0</v>
      </c>
      <c r="P168" s="189">
        <f t="shared" si="72"/>
        <v>0</v>
      </c>
      <c r="Q168" s="189">
        <f t="shared" si="72"/>
        <v>0</v>
      </c>
      <c r="R168" s="189">
        <f t="shared" si="72"/>
        <v>5788275.7999999998</v>
      </c>
    </row>
    <row r="169" spans="1:20" s="126" customFormat="1" ht="60" x14ac:dyDescent="0.25">
      <c r="A169" s="37" t="s">
        <v>9</v>
      </c>
      <c r="B169" s="37"/>
      <c r="C169" s="37"/>
      <c r="D169" s="202"/>
      <c r="E169" s="182">
        <v>851</v>
      </c>
      <c r="F169" s="178" t="s">
        <v>35</v>
      </c>
      <c r="G169" s="178" t="s">
        <v>58</v>
      </c>
      <c r="H169" s="193" t="s">
        <v>409</v>
      </c>
      <c r="I169" s="178" t="s">
        <v>24</v>
      </c>
      <c r="J169" s="189">
        <f>'6.ВСР'!J140</f>
        <v>277399</v>
      </c>
      <c r="K169" s="189">
        <f>'6.ВСР'!K140</f>
        <v>263529</v>
      </c>
      <c r="L169" s="189">
        <f>'6.ВСР'!L140</f>
        <v>13870</v>
      </c>
      <c r="M169" s="189">
        <f>'6.ВСР'!M140</f>
        <v>0</v>
      </c>
      <c r="N169" s="189">
        <f>'6.ВСР'!N140</f>
        <v>0</v>
      </c>
      <c r="O169" s="189">
        <f>'6.ВСР'!O140</f>
        <v>0</v>
      </c>
      <c r="P169" s="189">
        <f>'6.ВСР'!P140</f>
        <v>0</v>
      </c>
      <c r="Q169" s="189">
        <f>'6.ВСР'!Q140</f>
        <v>0</v>
      </c>
      <c r="R169" s="189">
        <f>'6.ВСР'!R140</f>
        <v>5788275.7999999998</v>
      </c>
    </row>
    <row r="170" spans="1:20" s="12" customFormat="1" ht="42.75" x14ac:dyDescent="0.25">
      <c r="A170" s="187" t="s">
        <v>386</v>
      </c>
      <c r="B170" s="187"/>
      <c r="C170" s="187"/>
      <c r="D170" s="201"/>
      <c r="E170" s="11">
        <v>851</v>
      </c>
      <c r="F170" s="111" t="s">
        <v>35</v>
      </c>
      <c r="G170" s="111" t="s">
        <v>35</v>
      </c>
      <c r="H170" s="111"/>
      <c r="I170" s="22"/>
      <c r="J170" s="23">
        <f t="shared" ref="J170:R170" si="73">J174+J171</f>
        <v>21518091.09</v>
      </c>
      <c r="K170" s="23">
        <f t="shared" si="73"/>
        <v>21302910.09</v>
      </c>
      <c r="L170" s="23">
        <f t="shared" si="73"/>
        <v>215181</v>
      </c>
      <c r="M170" s="23">
        <f t="shared" si="73"/>
        <v>0</v>
      </c>
      <c r="N170" s="23">
        <f t="shared" si="73"/>
        <v>13750000</v>
      </c>
      <c r="O170" s="23">
        <f t="shared" si="73"/>
        <v>13612500</v>
      </c>
      <c r="P170" s="23">
        <f t="shared" si="73"/>
        <v>137500</v>
      </c>
      <c r="Q170" s="23">
        <f t="shared" si="73"/>
        <v>0</v>
      </c>
      <c r="R170" s="23">
        <f t="shared" si="73"/>
        <v>6970000</v>
      </c>
    </row>
    <row r="171" spans="1:20" s="126" customFormat="1" ht="45" hidden="1" x14ac:dyDescent="0.25">
      <c r="A171" s="235" t="s">
        <v>816</v>
      </c>
      <c r="B171" s="37"/>
      <c r="C171" s="37"/>
      <c r="D171" s="202"/>
      <c r="E171" s="182">
        <v>851</v>
      </c>
      <c r="F171" s="193" t="s">
        <v>35</v>
      </c>
      <c r="G171" s="193" t="s">
        <v>35</v>
      </c>
      <c r="H171" s="238" t="s">
        <v>921</v>
      </c>
      <c r="I171" s="178"/>
      <c r="J171" s="189"/>
      <c r="K171" s="189"/>
      <c r="L171" s="189"/>
      <c r="M171" s="189"/>
      <c r="N171" s="189"/>
      <c r="O171" s="189"/>
      <c r="P171" s="189"/>
      <c r="Q171" s="189"/>
      <c r="R171" s="189"/>
      <c r="S171" s="240"/>
      <c r="T171" s="241"/>
    </row>
    <row r="172" spans="1:20" s="126" customFormat="1" ht="45" hidden="1" x14ac:dyDescent="0.25">
      <c r="A172" s="235" t="s">
        <v>91</v>
      </c>
      <c r="B172" s="37"/>
      <c r="C172" s="37"/>
      <c r="D172" s="202"/>
      <c r="E172" s="182">
        <v>851</v>
      </c>
      <c r="F172" s="193" t="s">
        <v>35</v>
      </c>
      <c r="G172" s="193" t="s">
        <v>35</v>
      </c>
      <c r="H172" s="238" t="s">
        <v>921</v>
      </c>
      <c r="I172" s="178" t="s">
        <v>92</v>
      </c>
      <c r="J172" s="189"/>
      <c r="K172" s="189"/>
      <c r="L172" s="189"/>
      <c r="M172" s="189"/>
      <c r="N172" s="189"/>
      <c r="O172" s="189"/>
      <c r="P172" s="189"/>
      <c r="Q172" s="189"/>
      <c r="R172" s="189"/>
      <c r="S172" s="240"/>
      <c r="T172" s="241"/>
    </row>
    <row r="173" spans="1:20" s="126" customFormat="1" hidden="1" x14ac:dyDescent="0.25">
      <c r="A173" s="235" t="s">
        <v>93</v>
      </c>
      <c r="B173" s="37"/>
      <c r="C173" s="37"/>
      <c r="D173" s="202"/>
      <c r="E173" s="182">
        <v>851</v>
      </c>
      <c r="F173" s="193" t="s">
        <v>35</v>
      </c>
      <c r="G173" s="193" t="s">
        <v>35</v>
      </c>
      <c r="H173" s="238" t="s">
        <v>921</v>
      </c>
      <c r="I173" s="178" t="s">
        <v>94</v>
      </c>
      <c r="J173" s="189">
        <f>'6.ВСР'!J144</f>
        <v>0</v>
      </c>
      <c r="K173" s="189">
        <f>'6.ВСР'!K144</f>
        <v>0</v>
      </c>
      <c r="L173" s="189">
        <f>'6.ВСР'!L144</f>
        <v>0</v>
      </c>
      <c r="M173" s="189">
        <f>'6.ВСР'!M144</f>
        <v>0</v>
      </c>
      <c r="N173" s="189">
        <f>'6.ВСР'!N144</f>
        <v>0</v>
      </c>
      <c r="O173" s="189">
        <f>'6.ВСР'!O144</f>
        <v>0</v>
      </c>
      <c r="P173" s="189">
        <f>'6.ВСР'!P144</f>
        <v>0</v>
      </c>
      <c r="Q173" s="189">
        <f>'6.ВСР'!Q144</f>
        <v>0</v>
      </c>
      <c r="R173" s="189">
        <f>'6.ВСР'!R144</f>
        <v>0</v>
      </c>
      <c r="S173" s="240"/>
      <c r="T173" s="241"/>
    </row>
    <row r="174" spans="1:20" s="126" customFormat="1" ht="45" x14ac:dyDescent="0.25">
      <c r="A174" s="37" t="s">
        <v>388</v>
      </c>
      <c r="B174" s="37"/>
      <c r="C174" s="37"/>
      <c r="D174" s="202"/>
      <c r="E174" s="182">
        <v>851</v>
      </c>
      <c r="F174" s="193" t="s">
        <v>35</v>
      </c>
      <c r="G174" s="193" t="s">
        <v>35</v>
      </c>
      <c r="H174" s="193" t="s">
        <v>387</v>
      </c>
      <c r="I174" s="178"/>
      <c r="J174" s="189">
        <f t="shared" ref="J174:R175" si="74">J175</f>
        <v>21518091.09</v>
      </c>
      <c r="K174" s="189">
        <f t="shared" si="74"/>
        <v>21302910.09</v>
      </c>
      <c r="L174" s="189">
        <f t="shared" si="74"/>
        <v>215181</v>
      </c>
      <c r="M174" s="189">
        <f t="shared" si="74"/>
        <v>0</v>
      </c>
      <c r="N174" s="189">
        <f t="shared" si="74"/>
        <v>13750000</v>
      </c>
      <c r="O174" s="189">
        <f t="shared" si="74"/>
        <v>13612500</v>
      </c>
      <c r="P174" s="189">
        <f t="shared" si="74"/>
        <v>137500</v>
      </c>
      <c r="Q174" s="189">
        <f t="shared" si="74"/>
        <v>0</v>
      </c>
      <c r="R174" s="189">
        <f t="shared" si="74"/>
        <v>6970000</v>
      </c>
    </row>
    <row r="175" spans="1:20" s="126" customFormat="1" ht="45" x14ac:dyDescent="0.25">
      <c r="A175" s="37" t="s">
        <v>91</v>
      </c>
      <c r="B175" s="37"/>
      <c r="C175" s="37"/>
      <c r="D175" s="202"/>
      <c r="E175" s="182">
        <v>851</v>
      </c>
      <c r="F175" s="193" t="s">
        <v>35</v>
      </c>
      <c r="G175" s="193" t="s">
        <v>35</v>
      </c>
      <c r="H175" s="193" t="s">
        <v>387</v>
      </c>
      <c r="I175" s="178" t="s">
        <v>92</v>
      </c>
      <c r="J175" s="189">
        <f t="shared" si="74"/>
        <v>21518091.09</v>
      </c>
      <c r="K175" s="189">
        <f t="shared" si="74"/>
        <v>21302910.09</v>
      </c>
      <c r="L175" s="189">
        <f t="shared" si="74"/>
        <v>215181</v>
      </c>
      <c r="M175" s="189">
        <f t="shared" si="74"/>
        <v>0</v>
      </c>
      <c r="N175" s="189">
        <f t="shared" si="74"/>
        <v>13750000</v>
      </c>
      <c r="O175" s="189">
        <f t="shared" si="74"/>
        <v>13612500</v>
      </c>
      <c r="P175" s="189">
        <f t="shared" si="74"/>
        <v>137500</v>
      </c>
      <c r="Q175" s="189">
        <f t="shared" si="74"/>
        <v>0</v>
      </c>
      <c r="R175" s="189">
        <f t="shared" si="74"/>
        <v>6970000</v>
      </c>
    </row>
    <row r="176" spans="1:20" s="126" customFormat="1" x14ac:dyDescent="0.25">
      <c r="A176" s="37" t="s">
        <v>93</v>
      </c>
      <c r="B176" s="37"/>
      <c r="C176" s="37"/>
      <c r="D176" s="202"/>
      <c r="E176" s="182">
        <v>851</v>
      </c>
      <c r="F176" s="193" t="s">
        <v>35</v>
      </c>
      <c r="G176" s="193" t="s">
        <v>35</v>
      </c>
      <c r="H176" s="193" t="s">
        <v>387</v>
      </c>
      <c r="I176" s="178" t="s">
        <v>94</v>
      </c>
      <c r="J176" s="189">
        <f>'6.ВСР'!J147</f>
        <v>21518091.09</v>
      </c>
      <c r="K176" s="189">
        <f>'6.ВСР'!K147</f>
        <v>21302910.09</v>
      </c>
      <c r="L176" s="189">
        <f>'6.ВСР'!L147</f>
        <v>215181</v>
      </c>
      <c r="M176" s="189">
        <f>'6.ВСР'!M147</f>
        <v>0</v>
      </c>
      <c r="N176" s="189">
        <f>'6.ВСР'!N147</f>
        <v>13750000</v>
      </c>
      <c r="O176" s="189">
        <f>'6.ВСР'!O147</f>
        <v>13612500</v>
      </c>
      <c r="P176" s="189">
        <f>'6.ВСР'!P147</f>
        <v>137500</v>
      </c>
      <c r="Q176" s="189">
        <f>'6.ВСР'!Q147</f>
        <v>0</v>
      </c>
      <c r="R176" s="189">
        <f>'6.ВСР'!R147</f>
        <v>6970000</v>
      </c>
    </row>
    <row r="177" spans="1:20" s="186" customFormat="1" x14ac:dyDescent="0.25">
      <c r="A177" s="237" t="s">
        <v>99</v>
      </c>
      <c r="B177" s="181"/>
      <c r="C177" s="181"/>
      <c r="D177" s="181"/>
      <c r="E177" s="182">
        <v>852</v>
      </c>
      <c r="F177" s="183" t="s">
        <v>100</v>
      </c>
      <c r="G177" s="183"/>
      <c r="H177" s="200"/>
      <c r="I177" s="183"/>
      <c r="J177" s="185">
        <f t="shared" ref="J177:R177" si="75">J178+J206+J249+J277+J283</f>
        <v>163529705</v>
      </c>
      <c r="K177" s="185">
        <f t="shared" si="75"/>
        <v>101651015</v>
      </c>
      <c r="L177" s="185">
        <f t="shared" si="75"/>
        <v>61878690</v>
      </c>
      <c r="M177" s="185">
        <f t="shared" si="75"/>
        <v>0</v>
      </c>
      <c r="N177" s="185">
        <f t="shared" si="75"/>
        <v>152782027.19999999</v>
      </c>
      <c r="O177" s="185">
        <f t="shared" si="75"/>
        <v>93078026.200000003</v>
      </c>
      <c r="P177" s="185">
        <f t="shared" si="75"/>
        <v>59704001</v>
      </c>
      <c r="Q177" s="185">
        <f t="shared" si="75"/>
        <v>0</v>
      </c>
      <c r="R177" s="185">
        <f t="shared" si="75"/>
        <v>132768035.2</v>
      </c>
    </row>
    <row r="178" spans="1:20" s="12" customFormat="1" x14ac:dyDescent="0.25">
      <c r="A178" s="20" t="s">
        <v>149</v>
      </c>
      <c r="B178" s="187"/>
      <c r="C178" s="187"/>
      <c r="D178" s="187"/>
      <c r="E178" s="182">
        <v>852</v>
      </c>
      <c r="F178" s="22" t="s">
        <v>100</v>
      </c>
      <c r="G178" s="22" t="s">
        <v>11</v>
      </c>
      <c r="H178" s="111"/>
      <c r="I178" s="22"/>
      <c r="J178" s="23">
        <f t="shared" ref="J178:R178" si="76">J179+J191+J182+J185+J188+J194+J197+J200+J203</f>
        <v>37448498</v>
      </c>
      <c r="K178" s="23">
        <f t="shared" si="76"/>
        <v>26773656</v>
      </c>
      <c r="L178" s="23">
        <f t="shared" si="76"/>
        <v>10674842</v>
      </c>
      <c r="M178" s="23">
        <f t="shared" si="76"/>
        <v>0</v>
      </c>
      <c r="N178" s="23">
        <f t="shared" si="76"/>
        <v>38960582</v>
      </c>
      <c r="O178" s="23">
        <f t="shared" si="76"/>
        <v>28232120</v>
      </c>
      <c r="P178" s="23">
        <f t="shared" si="76"/>
        <v>10728462</v>
      </c>
      <c r="Q178" s="23">
        <f t="shared" si="76"/>
        <v>0</v>
      </c>
      <c r="R178" s="23">
        <f t="shared" si="76"/>
        <v>32694156</v>
      </c>
    </row>
    <row r="179" spans="1:20" s="12" customFormat="1" ht="405" x14ac:dyDescent="0.25">
      <c r="A179" s="235" t="s">
        <v>837</v>
      </c>
      <c r="B179" s="187"/>
      <c r="C179" s="187"/>
      <c r="D179" s="187"/>
      <c r="E179" s="182">
        <v>852</v>
      </c>
      <c r="F179" s="178" t="s">
        <v>100</v>
      </c>
      <c r="G179" s="178" t="s">
        <v>11</v>
      </c>
      <c r="H179" s="238" t="s">
        <v>838</v>
      </c>
      <c r="I179" s="178"/>
      <c r="J179" s="189">
        <f t="shared" ref="J179:R180" si="77">J180</f>
        <v>26254056</v>
      </c>
      <c r="K179" s="189">
        <f t="shared" si="77"/>
        <v>26254056</v>
      </c>
      <c r="L179" s="189">
        <f t="shared" si="77"/>
        <v>0</v>
      </c>
      <c r="M179" s="189">
        <f t="shared" si="77"/>
        <v>0</v>
      </c>
      <c r="N179" s="189">
        <f t="shared" si="77"/>
        <v>26254056</v>
      </c>
      <c r="O179" s="189">
        <f t="shared" si="77"/>
        <v>26254056</v>
      </c>
      <c r="P179" s="189">
        <f t="shared" si="77"/>
        <v>0</v>
      </c>
      <c r="Q179" s="189">
        <f t="shared" si="77"/>
        <v>0</v>
      </c>
      <c r="R179" s="189">
        <f t="shared" si="77"/>
        <v>26254056</v>
      </c>
    </row>
    <row r="180" spans="1:20" s="12" customFormat="1" ht="60" x14ac:dyDescent="0.25">
      <c r="A180" s="235" t="s">
        <v>53</v>
      </c>
      <c r="B180" s="187"/>
      <c r="C180" s="187"/>
      <c r="D180" s="187"/>
      <c r="E180" s="182">
        <v>852</v>
      </c>
      <c r="F180" s="178" t="s">
        <v>100</v>
      </c>
      <c r="G180" s="178" t="s">
        <v>11</v>
      </c>
      <c r="H180" s="238" t="s">
        <v>838</v>
      </c>
      <c r="I180" s="178" t="s">
        <v>106</v>
      </c>
      <c r="J180" s="189">
        <f t="shared" si="77"/>
        <v>26254056</v>
      </c>
      <c r="K180" s="189">
        <f t="shared" si="77"/>
        <v>26254056</v>
      </c>
      <c r="L180" s="189">
        <f t="shared" si="77"/>
        <v>0</v>
      </c>
      <c r="M180" s="189">
        <f t="shared" si="77"/>
        <v>0</v>
      </c>
      <c r="N180" s="189">
        <f t="shared" si="77"/>
        <v>26254056</v>
      </c>
      <c r="O180" s="189">
        <f t="shared" si="77"/>
        <v>26254056</v>
      </c>
      <c r="P180" s="189">
        <f t="shared" si="77"/>
        <v>0</v>
      </c>
      <c r="Q180" s="189">
        <f t="shared" si="77"/>
        <v>0</v>
      </c>
      <c r="R180" s="189">
        <f t="shared" si="77"/>
        <v>26254056</v>
      </c>
    </row>
    <row r="181" spans="1:20" s="12" customFormat="1" ht="30" x14ac:dyDescent="0.25">
      <c r="A181" s="235" t="s">
        <v>107</v>
      </c>
      <c r="B181" s="37"/>
      <c r="C181" s="37"/>
      <c r="D181" s="37"/>
      <c r="E181" s="182">
        <v>852</v>
      </c>
      <c r="F181" s="178" t="s">
        <v>100</v>
      </c>
      <c r="G181" s="178" t="s">
        <v>11</v>
      </c>
      <c r="H181" s="238" t="s">
        <v>838</v>
      </c>
      <c r="I181" s="178" t="s">
        <v>108</v>
      </c>
      <c r="J181" s="189">
        <f>'6.ВСР'!J253</f>
        <v>26254056</v>
      </c>
      <c r="K181" s="189">
        <f>'6.ВСР'!K253</f>
        <v>26254056</v>
      </c>
      <c r="L181" s="189">
        <f>'6.ВСР'!L253</f>
        <v>0</v>
      </c>
      <c r="M181" s="189">
        <f>'6.ВСР'!M253</f>
        <v>0</v>
      </c>
      <c r="N181" s="189">
        <f>'6.ВСР'!N253</f>
        <v>26254056</v>
      </c>
      <c r="O181" s="189">
        <f>'6.ВСР'!O253</f>
        <v>26254056</v>
      </c>
      <c r="P181" s="189">
        <f>'6.ВСР'!P253</f>
        <v>0</v>
      </c>
      <c r="Q181" s="189">
        <f>'6.ВСР'!Q253</f>
        <v>0</v>
      </c>
      <c r="R181" s="189">
        <f>'6.ВСР'!R253</f>
        <v>26254056</v>
      </c>
    </row>
    <row r="182" spans="1:20" s="195" customFormat="1" ht="30" x14ac:dyDescent="0.25">
      <c r="A182" s="190" t="s">
        <v>150</v>
      </c>
      <c r="B182" s="37"/>
      <c r="C182" s="37"/>
      <c r="D182" s="190"/>
      <c r="E182" s="182">
        <v>852</v>
      </c>
      <c r="F182" s="193" t="s">
        <v>100</v>
      </c>
      <c r="G182" s="193" t="s">
        <v>11</v>
      </c>
      <c r="H182" s="193" t="s">
        <v>151</v>
      </c>
      <c r="I182" s="193"/>
      <c r="J182" s="189">
        <f t="shared" ref="J182:R189" si="78">J183</f>
        <v>8008100</v>
      </c>
      <c r="K182" s="189">
        <f t="shared" si="78"/>
        <v>0</v>
      </c>
      <c r="L182" s="189">
        <f t="shared" si="78"/>
        <v>8008100</v>
      </c>
      <c r="M182" s="189">
        <f t="shared" si="78"/>
        <v>0</v>
      </c>
      <c r="N182" s="189">
        <f t="shared" si="78"/>
        <v>8008100</v>
      </c>
      <c r="O182" s="189">
        <f t="shared" si="78"/>
        <v>0</v>
      </c>
      <c r="P182" s="189">
        <f t="shared" si="78"/>
        <v>8008100</v>
      </c>
      <c r="Q182" s="189">
        <f t="shared" si="78"/>
        <v>0</v>
      </c>
      <c r="R182" s="189">
        <f t="shared" si="78"/>
        <v>3276900</v>
      </c>
    </row>
    <row r="183" spans="1:20" s="195" customFormat="1" ht="60" x14ac:dyDescent="0.25">
      <c r="A183" s="37" t="s">
        <v>53</v>
      </c>
      <c r="B183" s="37"/>
      <c r="C183" s="37"/>
      <c r="D183" s="37"/>
      <c r="E183" s="182">
        <v>852</v>
      </c>
      <c r="F183" s="193" t="s">
        <v>100</v>
      </c>
      <c r="G183" s="193" t="s">
        <v>11</v>
      </c>
      <c r="H183" s="193" t="s">
        <v>151</v>
      </c>
      <c r="I183" s="193" t="s">
        <v>106</v>
      </c>
      <c r="J183" s="189">
        <f t="shared" si="78"/>
        <v>8008100</v>
      </c>
      <c r="K183" s="189">
        <f t="shared" si="78"/>
        <v>0</v>
      </c>
      <c r="L183" s="189">
        <f t="shared" si="78"/>
        <v>8008100</v>
      </c>
      <c r="M183" s="189">
        <f t="shared" si="78"/>
        <v>0</v>
      </c>
      <c r="N183" s="189">
        <f t="shared" si="78"/>
        <v>8008100</v>
      </c>
      <c r="O183" s="189">
        <f t="shared" si="78"/>
        <v>0</v>
      </c>
      <c r="P183" s="189">
        <f t="shared" si="78"/>
        <v>8008100</v>
      </c>
      <c r="Q183" s="189">
        <f t="shared" si="78"/>
        <v>0</v>
      </c>
      <c r="R183" s="189">
        <f t="shared" si="78"/>
        <v>3276900</v>
      </c>
    </row>
    <row r="184" spans="1:20" s="195" customFormat="1" ht="30" x14ac:dyDescent="0.25">
      <c r="A184" s="37" t="s">
        <v>107</v>
      </c>
      <c r="B184" s="37"/>
      <c r="C184" s="37"/>
      <c r="D184" s="37"/>
      <c r="E184" s="182">
        <v>852</v>
      </c>
      <c r="F184" s="193" t="s">
        <v>100</v>
      </c>
      <c r="G184" s="193" t="s">
        <v>11</v>
      </c>
      <c r="H184" s="193" t="s">
        <v>151</v>
      </c>
      <c r="I184" s="178" t="s">
        <v>108</v>
      </c>
      <c r="J184" s="189">
        <f>'6.ВСР'!J256</f>
        <v>8008100</v>
      </c>
      <c r="K184" s="189">
        <f>'6.ВСР'!K256</f>
        <v>0</v>
      </c>
      <c r="L184" s="189">
        <f>'6.ВСР'!L256</f>
        <v>8008100</v>
      </c>
      <c r="M184" s="189">
        <f>'6.ВСР'!M256</f>
        <v>0</v>
      </c>
      <c r="N184" s="189">
        <f>'6.ВСР'!N256</f>
        <v>8008100</v>
      </c>
      <c r="O184" s="189">
        <f>'6.ВСР'!O256</f>
        <v>0</v>
      </c>
      <c r="P184" s="189">
        <f>'6.ВСР'!P256</f>
        <v>8008100</v>
      </c>
      <c r="Q184" s="189">
        <f>'6.ВСР'!Q256</f>
        <v>0</v>
      </c>
      <c r="R184" s="189">
        <f>'6.ВСР'!R256</f>
        <v>3276900</v>
      </c>
    </row>
    <row r="185" spans="1:20" s="195" customFormat="1" ht="60" hidden="1" x14ac:dyDescent="0.25">
      <c r="A185" s="37" t="s">
        <v>910</v>
      </c>
      <c r="B185" s="201"/>
      <c r="C185" s="201"/>
      <c r="D185" s="201"/>
      <c r="E185" s="182">
        <v>852</v>
      </c>
      <c r="F185" s="178" t="s">
        <v>100</v>
      </c>
      <c r="G185" s="193" t="s">
        <v>11</v>
      </c>
      <c r="H185" s="182" t="s">
        <v>911</v>
      </c>
      <c r="I185" s="178"/>
      <c r="J185" s="189">
        <f t="shared" ref="J185:R186" si="79">J186</f>
        <v>0</v>
      </c>
      <c r="K185" s="189">
        <f t="shared" si="79"/>
        <v>0</v>
      </c>
      <c r="L185" s="189">
        <f t="shared" si="79"/>
        <v>0</v>
      </c>
      <c r="M185" s="189">
        <f t="shared" si="79"/>
        <v>0</v>
      </c>
      <c r="N185" s="189">
        <f t="shared" si="79"/>
        <v>0</v>
      </c>
      <c r="O185" s="189">
        <f t="shared" si="79"/>
        <v>0</v>
      </c>
      <c r="P185" s="189">
        <f t="shared" si="79"/>
        <v>0</v>
      </c>
      <c r="Q185" s="189">
        <f t="shared" si="79"/>
        <v>0</v>
      </c>
      <c r="R185" s="189">
        <f t="shared" si="79"/>
        <v>0</v>
      </c>
      <c r="S185" s="242"/>
      <c r="T185" s="243"/>
    </row>
    <row r="186" spans="1:20" s="195" customFormat="1" ht="60" hidden="1" x14ac:dyDescent="0.25">
      <c r="A186" s="37" t="s">
        <v>53</v>
      </c>
      <c r="B186" s="201"/>
      <c r="C186" s="201"/>
      <c r="D186" s="201"/>
      <c r="E186" s="182">
        <v>852</v>
      </c>
      <c r="F186" s="178" t="s">
        <v>100</v>
      </c>
      <c r="G186" s="193" t="s">
        <v>11</v>
      </c>
      <c r="H186" s="182" t="s">
        <v>911</v>
      </c>
      <c r="I186" s="178" t="s">
        <v>106</v>
      </c>
      <c r="J186" s="189">
        <f t="shared" si="79"/>
        <v>0</v>
      </c>
      <c r="K186" s="189">
        <f t="shared" si="79"/>
        <v>0</v>
      </c>
      <c r="L186" s="189">
        <f t="shared" si="79"/>
        <v>0</v>
      </c>
      <c r="M186" s="189">
        <f t="shared" si="79"/>
        <v>0</v>
      </c>
      <c r="N186" s="189">
        <f t="shared" si="79"/>
        <v>0</v>
      </c>
      <c r="O186" s="189">
        <f t="shared" si="79"/>
        <v>0</v>
      </c>
      <c r="P186" s="189">
        <f t="shared" si="79"/>
        <v>0</v>
      </c>
      <c r="Q186" s="189">
        <f t="shared" si="79"/>
        <v>0</v>
      </c>
      <c r="R186" s="189">
        <f t="shared" si="79"/>
        <v>0</v>
      </c>
      <c r="S186" s="242"/>
      <c r="T186" s="243"/>
    </row>
    <row r="187" spans="1:20" s="195" customFormat="1" ht="30" hidden="1" x14ac:dyDescent="0.25">
      <c r="A187" s="37" t="s">
        <v>107</v>
      </c>
      <c r="B187" s="201"/>
      <c r="C187" s="201"/>
      <c r="D187" s="201"/>
      <c r="E187" s="182">
        <v>852</v>
      </c>
      <c r="F187" s="178" t="s">
        <v>100</v>
      </c>
      <c r="G187" s="193" t="s">
        <v>11</v>
      </c>
      <c r="H187" s="182" t="s">
        <v>911</v>
      </c>
      <c r="I187" s="178" t="s">
        <v>108</v>
      </c>
      <c r="J187" s="189">
        <f>'6.ВСР'!J259</f>
        <v>0</v>
      </c>
      <c r="K187" s="189">
        <f>'6.ВСР'!K259</f>
        <v>0</v>
      </c>
      <c r="L187" s="189">
        <f>'6.ВСР'!L259</f>
        <v>0</v>
      </c>
      <c r="M187" s="189">
        <f>'6.ВСР'!M259</f>
        <v>0</v>
      </c>
      <c r="N187" s="189">
        <f>'6.ВСР'!N259</f>
        <v>0</v>
      </c>
      <c r="O187" s="189">
        <f>'6.ВСР'!O259</f>
        <v>0</v>
      </c>
      <c r="P187" s="189">
        <f>'6.ВСР'!P259</f>
        <v>0</v>
      </c>
      <c r="Q187" s="189">
        <f>'6.ВСР'!Q259</f>
        <v>0</v>
      </c>
      <c r="R187" s="189">
        <f>'6.ВСР'!R259</f>
        <v>0</v>
      </c>
      <c r="S187" s="242"/>
      <c r="T187" s="243"/>
    </row>
    <row r="188" spans="1:20" s="195" customFormat="1" ht="30" x14ac:dyDescent="0.25">
      <c r="A188" s="235" t="s">
        <v>154</v>
      </c>
      <c r="B188" s="190"/>
      <c r="C188" s="190"/>
      <c r="D188" s="190"/>
      <c r="E188" s="190"/>
      <c r="F188" s="238" t="s">
        <v>100</v>
      </c>
      <c r="G188" s="238" t="s">
        <v>11</v>
      </c>
      <c r="H188" s="238" t="s">
        <v>155</v>
      </c>
      <c r="I188" s="239" t="s">
        <v>61</v>
      </c>
      <c r="J188" s="189">
        <f t="shared" si="78"/>
        <v>23142</v>
      </c>
      <c r="K188" s="189">
        <f t="shared" si="78"/>
        <v>0</v>
      </c>
      <c r="L188" s="189">
        <f t="shared" si="78"/>
        <v>23142</v>
      </c>
      <c r="M188" s="189">
        <f t="shared" si="78"/>
        <v>0</v>
      </c>
      <c r="N188" s="189">
        <f t="shared" si="78"/>
        <v>0</v>
      </c>
      <c r="O188" s="189">
        <f t="shared" si="78"/>
        <v>0</v>
      </c>
      <c r="P188" s="189">
        <f t="shared" si="78"/>
        <v>0</v>
      </c>
      <c r="Q188" s="189">
        <f t="shared" si="78"/>
        <v>0</v>
      </c>
      <c r="R188" s="189">
        <f t="shared" si="78"/>
        <v>0</v>
      </c>
    </row>
    <row r="189" spans="1:20" s="195" customFormat="1" ht="60" x14ac:dyDescent="0.25">
      <c r="A189" s="235" t="s">
        <v>53</v>
      </c>
      <c r="B189" s="190"/>
      <c r="C189" s="190"/>
      <c r="D189" s="190"/>
      <c r="E189" s="190"/>
      <c r="F189" s="238" t="s">
        <v>100</v>
      </c>
      <c r="G189" s="238" t="s">
        <v>11</v>
      </c>
      <c r="H189" s="238" t="s">
        <v>155</v>
      </c>
      <c r="I189" s="238" t="s">
        <v>106</v>
      </c>
      <c r="J189" s="189">
        <f t="shared" si="78"/>
        <v>23142</v>
      </c>
      <c r="K189" s="189">
        <f t="shared" si="78"/>
        <v>0</v>
      </c>
      <c r="L189" s="189">
        <f t="shared" si="78"/>
        <v>23142</v>
      </c>
      <c r="M189" s="189">
        <f t="shared" si="78"/>
        <v>0</v>
      </c>
      <c r="N189" s="189">
        <f t="shared" si="78"/>
        <v>0</v>
      </c>
      <c r="O189" s="189">
        <f t="shared" si="78"/>
        <v>0</v>
      </c>
      <c r="P189" s="189">
        <f t="shared" si="78"/>
        <v>0</v>
      </c>
      <c r="Q189" s="189">
        <f t="shared" si="78"/>
        <v>0</v>
      </c>
      <c r="R189" s="189">
        <f t="shared" si="78"/>
        <v>0</v>
      </c>
    </row>
    <row r="190" spans="1:20" s="195" customFormat="1" ht="30" x14ac:dyDescent="0.25">
      <c r="A190" s="235" t="s">
        <v>107</v>
      </c>
      <c r="B190" s="190"/>
      <c r="C190" s="190"/>
      <c r="D190" s="190"/>
      <c r="E190" s="190"/>
      <c r="F190" s="238" t="s">
        <v>100</v>
      </c>
      <c r="G190" s="238" t="s">
        <v>11</v>
      </c>
      <c r="H190" s="238" t="s">
        <v>155</v>
      </c>
      <c r="I190" s="238" t="s">
        <v>108</v>
      </c>
      <c r="J190" s="189">
        <f>'6.ВСР'!J262</f>
        <v>23142</v>
      </c>
      <c r="K190" s="189">
        <f>'6.ВСР'!K262</f>
        <v>0</v>
      </c>
      <c r="L190" s="189">
        <f>'6.ВСР'!L262</f>
        <v>23142</v>
      </c>
      <c r="M190" s="189">
        <f>'6.ВСР'!M262</f>
        <v>0</v>
      </c>
      <c r="N190" s="189">
        <f>'6.ВСР'!N262</f>
        <v>0</v>
      </c>
      <c r="O190" s="189">
        <f>'6.ВСР'!O262</f>
        <v>0</v>
      </c>
      <c r="P190" s="189">
        <f>'6.ВСР'!P262</f>
        <v>0</v>
      </c>
      <c r="Q190" s="189">
        <f>'6.ВСР'!Q262</f>
        <v>0</v>
      </c>
      <c r="R190" s="189">
        <f>'6.ВСР'!R262</f>
        <v>0</v>
      </c>
    </row>
    <row r="191" spans="1:20" s="126" customFormat="1" ht="30" x14ac:dyDescent="0.25">
      <c r="A191" s="190" t="s">
        <v>152</v>
      </c>
      <c r="B191" s="37"/>
      <c r="C191" s="37"/>
      <c r="D191" s="37"/>
      <c r="E191" s="182">
        <v>852</v>
      </c>
      <c r="F191" s="193" t="s">
        <v>100</v>
      </c>
      <c r="G191" s="193" t="s">
        <v>11</v>
      </c>
      <c r="H191" s="193" t="s">
        <v>153</v>
      </c>
      <c r="I191" s="193"/>
      <c r="J191" s="189">
        <f t="shared" ref="J191:R192" si="80">J192</f>
        <v>2643600</v>
      </c>
      <c r="K191" s="189">
        <f t="shared" si="80"/>
        <v>0</v>
      </c>
      <c r="L191" s="189">
        <f t="shared" si="80"/>
        <v>2643600</v>
      </c>
      <c r="M191" s="189">
        <f t="shared" si="80"/>
        <v>0</v>
      </c>
      <c r="N191" s="189">
        <f t="shared" si="80"/>
        <v>2643600</v>
      </c>
      <c r="O191" s="189">
        <f t="shared" si="80"/>
        <v>0</v>
      </c>
      <c r="P191" s="189">
        <f t="shared" si="80"/>
        <v>2643600</v>
      </c>
      <c r="Q191" s="189">
        <f t="shared" si="80"/>
        <v>0</v>
      </c>
      <c r="R191" s="189">
        <f t="shared" si="80"/>
        <v>2643600</v>
      </c>
    </row>
    <row r="192" spans="1:20" s="126" customFormat="1" ht="60" x14ac:dyDescent="0.25">
      <c r="A192" s="37" t="s">
        <v>53</v>
      </c>
      <c r="B192" s="37"/>
      <c r="C192" s="37"/>
      <c r="D192" s="37"/>
      <c r="E192" s="182">
        <v>852</v>
      </c>
      <c r="F192" s="193" t="s">
        <v>100</v>
      </c>
      <c r="G192" s="193" t="s">
        <v>11</v>
      </c>
      <c r="H192" s="193" t="s">
        <v>153</v>
      </c>
      <c r="I192" s="193" t="s">
        <v>106</v>
      </c>
      <c r="J192" s="189">
        <f t="shared" si="80"/>
        <v>2643600</v>
      </c>
      <c r="K192" s="189">
        <f t="shared" si="80"/>
        <v>0</v>
      </c>
      <c r="L192" s="189">
        <f t="shared" si="80"/>
        <v>2643600</v>
      </c>
      <c r="M192" s="189">
        <f t="shared" si="80"/>
        <v>0</v>
      </c>
      <c r="N192" s="189">
        <f t="shared" si="80"/>
        <v>2643600</v>
      </c>
      <c r="O192" s="189">
        <f t="shared" si="80"/>
        <v>0</v>
      </c>
      <c r="P192" s="189">
        <f t="shared" si="80"/>
        <v>2643600</v>
      </c>
      <c r="Q192" s="189">
        <f t="shared" si="80"/>
        <v>0</v>
      </c>
      <c r="R192" s="189">
        <f t="shared" si="80"/>
        <v>2643600</v>
      </c>
    </row>
    <row r="193" spans="1:18" s="126" customFormat="1" ht="30" x14ac:dyDescent="0.25">
      <c r="A193" s="37" t="s">
        <v>107</v>
      </c>
      <c r="B193" s="37"/>
      <c r="C193" s="37"/>
      <c r="D193" s="37"/>
      <c r="E193" s="182">
        <v>852</v>
      </c>
      <c r="F193" s="193" t="s">
        <v>100</v>
      </c>
      <c r="G193" s="193" t="s">
        <v>11</v>
      </c>
      <c r="H193" s="193" t="s">
        <v>153</v>
      </c>
      <c r="I193" s="178" t="s">
        <v>108</v>
      </c>
      <c r="J193" s="189">
        <f>'6.ВСР'!J265</f>
        <v>2643600</v>
      </c>
      <c r="K193" s="189">
        <f>'6.ВСР'!K265</f>
        <v>0</v>
      </c>
      <c r="L193" s="189">
        <f>'6.ВСР'!L265</f>
        <v>2643600</v>
      </c>
      <c r="M193" s="189">
        <f>'6.ВСР'!M265</f>
        <v>0</v>
      </c>
      <c r="N193" s="189">
        <f>'6.ВСР'!N265</f>
        <v>2643600</v>
      </c>
      <c r="O193" s="189">
        <f>'6.ВСР'!O265</f>
        <v>0</v>
      </c>
      <c r="P193" s="189">
        <f>'6.ВСР'!P265</f>
        <v>2643600</v>
      </c>
      <c r="Q193" s="189">
        <f>'6.ВСР'!Q265</f>
        <v>0</v>
      </c>
      <c r="R193" s="189">
        <f>'6.ВСР'!R265</f>
        <v>2643600</v>
      </c>
    </row>
    <row r="194" spans="1:18" s="126" customFormat="1" ht="45" hidden="1" x14ac:dyDescent="0.25">
      <c r="A194" s="190" t="s">
        <v>156</v>
      </c>
      <c r="B194" s="37"/>
      <c r="C194" s="37"/>
      <c r="D194" s="37"/>
      <c r="E194" s="182">
        <v>852</v>
      </c>
      <c r="F194" s="193" t="s">
        <v>100</v>
      </c>
      <c r="G194" s="178" t="s">
        <v>11</v>
      </c>
      <c r="H194" s="193" t="s">
        <v>157</v>
      </c>
      <c r="I194" s="178"/>
      <c r="J194" s="189">
        <f t="shared" ref="J194:R195" si="81">J195</f>
        <v>0</v>
      </c>
      <c r="K194" s="189">
        <f t="shared" si="81"/>
        <v>0</v>
      </c>
      <c r="L194" s="189">
        <f t="shared" si="81"/>
        <v>0</v>
      </c>
      <c r="M194" s="189">
        <f t="shared" si="81"/>
        <v>0</v>
      </c>
      <c r="N194" s="189">
        <f t="shared" si="81"/>
        <v>0</v>
      </c>
      <c r="O194" s="189">
        <f t="shared" si="81"/>
        <v>0</v>
      </c>
      <c r="P194" s="189">
        <f t="shared" si="81"/>
        <v>0</v>
      </c>
      <c r="Q194" s="189">
        <f t="shared" si="81"/>
        <v>0</v>
      </c>
      <c r="R194" s="189">
        <f t="shared" si="81"/>
        <v>0</v>
      </c>
    </row>
    <row r="195" spans="1:18" s="126" customFormat="1" ht="60" hidden="1" x14ac:dyDescent="0.25">
      <c r="A195" s="37" t="s">
        <v>53</v>
      </c>
      <c r="B195" s="37"/>
      <c r="C195" s="37"/>
      <c r="D195" s="37"/>
      <c r="E195" s="182">
        <v>852</v>
      </c>
      <c r="F195" s="178" t="s">
        <v>100</v>
      </c>
      <c r="G195" s="178" t="s">
        <v>11</v>
      </c>
      <c r="H195" s="193" t="s">
        <v>157</v>
      </c>
      <c r="I195" s="178" t="s">
        <v>106</v>
      </c>
      <c r="J195" s="189">
        <f t="shared" si="81"/>
        <v>0</v>
      </c>
      <c r="K195" s="189">
        <f t="shared" si="81"/>
        <v>0</v>
      </c>
      <c r="L195" s="189">
        <f t="shared" si="81"/>
        <v>0</v>
      </c>
      <c r="M195" s="189">
        <f t="shared" si="81"/>
        <v>0</v>
      </c>
      <c r="N195" s="189">
        <f t="shared" si="81"/>
        <v>0</v>
      </c>
      <c r="O195" s="189">
        <f t="shared" si="81"/>
        <v>0</v>
      </c>
      <c r="P195" s="189">
        <f t="shared" si="81"/>
        <v>0</v>
      </c>
      <c r="Q195" s="189">
        <f t="shared" si="81"/>
        <v>0</v>
      </c>
      <c r="R195" s="189">
        <f t="shared" si="81"/>
        <v>0</v>
      </c>
    </row>
    <row r="196" spans="1:18" s="126" customFormat="1" ht="30" hidden="1" x14ac:dyDescent="0.25">
      <c r="A196" s="37" t="s">
        <v>107</v>
      </c>
      <c r="B196" s="37"/>
      <c r="C196" s="37"/>
      <c r="D196" s="37"/>
      <c r="E196" s="182">
        <v>852</v>
      </c>
      <c r="F196" s="178" t="s">
        <v>100</v>
      </c>
      <c r="G196" s="178" t="s">
        <v>11</v>
      </c>
      <c r="H196" s="193" t="s">
        <v>157</v>
      </c>
      <c r="I196" s="178" t="s">
        <v>108</v>
      </c>
      <c r="J196" s="189">
        <f>'6.ВСР'!J268</f>
        <v>0</v>
      </c>
      <c r="K196" s="189">
        <f>'6.ВСР'!K268</f>
        <v>0</v>
      </c>
      <c r="L196" s="189">
        <f>'6.ВСР'!L268</f>
        <v>0</v>
      </c>
      <c r="M196" s="189">
        <f>'6.ВСР'!M268</f>
        <v>0</v>
      </c>
      <c r="N196" s="189">
        <f>'6.ВСР'!N268</f>
        <v>0</v>
      </c>
      <c r="O196" s="189">
        <f>'6.ВСР'!O268</f>
        <v>0</v>
      </c>
      <c r="P196" s="189">
        <f>'6.ВСР'!P268</f>
        <v>0</v>
      </c>
      <c r="Q196" s="189">
        <f>'6.ВСР'!Q268</f>
        <v>0</v>
      </c>
      <c r="R196" s="189">
        <f>'6.ВСР'!R268</f>
        <v>0</v>
      </c>
    </row>
    <row r="197" spans="1:18" s="12" customFormat="1" ht="60" hidden="1" x14ac:dyDescent="0.25">
      <c r="A197" s="37" t="s">
        <v>384</v>
      </c>
      <c r="B197" s="37"/>
      <c r="C197" s="37"/>
      <c r="D197" s="37"/>
      <c r="E197" s="182">
        <v>852</v>
      </c>
      <c r="F197" s="178" t="s">
        <v>100</v>
      </c>
      <c r="G197" s="193" t="s">
        <v>11</v>
      </c>
      <c r="H197" s="193" t="s">
        <v>383</v>
      </c>
      <c r="I197" s="178"/>
      <c r="J197" s="189">
        <f t="shared" ref="J197:R198" si="82">J198</f>
        <v>0</v>
      </c>
      <c r="K197" s="189">
        <f t="shared" si="82"/>
        <v>0</v>
      </c>
      <c r="L197" s="189">
        <f t="shared" si="82"/>
        <v>0</v>
      </c>
      <c r="M197" s="189">
        <f t="shared" si="82"/>
        <v>0</v>
      </c>
      <c r="N197" s="189">
        <f t="shared" si="82"/>
        <v>0</v>
      </c>
      <c r="O197" s="189">
        <f t="shared" si="82"/>
        <v>0</v>
      </c>
      <c r="P197" s="189">
        <f t="shared" si="82"/>
        <v>0</v>
      </c>
      <c r="Q197" s="189">
        <f t="shared" si="82"/>
        <v>0</v>
      </c>
      <c r="R197" s="189">
        <f t="shared" si="82"/>
        <v>0</v>
      </c>
    </row>
    <row r="198" spans="1:18" s="12" customFormat="1" ht="60" hidden="1" x14ac:dyDescent="0.25">
      <c r="A198" s="37" t="s">
        <v>53</v>
      </c>
      <c r="B198" s="37"/>
      <c r="C198" s="37"/>
      <c r="D198" s="37"/>
      <c r="E198" s="182">
        <v>852</v>
      </c>
      <c r="F198" s="178" t="s">
        <v>100</v>
      </c>
      <c r="G198" s="193" t="s">
        <v>11</v>
      </c>
      <c r="H198" s="193" t="s">
        <v>383</v>
      </c>
      <c r="I198" s="178" t="s">
        <v>106</v>
      </c>
      <c r="J198" s="189">
        <f t="shared" si="82"/>
        <v>0</v>
      </c>
      <c r="K198" s="189">
        <f t="shared" si="82"/>
        <v>0</v>
      </c>
      <c r="L198" s="189">
        <f t="shared" si="82"/>
        <v>0</v>
      </c>
      <c r="M198" s="189">
        <f t="shared" si="82"/>
        <v>0</v>
      </c>
      <c r="N198" s="189">
        <f t="shared" si="82"/>
        <v>0</v>
      </c>
      <c r="O198" s="189">
        <f t="shared" si="82"/>
        <v>0</v>
      </c>
      <c r="P198" s="189">
        <f t="shared" si="82"/>
        <v>0</v>
      </c>
      <c r="Q198" s="189">
        <f t="shared" si="82"/>
        <v>0</v>
      </c>
      <c r="R198" s="189">
        <f t="shared" si="82"/>
        <v>0</v>
      </c>
    </row>
    <row r="199" spans="1:18" s="12" customFormat="1" ht="30" hidden="1" x14ac:dyDescent="0.25">
      <c r="A199" s="37" t="s">
        <v>54</v>
      </c>
      <c r="B199" s="37"/>
      <c r="C199" s="37"/>
      <c r="D199" s="37"/>
      <c r="E199" s="182">
        <v>852</v>
      </c>
      <c r="F199" s="178" t="s">
        <v>100</v>
      </c>
      <c r="G199" s="193" t="s">
        <v>11</v>
      </c>
      <c r="H199" s="193" t="s">
        <v>383</v>
      </c>
      <c r="I199" s="178" t="s">
        <v>108</v>
      </c>
      <c r="J199" s="189">
        <f>'6.ВСР'!J271</f>
        <v>0</v>
      </c>
      <c r="K199" s="189">
        <f>'6.ВСР'!K271</f>
        <v>0</v>
      </c>
      <c r="L199" s="189">
        <f>'6.ВСР'!L271</f>
        <v>0</v>
      </c>
      <c r="M199" s="189">
        <f>'6.ВСР'!M271</f>
        <v>0</v>
      </c>
      <c r="N199" s="189">
        <f>'6.ВСР'!N271</f>
        <v>0</v>
      </c>
      <c r="O199" s="189">
        <f>'6.ВСР'!O271</f>
        <v>0</v>
      </c>
      <c r="P199" s="189">
        <f>'6.ВСР'!P271</f>
        <v>0</v>
      </c>
      <c r="Q199" s="189">
        <f>'6.ВСР'!Q271</f>
        <v>0</v>
      </c>
      <c r="R199" s="189">
        <f>'6.ВСР'!R271</f>
        <v>0</v>
      </c>
    </row>
    <row r="200" spans="1:18" s="12" customFormat="1" ht="60" x14ac:dyDescent="0.25">
      <c r="A200" s="235" t="s">
        <v>824</v>
      </c>
      <c r="B200" s="37"/>
      <c r="C200" s="37"/>
      <c r="D200" s="37"/>
      <c r="E200" s="182"/>
      <c r="F200" s="178" t="s">
        <v>100</v>
      </c>
      <c r="G200" s="178" t="s">
        <v>11</v>
      </c>
      <c r="H200" s="238" t="s">
        <v>825</v>
      </c>
      <c r="I200" s="178"/>
      <c r="J200" s="189">
        <f t="shared" ref="J200:R201" si="83">J201</f>
        <v>0</v>
      </c>
      <c r="K200" s="189">
        <f t="shared" si="83"/>
        <v>0</v>
      </c>
      <c r="L200" s="189">
        <f t="shared" si="83"/>
        <v>0</v>
      </c>
      <c r="M200" s="189">
        <f t="shared" si="83"/>
        <v>0</v>
      </c>
      <c r="N200" s="189">
        <f t="shared" si="83"/>
        <v>1535226</v>
      </c>
      <c r="O200" s="189">
        <f t="shared" si="83"/>
        <v>1458464</v>
      </c>
      <c r="P200" s="189">
        <f t="shared" si="83"/>
        <v>76762</v>
      </c>
      <c r="Q200" s="189">
        <f t="shared" si="83"/>
        <v>0</v>
      </c>
      <c r="R200" s="189">
        <f t="shared" si="83"/>
        <v>0</v>
      </c>
    </row>
    <row r="201" spans="1:18" s="12" customFormat="1" ht="60" x14ac:dyDescent="0.25">
      <c r="A201" s="235" t="s">
        <v>53</v>
      </c>
      <c r="B201" s="37"/>
      <c r="C201" s="37"/>
      <c r="D201" s="37"/>
      <c r="E201" s="182"/>
      <c r="F201" s="178" t="s">
        <v>100</v>
      </c>
      <c r="G201" s="178" t="s">
        <v>11</v>
      </c>
      <c r="H201" s="238" t="s">
        <v>825</v>
      </c>
      <c r="I201" s="178" t="s">
        <v>106</v>
      </c>
      <c r="J201" s="189">
        <f t="shared" si="83"/>
        <v>0</v>
      </c>
      <c r="K201" s="189">
        <f t="shared" si="83"/>
        <v>0</v>
      </c>
      <c r="L201" s="189">
        <f t="shared" si="83"/>
        <v>0</v>
      </c>
      <c r="M201" s="189">
        <f t="shared" si="83"/>
        <v>0</v>
      </c>
      <c r="N201" s="189">
        <f t="shared" si="83"/>
        <v>1535226</v>
      </c>
      <c r="O201" s="189">
        <f t="shared" si="83"/>
        <v>1458464</v>
      </c>
      <c r="P201" s="189">
        <f t="shared" si="83"/>
        <v>76762</v>
      </c>
      <c r="Q201" s="189">
        <f t="shared" si="83"/>
        <v>0</v>
      </c>
      <c r="R201" s="189">
        <f t="shared" si="83"/>
        <v>0</v>
      </c>
    </row>
    <row r="202" spans="1:18" s="12" customFormat="1" ht="30" x14ac:dyDescent="0.25">
      <c r="A202" s="235" t="s">
        <v>107</v>
      </c>
      <c r="B202" s="37"/>
      <c r="C202" s="37"/>
      <c r="D202" s="37"/>
      <c r="E202" s="182"/>
      <c r="F202" s="178" t="s">
        <v>100</v>
      </c>
      <c r="G202" s="178" t="s">
        <v>11</v>
      </c>
      <c r="H202" s="238" t="s">
        <v>825</v>
      </c>
      <c r="I202" s="178" t="s">
        <v>108</v>
      </c>
      <c r="J202" s="189">
        <f>'6.ВСР'!J274</f>
        <v>0</v>
      </c>
      <c r="K202" s="189">
        <f>'6.ВСР'!K274</f>
        <v>0</v>
      </c>
      <c r="L202" s="189">
        <f>'6.ВСР'!L274</f>
        <v>0</v>
      </c>
      <c r="M202" s="189">
        <f>'6.ВСР'!M274</f>
        <v>0</v>
      </c>
      <c r="N202" s="189">
        <f>'6.ВСР'!N274</f>
        <v>1535226</v>
      </c>
      <c r="O202" s="189">
        <f>'6.ВСР'!O274</f>
        <v>1458464</v>
      </c>
      <c r="P202" s="189">
        <f>'6.ВСР'!P274</f>
        <v>76762</v>
      </c>
      <c r="Q202" s="189">
        <f>'6.ВСР'!Q274</f>
        <v>0</v>
      </c>
      <c r="R202" s="189">
        <f>'6.ВСР'!R274</f>
        <v>0</v>
      </c>
    </row>
    <row r="203" spans="1:18" s="12" customFormat="1" ht="180" x14ac:dyDescent="0.25">
      <c r="A203" s="235" t="s">
        <v>839</v>
      </c>
      <c r="B203" s="187"/>
      <c r="C203" s="187"/>
      <c r="D203" s="187"/>
      <c r="E203" s="182">
        <v>852</v>
      </c>
      <c r="F203" s="178" t="s">
        <v>100</v>
      </c>
      <c r="G203" s="178" t="s">
        <v>11</v>
      </c>
      <c r="H203" s="238" t="s">
        <v>840</v>
      </c>
      <c r="I203" s="178"/>
      <c r="J203" s="189">
        <f t="shared" ref="J203:R204" si="84">J204</f>
        <v>519600</v>
      </c>
      <c r="K203" s="189">
        <f t="shared" si="84"/>
        <v>519600</v>
      </c>
      <c r="L203" s="189">
        <f t="shared" si="84"/>
        <v>0</v>
      </c>
      <c r="M203" s="189">
        <f t="shared" si="84"/>
        <v>0</v>
      </c>
      <c r="N203" s="189">
        <f t="shared" si="84"/>
        <v>519600</v>
      </c>
      <c r="O203" s="189">
        <f t="shared" si="84"/>
        <v>519600</v>
      </c>
      <c r="P203" s="189">
        <f t="shared" si="84"/>
        <v>0</v>
      </c>
      <c r="Q203" s="189">
        <f t="shared" si="84"/>
        <v>0</v>
      </c>
      <c r="R203" s="189">
        <f t="shared" si="84"/>
        <v>519600</v>
      </c>
    </row>
    <row r="204" spans="1:18" s="12" customFormat="1" ht="60" x14ac:dyDescent="0.25">
      <c r="A204" s="235" t="s">
        <v>53</v>
      </c>
      <c r="B204" s="187"/>
      <c r="C204" s="187"/>
      <c r="D204" s="187"/>
      <c r="E204" s="182">
        <v>852</v>
      </c>
      <c r="F204" s="178" t="s">
        <v>100</v>
      </c>
      <c r="G204" s="178" t="s">
        <v>11</v>
      </c>
      <c r="H204" s="238" t="s">
        <v>840</v>
      </c>
      <c r="I204" s="178" t="s">
        <v>106</v>
      </c>
      <c r="J204" s="189">
        <f t="shared" si="84"/>
        <v>519600</v>
      </c>
      <c r="K204" s="189">
        <f t="shared" si="84"/>
        <v>519600</v>
      </c>
      <c r="L204" s="189">
        <f t="shared" si="84"/>
        <v>0</v>
      </c>
      <c r="M204" s="189">
        <f t="shared" si="84"/>
        <v>0</v>
      </c>
      <c r="N204" s="189">
        <f t="shared" si="84"/>
        <v>519600</v>
      </c>
      <c r="O204" s="189">
        <f t="shared" si="84"/>
        <v>519600</v>
      </c>
      <c r="P204" s="189">
        <f t="shared" si="84"/>
        <v>0</v>
      </c>
      <c r="Q204" s="189">
        <f t="shared" si="84"/>
        <v>0</v>
      </c>
      <c r="R204" s="189">
        <f t="shared" si="84"/>
        <v>519600</v>
      </c>
    </row>
    <row r="205" spans="1:18" s="12" customFormat="1" ht="30" x14ac:dyDescent="0.25">
      <c r="A205" s="235" t="s">
        <v>107</v>
      </c>
      <c r="B205" s="37"/>
      <c r="C205" s="37"/>
      <c r="D205" s="37"/>
      <c r="E205" s="182">
        <v>852</v>
      </c>
      <c r="F205" s="178" t="s">
        <v>100</v>
      </c>
      <c r="G205" s="178" t="s">
        <v>11</v>
      </c>
      <c r="H205" s="238" t="s">
        <v>840</v>
      </c>
      <c r="I205" s="178" t="s">
        <v>108</v>
      </c>
      <c r="J205" s="189">
        <f>'6.ВСР'!J277</f>
        <v>519600</v>
      </c>
      <c r="K205" s="189">
        <f>'6.ВСР'!K277</f>
        <v>519600</v>
      </c>
      <c r="L205" s="189">
        <f>'6.ВСР'!L277</f>
        <v>0</v>
      </c>
      <c r="M205" s="189">
        <f>'6.ВСР'!M277</f>
        <v>0</v>
      </c>
      <c r="N205" s="189">
        <f>'6.ВСР'!N277</f>
        <v>519600</v>
      </c>
      <c r="O205" s="189">
        <f>'6.ВСР'!O277</f>
        <v>519600</v>
      </c>
      <c r="P205" s="189">
        <f>'6.ВСР'!P277</f>
        <v>0</v>
      </c>
      <c r="Q205" s="189">
        <f>'6.ВСР'!Q277</f>
        <v>0</v>
      </c>
      <c r="R205" s="189">
        <f>'6.ВСР'!R277</f>
        <v>519600</v>
      </c>
    </row>
    <row r="206" spans="1:18" s="12" customFormat="1" x14ac:dyDescent="0.25">
      <c r="A206" s="20" t="s">
        <v>101</v>
      </c>
      <c r="B206" s="187"/>
      <c r="C206" s="187"/>
      <c r="D206" s="187"/>
      <c r="E206" s="182">
        <v>852</v>
      </c>
      <c r="F206" s="22" t="s">
        <v>100</v>
      </c>
      <c r="G206" s="22" t="s">
        <v>56</v>
      </c>
      <c r="H206" s="111"/>
      <c r="I206" s="22"/>
      <c r="J206" s="23">
        <f t="shared" ref="J206:R206" si="85">J207+J210+J213+J216+J219+J222+J225+J231+J234+J237+J243+J246+J240+J228</f>
        <v>96825849</v>
      </c>
      <c r="K206" s="23">
        <f t="shared" si="85"/>
        <v>73290959</v>
      </c>
      <c r="L206" s="23">
        <f t="shared" si="85"/>
        <v>23534890</v>
      </c>
      <c r="M206" s="23">
        <f t="shared" si="85"/>
        <v>0</v>
      </c>
      <c r="N206" s="23">
        <f t="shared" si="85"/>
        <v>85705059.200000003</v>
      </c>
      <c r="O206" s="23">
        <f t="shared" si="85"/>
        <v>63259506.200000003</v>
      </c>
      <c r="P206" s="23">
        <f t="shared" si="85"/>
        <v>22445553</v>
      </c>
      <c r="Q206" s="23">
        <f t="shared" si="85"/>
        <v>0</v>
      </c>
      <c r="R206" s="23">
        <f t="shared" si="85"/>
        <v>73663881.200000003</v>
      </c>
    </row>
    <row r="207" spans="1:18" s="12" customFormat="1" ht="165" x14ac:dyDescent="0.25">
      <c r="A207" s="235" t="s">
        <v>842</v>
      </c>
      <c r="B207" s="187"/>
      <c r="C207" s="187"/>
      <c r="D207" s="187"/>
      <c r="E207" s="182">
        <v>852</v>
      </c>
      <c r="F207" s="178" t="s">
        <v>100</v>
      </c>
      <c r="G207" s="178" t="s">
        <v>56</v>
      </c>
      <c r="H207" s="238" t="s">
        <v>841</v>
      </c>
      <c r="I207" s="178"/>
      <c r="J207" s="189">
        <f t="shared" ref="J207:R208" si="86">J208</f>
        <v>60671948</v>
      </c>
      <c r="K207" s="189">
        <f t="shared" si="86"/>
        <v>60671948</v>
      </c>
      <c r="L207" s="189">
        <f t="shared" si="86"/>
        <v>0</v>
      </c>
      <c r="M207" s="189">
        <f t="shared" si="86"/>
        <v>0</v>
      </c>
      <c r="N207" s="189">
        <f t="shared" si="86"/>
        <v>60671948</v>
      </c>
      <c r="O207" s="189">
        <f t="shared" si="86"/>
        <v>60671948</v>
      </c>
      <c r="P207" s="189">
        <f t="shared" si="86"/>
        <v>0</v>
      </c>
      <c r="Q207" s="189">
        <f t="shared" si="86"/>
        <v>0</v>
      </c>
      <c r="R207" s="189">
        <f t="shared" si="86"/>
        <v>60671948</v>
      </c>
    </row>
    <row r="208" spans="1:18" s="12" customFormat="1" ht="60" x14ac:dyDescent="0.25">
      <c r="A208" s="235" t="s">
        <v>53</v>
      </c>
      <c r="B208" s="187"/>
      <c r="C208" s="187"/>
      <c r="D208" s="187"/>
      <c r="E208" s="182">
        <v>852</v>
      </c>
      <c r="F208" s="178" t="s">
        <v>100</v>
      </c>
      <c r="G208" s="178" t="s">
        <v>56</v>
      </c>
      <c r="H208" s="238" t="s">
        <v>841</v>
      </c>
      <c r="I208" s="178" t="s">
        <v>106</v>
      </c>
      <c r="J208" s="189">
        <f t="shared" si="86"/>
        <v>60671948</v>
      </c>
      <c r="K208" s="189">
        <f t="shared" si="86"/>
        <v>60671948</v>
      </c>
      <c r="L208" s="189">
        <f t="shared" si="86"/>
        <v>0</v>
      </c>
      <c r="M208" s="189">
        <f t="shared" si="86"/>
        <v>0</v>
      </c>
      <c r="N208" s="189">
        <f t="shared" si="86"/>
        <v>60671948</v>
      </c>
      <c r="O208" s="189">
        <f t="shared" si="86"/>
        <v>60671948</v>
      </c>
      <c r="P208" s="189">
        <f t="shared" si="86"/>
        <v>0</v>
      </c>
      <c r="Q208" s="189">
        <f t="shared" si="86"/>
        <v>0</v>
      </c>
      <c r="R208" s="189">
        <f t="shared" si="86"/>
        <v>60671948</v>
      </c>
    </row>
    <row r="209" spans="1:18" s="12" customFormat="1" ht="30" x14ac:dyDescent="0.25">
      <c r="A209" s="235" t="s">
        <v>107</v>
      </c>
      <c r="B209" s="37"/>
      <c r="C209" s="37"/>
      <c r="D209" s="37"/>
      <c r="E209" s="182">
        <v>852</v>
      </c>
      <c r="F209" s="178" t="s">
        <v>100</v>
      </c>
      <c r="G209" s="178" t="s">
        <v>56</v>
      </c>
      <c r="H209" s="238" t="s">
        <v>841</v>
      </c>
      <c r="I209" s="178" t="s">
        <v>108</v>
      </c>
      <c r="J209" s="189">
        <f>'6.ВСР'!J281</f>
        <v>60671948</v>
      </c>
      <c r="K209" s="189">
        <f>'6.ВСР'!K281</f>
        <v>60671948</v>
      </c>
      <c r="L209" s="189">
        <f>'6.ВСР'!L281</f>
        <v>0</v>
      </c>
      <c r="M209" s="189">
        <f>'6.ВСР'!M281</f>
        <v>0</v>
      </c>
      <c r="N209" s="189">
        <f>'6.ВСР'!N281</f>
        <v>60671948</v>
      </c>
      <c r="O209" s="189">
        <f>'6.ВСР'!O281</f>
        <v>60671948</v>
      </c>
      <c r="P209" s="189">
        <f>'6.ВСР'!P281</f>
        <v>0</v>
      </c>
      <c r="Q209" s="189">
        <f>'6.ВСР'!Q281</f>
        <v>0</v>
      </c>
      <c r="R209" s="189">
        <f>'6.ВСР'!R281</f>
        <v>60671948</v>
      </c>
    </row>
    <row r="210" spans="1:18" s="12" customFormat="1" ht="105" hidden="1" x14ac:dyDescent="0.25">
      <c r="A210" s="235" t="s">
        <v>916</v>
      </c>
      <c r="B210" s="37"/>
      <c r="C210" s="37"/>
      <c r="D210" s="37"/>
      <c r="E210" s="182">
        <v>852</v>
      </c>
      <c r="F210" s="178" t="s">
        <v>100</v>
      </c>
      <c r="G210" s="178" t="s">
        <v>56</v>
      </c>
      <c r="H210" s="238" t="s">
        <v>915</v>
      </c>
      <c r="I210" s="178"/>
      <c r="J210" s="189">
        <f t="shared" ref="J210:R211" si="87">J211</f>
        <v>0</v>
      </c>
      <c r="K210" s="189">
        <f t="shared" si="87"/>
        <v>0</v>
      </c>
      <c r="L210" s="189">
        <f t="shared" si="87"/>
        <v>0</v>
      </c>
      <c r="M210" s="189">
        <f t="shared" si="87"/>
        <v>0</v>
      </c>
      <c r="N210" s="189">
        <f t="shared" si="87"/>
        <v>0</v>
      </c>
      <c r="O210" s="189">
        <f t="shared" si="87"/>
        <v>0</v>
      </c>
      <c r="P210" s="189">
        <f t="shared" si="87"/>
        <v>0</v>
      </c>
      <c r="Q210" s="189">
        <f t="shared" si="87"/>
        <v>0</v>
      </c>
      <c r="R210" s="189">
        <f t="shared" si="87"/>
        <v>0</v>
      </c>
    </row>
    <row r="211" spans="1:18" s="12" customFormat="1" ht="60" hidden="1" x14ac:dyDescent="0.25">
      <c r="A211" s="235" t="s">
        <v>53</v>
      </c>
      <c r="B211" s="37"/>
      <c r="C211" s="37"/>
      <c r="D211" s="37"/>
      <c r="E211" s="182">
        <v>852</v>
      </c>
      <c r="F211" s="178" t="s">
        <v>100</v>
      </c>
      <c r="G211" s="178" t="s">
        <v>56</v>
      </c>
      <c r="H211" s="238" t="s">
        <v>915</v>
      </c>
      <c r="I211" s="178" t="s">
        <v>106</v>
      </c>
      <c r="J211" s="189">
        <f t="shared" si="87"/>
        <v>0</v>
      </c>
      <c r="K211" s="189">
        <f t="shared" si="87"/>
        <v>0</v>
      </c>
      <c r="L211" s="189">
        <f t="shared" si="87"/>
        <v>0</v>
      </c>
      <c r="M211" s="189">
        <f t="shared" si="87"/>
        <v>0</v>
      </c>
      <c r="N211" s="189">
        <f t="shared" si="87"/>
        <v>0</v>
      </c>
      <c r="O211" s="189">
        <f t="shared" si="87"/>
        <v>0</v>
      </c>
      <c r="P211" s="189">
        <f t="shared" si="87"/>
        <v>0</v>
      </c>
      <c r="Q211" s="189">
        <f t="shared" si="87"/>
        <v>0</v>
      </c>
      <c r="R211" s="189">
        <f t="shared" si="87"/>
        <v>0</v>
      </c>
    </row>
    <row r="212" spans="1:18" s="12" customFormat="1" ht="30" hidden="1" x14ac:dyDescent="0.25">
      <c r="A212" s="235" t="s">
        <v>107</v>
      </c>
      <c r="B212" s="37"/>
      <c r="C212" s="37"/>
      <c r="D212" s="37"/>
      <c r="E212" s="182">
        <v>852</v>
      </c>
      <c r="F212" s="178" t="s">
        <v>100</v>
      </c>
      <c r="G212" s="178" t="s">
        <v>56</v>
      </c>
      <c r="H212" s="238" t="s">
        <v>915</v>
      </c>
      <c r="I212" s="178" t="s">
        <v>108</v>
      </c>
      <c r="J212" s="189">
        <f>'6.ВСР'!J284</f>
        <v>0</v>
      </c>
      <c r="K212" s="189">
        <f>'6.ВСР'!K284</f>
        <v>0</v>
      </c>
      <c r="L212" s="189">
        <f>'6.ВСР'!L284</f>
        <v>0</v>
      </c>
      <c r="M212" s="189">
        <f>'6.ВСР'!M284</f>
        <v>0</v>
      </c>
      <c r="N212" s="189">
        <f>'6.ВСР'!N284</f>
        <v>0</v>
      </c>
      <c r="O212" s="189">
        <f>'6.ВСР'!O284</f>
        <v>0</v>
      </c>
      <c r="P212" s="189">
        <f>'6.ВСР'!P284</f>
        <v>0</v>
      </c>
      <c r="Q212" s="189">
        <f>'6.ВСР'!Q284</f>
        <v>0</v>
      </c>
      <c r="R212" s="189">
        <f>'6.ВСР'!R284</f>
        <v>0</v>
      </c>
    </row>
    <row r="213" spans="1:18" s="126" customFormat="1" ht="30" x14ac:dyDescent="0.25">
      <c r="A213" s="190" t="s">
        <v>158</v>
      </c>
      <c r="B213" s="37"/>
      <c r="C213" s="37"/>
      <c r="D213" s="37"/>
      <c r="E213" s="182">
        <v>852</v>
      </c>
      <c r="F213" s="178" t="s">
        <v>100</v>
      </c>
      <c r="G213" s="178" t="s">
        <v>56</v>
      </c>
      <c r="H213" s="193" t="s">
        <v>159</v>
      </c>
      <c r="I213" s="178"/>
      <c r="J213" s="189">
        <f t="shared" ref="J213:R214" si="88">J214</f>
        <v>20644500</v>
      </c>
      <c r="K213" s="189">
        <f t="shared" si="88"/>
        <v>0</v>
      </c>
      <c r="L213" s="189">
        <f t="shared" si="88"/>
        <v>20644500</v>
      </c>
      <c r="M213" s="189">
        <f t="shared" si="88"/>
        <v>0</v>
      </c>
      <c r="N213" s="189">
        <f t="shared" si="88"/>
        <v>20644500</v>
      </c>
      <c r="O213" s="189">
        <f t="shared" si="88"/>
        <v>0</v>
      </c>
      <c r="P213" s="189">
        <f t="shared" si="88"/>
        <v>20644500</v>
      </c>
      <c r="Q213" s="189">
        <f t="shared" si="88"/>
        <v>0</v>
      </c>
      <c r="R213" s="189">
        <f t="shared" si="88"/>
        <v>6883100</v>
      </c>
    </row>
    <row r="214" spans="1:18" s="126" customFormat="1" ht="60" x14ac:dyDescent="0.25">
      <c r="A214" s="37" t="s">
        <v>53</v>
      </c>
      <c r="B214" s="37"/>
      <c r="C214" s="37"/>
      <c r="D214" s="37"/>
      <c r="E214" s="182">
        <v>852</v>
      </c>
      <c r="F214" s="178" t="s">
        <v>100</v>
      </c>
      <c r="G214" s="193" t="s">
        <v>56</v>
      </c>
      <c r="H214" s="193" t="s">
        <v>159</v>
      </c>
      <c r="I214" s="178" t="s">
        <v>106</v>
      </c>
      <c r="J214" s="189">
        <f t="shared" si="88"/>
        <v>20644500</v>
      </c>
      <c r="K214" s="189">
        <f t="shared" si="88"/>
        <v>0</v>
      </c>
      <c r="L214" s="189">
        <f t="shared" si="88"/>
        <v>20644500</v>
      </c>
      <c r="M214" s="189">
        <f t="shared" si="88"/>
        <v>0</v>
      </c>
      <c r="N214" s="189">
        <f t="shared" si="88"/>
        <v>20644500</v>
      </c>
      <c r="O214" s="189">
        <f t="shared" si="88"/>
        <v>0</v>
      </c>
      <c r="P214" s="189">
        <f t="shared" si="88"/>
        <v>20644500</v>
      </c>
      <c r="Q214" s="189">
        <f t="shared" si="88"/>
        <v>0</v>
      </c>
      <c r="R214" s="189">
        <f t="shared" si="88"/>
        <v>6883100</v>
      </c>
    </row>
    <row r="215" spans="1:18" s="126" customFormat="1" ht="30" x14ac:dyDescent="0.25">
      <c r="A215" s="37" t="s">
        <v>107</v>
      </c>
      <c r="B215" s="37"/>
      <c r="C215" s="37"/>
      <c r="D215" s="37"/>
      <c r="E215" s="182">
        <v>852</v>
      </c>
      <c r="F215" s="178" t="s">
        <v>100</v>
      </c>
      <c r="G215" s="193" t="s">
        <v>56</v>
      </c>
      <c r="H215" s="193" t="s">
        <v>159</v>
      </c>
      <c r="I215" s="178" t="s">
        <v>108</v>
      </c>
      <c r="J215" s="189">
        <f>'6.ВСР'!J287</f>
        <v>20644500</v>
      </c>
      <c r="K215" s="189">
        <f>'6.ВСР'!K287</f>
        <v>0</v>
      </c>
      <c r="L215" s="189">
        <f>'6.ВСР'!L287</f>
        <v>20644500</v>
      </c>
      <c r="M215" s="189">
        <f>'6.ВСР'!M287</f>
        <v>0</v>
      </c>
      <c r="N215" s="189">
        <f>'6.ВСР'!N287</f>
        <v>20644500</v>
      </c>
      <c r="O215" s="189">
        <f>'6.ВСР'!O287</f>
        <v>0</v>
      </c>
      <c r="P215" s="189">
        <f>'6.ВСР'!P287</f>
        <v>20644500</v>
      </c>
      <c r="Q215" s="189">
        <f>'6.ВСР'!Q287</f>
        <v>0</v>
      </c>
      <c r="R215" s="189">
        <f>'6.ВСР'!R287</f>
        <v>6883100</v>
      </c>
    </row>
    <row r="216" spans="1:18" s="126" customFormat="1" ht="60" hidden="1" x14ac:dyDescent="0.25">
      <c r="A216" s="37" t="s">
        <v>910</v>
      </c>
      <c r="B216" s="201"/>
      <c r="C216" s="201"/>
      <c r="D216" s="201"/>
      <c r="E216" s="182">
        <v>852</v>
      </c>
      <c r="F216" s="178" t="s">
        <v>100</v>
      </c>
      <c r="G216" s="193" t="s">
        <v>56</v>
      </c>
      <c r="H216" s="182" t="s">
        <v>911</v>
      </c>
      <c r="I216" s="244"/>
      <c r="J216" s="189">
        <f t="shared" ref="J216:R217" si="89">J217</f>
        <v>0</v>
      </c>
      <c r="K216" s="189">
        <f t="shared" si="89"/>
        <v>0</v>
      </c>
      <c r="L216" s="189">
        <f t="shared" si="89"/>
        <v>0</v>
      </c>
      <c r="M216" s="189">
        <f t="shared" si="89"/>
        <v>0</v>
      </c>
      <c r="N216" s="189">
        <f t="shared" si="89"/>
        <v>0</v>
      </c>
      <c r="O216" s="189">
        <f t="shared" si="89"/>
        <v>0</v>
      </c>
      <c r="P216" s="189">
        <f t="shared" si="89"/>
        <v>0</v>
      </c>
      <c r="Q216" s="189">
        <f t="shared" si="89"/>
        <v>0</v>
      </c>
      <c r="R216" s="189">
        <f t="shared" si="89"/>
        <v>0</v>
      </c>
    </row>
    <row r="217" spans="1:18" s="126" customFormat="1" ht="60" hidden="1" x14ac:dyDescent="0.25">
      <c r="A217" s="37" t="s">
        <v>53</v>
      </c>
      <c r="B217" s="201"/>
      <c r="C217" s="201"/>
      <c r="D217" s="201"/>
      <c r="E217" s="182">
        <v>852</v>
      </c>
      <c r="F217" s="178" t="s">
        <v>100</v>
      </c>
      <c r="G217" s="193" t="s">
        <v>56</v>
      </c>
      <c r="H217" s="182" t="s">
        <v>911</v>
      </c>
      <c r="I217" s="244" t="s">
        <v>106</v>
      </c>
      <c r="J217" s="189">
        <f t="shared" si="89"/>
        <v>0</v>
      </c>
      <c r="K217" s="189">
        <f t="shared" si="89"/>
        <v>0</v>
      </c>
      <c r="L217" s="189">
        <f t="shared" si="89"/>
        <v>0</v>
      </c>
      <c r="M217" s="189">
        <f t="shared" si="89"/>
        <v>0</v>
      </c>
      <c r="N217" s="189">
        <f t="shared" si="89"/>
        <v>0</v>
      </c>
      <c r="O217" s="189">
        <f t="shared" si="89"/>
        <v>0</v>
      </c>
      <c r="P217" s="189">
        <f t="shared" si="89"/>
        <v>0</v>
      </c>
      <c r="Q217" s="189">
        <f t="shared" si="89"/>
        <v>0</v>
      </c>
      <c r="R217" s="189">
        <f t="shared" si="89"/>
        <v>0</v>
      </c>
    </row>
    <row r="218" spans="1:18" s="126" customFormat="1" ht="30" hidden="1" x14ac:dyDescent="0.25">
      <c r="A218" s="37" t="s">
        <v>107</v>
      </c>
      <c r="B218" s="201"/>
      <c r="C218" s="201"/>
      <c r="D218" s="201"/>
      <c r="E218" s="182">
        <v>852</v>
      </c>
      <c r="F218" s="178" t="s">
        <v>100</v>
      </c>
      <c r="G218" s="193" t="s">
        <v>56</v>
      </c>
      <c r="H218" s="182" t="s">
        <v>911</v>
      </c>
      <c r="I218" s="244" t="s">
        <v>108</v>
      </c>
      <c r="J218" s="189">
        <f>'6.ВСР'!J290</f>
        <v>0</v>
      </c>
      <c r="K218" s="189">
        <f>'6.ВСР'!K290</f>
        <v>0</v>
      </c>
      <c r="L218" s="189">
        <f>'6.ВСР'!L290</f>
        <v>0</v>
      </c>
      <c r="M218" s="189">
        <f>'6.ВСР'!M290</f>
        <v>0</v>
      </c>
      <c r="N218" s="189">
        <f>'6.ВСР'!N290</f>
        <v>0</v>
      </c>
      <c r="O218" s="189">
        <f>'6.ВСР'!O290</f>
        <v>0</v>
      </c>
      <c r="P218" s="189">
        <f>'6.ВСР'!P290</f>
        <v>0</v>
      </c>
      <c r="Q218" s="189">
        <f>'6.ВСР'!Q290</f>
        <v>0</v>
      </c>
      <c r="R218" s="189">
        <f>'6.ВСР'!R290</f>
        <v>0</v>
      </c>
    </row>
    <row r="219" spans="1:18" s="126" customFormat="1" ht="30" x14ac:dyDescent="0.25">
      <c r="A219" s="190" t="s">
        <v>154</v>
      </c>
      <c r="B219" s="37"/>
      <c r="C219" s="37"/>
      <c r="D219" s="37"/>
      <c r="E219" s="182">
        <v>852</v>
      </c>
      <c r="F219" s="178" t="s">
        <v>100</v>
      </c>
      <c r="G219" s="193" t="s">
        <v>56</v>
      </c>
      <c r="H219" s="193" t="s">
        <v>155</v>
      </c>
      <c r="I219" s="178"/>
      <c r="J219" s="189">
        <f t="shared" ref="J219:R220" si="90">J220</f>
        <v>229300</v>
      </c>
      <c r="K219" s="189">
        <f t="shared" si="90"/>
        <v>0</v>
      </c>
      <c r="L219" s="189">
        <f t="shared" si="90"/>
        <v>229300</v>
      </c>
      <c r="M219" s="189">
        <f t="shared" si="90"/>
        <v>0</v>
      </c>
      <c r="N219" s="189">
        <f t="shared" si="90"/>
        <v>0</v>
      </c>
      <c r="O219" s="189">
        <f t="shared" si="90"/>
        <v>0</v>
      </c>
      <c r="P219" s="189">
        <f t="shared" si="90"/>
        <v>0</v>
      </c>
      <c r="Q219" s="189">
        <f t="shared" si="90"/>
        <v>0</v>
      </c>
      <c r="R219" s="189">
        <f t="shared" si="90"/>
        <v>0</v>
      </c>
    </row>
    <row r="220" spans="1:18" s="126" customFormat="1" ht="60" x14ac:dyDescent="0.25">
      <c r="A220" s="37" t="s">
        <v>53</v>
      </c>
      <c r="B220" s="37"/>
      <c r="C220" s="37"/>
      <c r="D220" s="37"/>
      <c r="E220" s="182">
        <v>852</v>
      </c>
      <c r="F220" s="178" t="s">
        <v>100</v>
      </c>
      <c r="G220" s="193" t="s">
        <v>56</v>
      </c>
      <c r="H220" s="193" t="s">
        <v>155</v>
      </c>
      <c r="I220" s="178" t="s">
        <v>106</v>
      </c>
      <c r="J220" s="189">
        <f t="shared" si="90"/>
        <v>229300</v>
      </c>
      <c r="K220" s="189">
        <f t="shared" si="90"/>
        <v>0</v>
      </c>
      <c r="L220" s="189">
        <f t="shared" si="90"/>
        <v>229300</v>
      </c>
      <c r="M220" s="189">
        <f t="shared" si="90"/>
        <v>0</v>
      </c>
      <c r="N220" s="189">
        <f t="shared" si="90"/>
        <v>0</v>
      </c>
      <c r="O220" s="189">
        <f t="shared" si="90"/>
        <v>0</v>
      </c>
      <c r="P220" s="189">
        <f t="shared" si="90"/>
        <v>0</v>
      </c>
      <c r="Q220" s="189">
        <f t="shared" si="90"/>
        <v>0</v>
      </c>
      <c r="R220" s="189">
        <f t="shared" si="90"/>
        <v>0</v>
      </c>
    </row>
    <row r="221" spans="1:18" s="126" customFormat="1" ht="30" x14ac:dyDescent="0.25">
      <c r="A221" s="37" t="s">
        <v>107</v>
      </c>
      <c r="B221" s="37"/>
      <c r="C221" s="37"/>
      <c r="D221" s="37"/>
      <c r="E221" s="182">
        <v>852</v>
      </c>
      <c r="F221" s="178" t="s">
        <v>100</v>
      </c>
      <c r="G221" s="193" t="s">
        <v>56</v>
      </c>
      <c r="H221" s="193" t="s">
        <v>155</v>
      </c>
      <c r="I221" s="178" t="s">
        <v>108</v>
      </c>
      <c r="J221" s="189">
        <f>'6.ВСР'!J293</f>
        <v>229300</v>
      </c>
      <c r="K221" s="189">
        <f>'6.ВСР'!K293</f>
        <v>0</v>
      </c>
      <c r="L221" s="189">
        <f>'6.ВСР'!L293</f>
        <v>229300</v>
      </c>
      <c r="M221" s="189">
        <f>'6.ВСР'!M293</f>
        <v>0</v>
      </c>
      <c r="N221" s="189">
        <f>'6.ВСР'!N293</f>
        <v>0</v>
      </c>
      <c r="O221" s="189">
        <f>'6.ВСР'!O293</f>
        <v>0</v>
      </c>
      <c r="P221" s="189">
        <f>'6.ВСР'!P293</f>
        <v>0</v>
      </c>
      <c r="Q221" s="189">
        <f>'6.ВСР'!Q293</f>
        <v>0</v>
      </c>
      <c r="R221" s="189">
        <f>'6.ВСР'!R293</f>
        <v>0</v>
      </c>
    </row>
    <row r="222" spans="1:18" s="126" customFormat="1" ht="30" x14ac:dyDescent="0.25">
      <c r="A222" s="190" t="s">
        <v>152</v>
      </c>
      <c r="B222" s="37"/>
      <c r="C222" s="37"/>
      <c r="D222" s="37"/>
      <c r="E222" s="182">
        <v>852</v>
      </c>
      <c r="F222" s="193" t="s">
        <v>100</v>
      </c>
      <c r="G222" s="193" t="s">
        <v>56</v>
      </c>
      <c r="H222" s="193" t="s">
        <v>153</v>
      </c>
      <c r="I222" s="178"/>
      <c r="J222" s="189">
        <f t="shared" ref="J222:R223" si="91">J223</f>
        <v>1590000</v>
      </c>
      <c r="K222" s="189">
        <f t="shared" si="91"/>
        <v>0</v>
      </c>
      <c r="L222" s="189">
        <f t="shared" si="91"/>
        <v>1590000</v>
      </c>
      <c r="M222" s="189">
        <f t="shared" si="91"/>
        <v>0</v>
      </c>
      <c r="N222" s="189">
        <f t="shared" si="91"/>
        <v>1590000</v>
      </c>
      <c r="O222" s="189">
        <f t="shared" si="91"/>
        <v>0</v>
      </c>
      <c r="P222" s="189">
        <f t="shared" si="91"/>
        <v>1590000</v>
      </c>
      <c r="Q222" s="189">
        <f t="shared" si="91"/>
        <v>0</v>
      </c>
      <c r="R222" s="189">
        <f t="shared" si="91"/>
        <v>1590000</v>
      </c>
    </row>
    <row r="223" spans="1:18" s="126" customFormat="1" ht="60" x14ac:dyDescent="0.25">
      <c r="A223" s="37" t="s">
        <v>53</v>
      </c>
      <c r="B223" s="37"/>
      <c r="C223" s="37"/>
      <c r="D223" s="37"/>
      <c r="E223" s="182">
        <v>852</v>
      </c>
      <c r="F223" s="178" t="s">
        <v>100</v>
      </c>
      <c r="G223" s="193" t="s">
        <v>56</v>
      </c>
      <c r="H223" s="193" t="s">
        <v>153</v>
      </c>
      <c r="I223" s="178" t="s">
        <v>106</v>
      </c>
      <c r="J223" s="189">
        <f t="shared" si="91"/>
        <v>1590000</v>
      </c>
      <c r="K223" s="189">
        <f t="shared" si="91"/>
        <v>0</v>
      </c>
      <c r="L223" s="189">
        <f t="shared" si="91"/>
        <v>1590000</v>
      </c>
      <c r="M223" s="189">
        <f t="shared" si="91"/>
        <v>0</v>
      </c>
      <c r="N223" s="189">
        <f t="shared" si="91"/>
        <v>1590000</v>
      </c>
      <c r="O223" s="189">
        <f t="shared" si="91"/>
        <v>0</v>
      </c>
      <c r="P223" s="189">
        <f t="shared" si="91"/>
        <v>1590000</v>
      </c>
      <c r="Q223" s="189">
        <f t="shared" si="91"/>
        <v>0</v>
      </c>
      <c r="R223" s="189">
        <f t="shared" si="91"/>
        <v>1590000</v>
      </c>
    </row>
    <row r="224" spans="1:18" s="126" customFormat="1" ht="30" x14ac:dyDescent="0.25">
      <c r="A224" s="37" t="s">
        <v>107</v>
      </c>
      <c r="B224" s="37"/>
      <c r="C224" s="37"/>
      <c r="D224" s="37"/>
      <c r="E224" s="182">
        <v>852</v>
      </c>
      <c r="F224" s="178" t="s">
        <v>100</v>
      </c>
      <c r="G224" s="193" t="s">
        <v>56</v>
      </c>
      <c r="H224" s="193" t="s">
        <v>153</v>
      </c>
      <c r="I224" s="178" t="s">
        <v>108</v>
      </c>
      <c r="J224" s="189">
        <f>'6.ВСР'!J296</f>
        <v>1590000</v>
      </c>
      <c r="K224" s="189">
        <f>'6.ВСР'!K296</f>
        <v>0</v>
      </c>
      <c r="L224" s="189">
        <f>'6.ВСР'!L296</f>
        <v>1590000</v>
      </c>
      <c r="M224" s="189">
        <f>'6.ВСР'!M296</f>
        <v>0</v>
      </c>
      <c r="N224" s="189">
        <f>'6.ВСР'!N296</f>
        <v>1590000</v>
      </c>
      <c r="O224" s="189">
        <f>'6.ВСР'!O296</f>
        <v>0</v>
      </c>
      <c r="P224" s="189">
        <f>'6.ВСР'!P296</f>
        <v>1590000</v>
      </c>
      <c r="Q224" s="189">
        <f>'6.ВСР'!Q296</f>
        <v>0</v>
      </c>
      <c r="R224" s="189">
        <f>'6.ВСР'!R296</f>
        <v>1590000</v>
      </c>
    </row>
    <row r="225" spans="1:18" s="126" customFormat="1" ht="45" x14ac:dyDescent="0.25">
      <c r="A225" s="190" t="s">
        <v>156</v>
      </c>
      <c r="B225" s="37"/>
      <c r="C225" s="37"/>
      <c r="D225" s="37"/>
      <c r="E225" s="182">
        <v>852</v>
      </c>
      <c r="F225" s="193" t="s">
        <v>100</v>
      </c>
      <c r="G225" s="193" t="s">
        <v>56</v>
      </c>
      <c r="H225" s="193" t="s">
        <v>157</v>
      </c>
      <c r="I225" s="178"/>
      <c r="J225" s="189">
        <f t="shared" ref="J225:R226" si="92">J226</f>
        <v>92066</v>
      </c>
      <c r="K225" s="189">
        <f t="shared" si="92"/>
        <v>0</v>
      </c>
      <c r="L225" s="189">
        <f t="shared" si="92"/>
        <v>92066</v>
      </c>
      <c r="M225" s="189">
        <f t="shared" si="92"/>
        <v>0</v>
      </c>
      <c r="N225" s="189">
        <f t="shared" si="92"/>
        <v>0</v>
      </c>
      <c r="O225" s="189">
        <f t="shared" si="92"/>
        <v>0</v>
      </c>
      <c r="P225" s="189">
        <f t="shared" si="92"/>
        <v>0</v>
      </c>
      <c r="Q225" s="189">
        <f t="shared" si="92"/>
        <v>0</v>
      </c>
      <c r="R225" s="189">
        <f t="shared" si="92"/>
        <v>0</v>
      </c>
    </row>
    <row r="226" spans="1:18" s="126" customFormat="1" ht="60" x14ac:dyDescent="0.25">
      <c r="A226" s="37" t="s">
        <v>53</v>
      </c>
      <c r="B226" s="37"/>
      <c r="C226" s="37"/>
      <c r="D226" s="37"/>
      <c r="E226" s="182">
        <v>852</v>
      </c>
      <c r="F226" s="178" t="s">
        <v>100</v>
      </c>
      <c r="G226" s="193" t="s">
        <v>56</v>
      </c>
      <c r="H226" s="193" t="s">
        <v>157</v>
      </c>
      <c r="I226" s="178" t="s">
        <v>106</v>
      </c>
      <c r="J226" s="189">
        <f t="shared" si="92"/>
        <v>92066</v>
      </c>
      <c r="K226" s="189">
        <f t="shared" si="92"/>
        <v>0</v>
      </c>
      <c r="L226" s="189">
        <f t="shared" si="92"/>
        <v>92066</v>
      </c>
      <c r="M226" s="189">
        <f t="shared" si="92"/>
        <v>0</v>
      </c>
      <c r="N226" s="189">
        <f t="shared" si="92"/>
        <v>0</v>
      </c>
      <c r="O226" s="189">
        <f t="shared" si="92"/>
        <v>0</v>
      </c>
      <c r="P226" s="189">
        <f t="shared" si="92"/>
        <v>0</v>
      </c>
      <c r="Q226" s="189">
        <f t="shared" si="92"/>
        <v>0</v>
      </c>
      <c r="R226" s="189">
        <f t="shared" si="92"/>
        <v>0</v>
      </c>
    </row>
    <row r="227" spans="1:18" s="126" customFormat="1" ht="30" x14ac:dyDescent="0.25">
      <c r="A227" s="37" t="s">
        <v>107</v>
      </c>
      <c r="B227" s="37"/>
      <c r="C227" s="37"/>
      <c r="D227" s="37"/>
      <c r="E227" s="182">
        <v>852</v>
      </c>
      <c r="F227" s="178" t="s">
        <v>100</v>
      </c>
      <c r="G227" s="193" t="s">
        <v>56</v>
      </c>
      <c r="H227" s="193" t="s">
        <v>157</v>
      </c>
      <c r="I227" s="178" t="s">
        <v>108</v>
      </c>
      <c r="J227" s="189">
        <f>'6.ВСР'!J299</f>
        <v>92066</v>
      </c>
      <c r="K227" s="189">
        <f>'6.ВСР'!K299</f>
        <v>0</v>
      </c>
      <c r="L227" s="189">
        <f>'6.ВСР'!L299</f>
        <v>92066</v>
      </c>
      <c r="M227" s="189">
        <f>'6.ВСР'!M299</f>
        <v>0</v>
      </c>
      <c r="N227" s="189">
        <f>'6.ВСР'!N299</f>
        <v>0</v>
      </c>
      <c r="O227" s="189">
        <f>'6.ВСР'!O299</f>
        <v>0</v>
      </c>
      <c r="P227" s="189">
        <f>'6.ВСР'!P299</f>
        <v>0</v>
      </c>
      <c r="Q227" s="189">
        <f>'6.ВСР'!Q299</f>
        <v>0</v>
      </c>
      <c r="R227" s="189">
        <f>'6.ВСР'!R299</f>
        <v>0</v>
      </c>
    </row>
    <row r="228" spans="1:18" s="126" customFormat="1" ht="105" x14ac:dyDescent="0.25">
      <c r="A228" s="235" t="s">
        <v>923</v>
      </c>
      <c r="B228" s="37"/>
      <c r="C228" s="37"/>
      <c r="D228" s="37"/>
      <c r="E228" s="182">
        <v>852</v>
      </c>
      <c r="F228" s="178" t="s">
        <v>100</v>
      </c>
      <c r="G228" s="178" t="s">
        <v>56</v>
      </c>
      <c r="H228" s="238" t="s">
        <v>924</v>
      </c>
      <c r="I228" s="178"/>
      <c r="J228" s="189">
        <f>J229</f>
        <v>240000</v>
      </c>
      <c r="K228" s="189">
        <f t="shared" ref="K228:R229" si="93">K229</f>
        <v>0</v>
      </c>
      <c r="L228" s="189">
        <f t="shared" si="93"/>
        <v>240000</v>
      </c>
      <c r="M228" s="189">
        <f t="shared" si="93"/>
        <v>0</v>
      </c>
      <c r="N228" s="189">
        <f t="shared" si="93"/>
        <v>0</v>
      </c>
      <c r="O228" s="189">
        <f t="shared" si="93"/>
        <v>0</v>
      </c>
      <c r="P228" s="189">
        <f t="shared" si="93"/>
        <v>0</v>
      </c>
      <c r="Q228" s="189">
        <f t="shared" si="93"/>
        <v>0</v>
      </c>
      <c r="R228" s="189">
        <f t="shared" si="93"/>
        <v>0</v>
      </c>
    </row>
    <row r="229" spans="1:18" s="126" customFormat="1" ht="60" x14ac:dyDescent="0.25">
      <c r="A229" s="235" t="s">
        <v>53</v>
      </c>
      <c r="B229" s="37"/>
      <c r="C229" s="37"/>
      <c r="D229" s="37"/>
      <c r="E229" s="182">
        <v>852</v>
      </c>
      <c r="F229" s="178" t="s">
        <v>100</v>
      </c>
      <c r="G229" s="178" t="s">
        <v>56</v>
      </c>
      <c r="H229" s="238" t="s">
        <v>924</v>
      </c>
      <c r="I229" s="178" t="s">
        <v>106</v>
      </c>
      <c r="J229" s="189">
        <f>J230</f>
        <v>240000</v>
      </c>
      <c r="K229" s="189">
        <f t="shared" si="93"/>
        <v>0</v>
      </c>
      <c r="L229" s="189">
        <f t="shared" si="93"/>
        <v>240000</v>
      </c>
      <c r="M229" s="189">
        <f t="shared" si="93"/>
        <v>0</v>
      </c>
      <c r="N229" s="189">
        <f t="shared" si="93"/>
        <v>0</v>
      </c>
      <c r="O229" s="189">
        <f t="shared" si="93"/>
        <v>0</v>
      </c>
      <c r="P229" s="189">
        <f t="shared" si="93"/>
        <v>0</v>
      </c>
      <c r="Q229" s="189">
        <f t="shared" si="93"/>
        <v>0</v>
      </c>
      <c r="R229" s="189">
        <f t="shared" si="93"/>
        <v>0</v>
      </c>
    </row>
    <row r="230" spans="1:18" s="126" customFormat="1" ht="30" x14ac:dyDescent="0.25">
      <c r="A230" s="235" t="s">
        <v>107</v>
      </c>
      <c r="B230" s="37"/>
      <c r="C230" s="37"/>
      <c r="D230" s="37"/>
      <c r="E230" s="182">
        <v>852</v>
      </c>
      <c r="F230" s="178" t="s">
        <v>100</v>
      </c>
      <c r="G230" s="178" t="s">
        <v>56</v>
      </c>
      <c r="H230" s="238" t="s">
        <v>924</v>
      </c>
      <c r="I230" s="178" t="s">
        <v>108</v>
      </c>
      <c r="J230" s="189">
        <f>'6.ВСР'!J302</f>
        <v>240000</v>
      </c>
      <c r="K230" s="189">
        <f>'6.ВСР'!K302</f>
        <v>0</v>
      </c>
      <c r="L230" s="189">
        <f>'6.ВСР'!L302</f>
        <v>240000</v>
      </c>
      <c r="M230" s="189">
        <f>'6.ВСР'!M302</f>
        <v>0</v>
      </c>
      <c r="N230" s="189">
        <f>'6.ВСР'!N302</f>
        <v>0</v>
      </c>
      <c r="O230" s="189">
        <f>'6.ВСР'!O302</f>
        <v>0</v>
      </c>
      <c r="P230" s="189">
        <f>'6.ВСР'!P302</f>
        <v>0</v>
      </c>
      <c r="Q230" s="189">
        <f>'6.ВСР'!Q302</f>
        <v>0</v>
      </c>
      <c r="R230" s="189">
        <f>'6.ВСР'!R302</f>
        <v>0</v>
      </c>
    </row>
    <row r="231" spans="1:18" s="126" customFormat="1" ht="60" x14ac:dyDescent="0.25">
      <c r="A231" s="37" t="s">
        <v>384</v>
      </c>
      <c r="B231" s="37"/>
      <c r="C231" s="37"/>
      <c r="D231" s="37"/>
      <c r="E231" s="182">
        <v>852</v>
      </c>
      <c r="F231" s="178" t="s">
        <v>100</v>
      </c>
      <c r="G231" s="193" t="s">
        <v>56</v>
      </c>
      <c r="H231" s="193" t="s">
        <v>383</v>
      </c>
      <c r="I231" s="178"/>
      <c r="J231" s="189">
        <f t="shared" ref="J231:R235" si="94">J232</f>
        <v>9000000</v>
      </c>
      <c r="K231" s="189">
        <f t="shared" si="94"/>
        <v>8550000</v>
      </c>
      <c r="L231" s="189">
        <f t="shared" si="94"/>
        <v>450000</v>
      </c>
      <c r="M231" s="189">
        <f t="shared" si="94"/>
        <v>0</v>
      </c>
      <c r="N231" s="189">
        <f t="shared" si="94"/>
        <v>0</v>
      </c>
      <c r="O231" s="189">
        <f t="shared" si="94"/>
        <v>0</v>
      </c>
      <c r="P231" s="189">
        <f t="shared" si="94"/>
        <v>0</v>
      </c>
      <c r="Q231" s="189">
        <f t="shared" si="94"/>
        <v>0</v>
      </c>
      <c r="R231" s="189">
        <f t="shared" si="94"/>
        <v>0</v>
      </c>
    </row>
    <row r="232" spans="1:18" s="126" customFormat="1" ht="60" x14ac:dyDescent="0.25">
      <c r="A232" s="37" t="s">
        <v>53</v>
      </c>
      <c r="B232" s="37"/>
      <c r="C232" s="37"/>
      <c r="D232" s="37"/>
      <c r="E232" s="182">
        <v>852</v>
      </c>
      <c r="F232" s="178" t="s">
        <v>100</v>
      </c>
      <c r="G232" s="193" t="s">
        <v>56</v>
      </c>
      <c r="H232" s="193" t="s">
        <v>383</v>
      </c>
      <c r="I232" s="178" t="s">
        <v>106</v>
      </c>
      <c r="J232" s="189">
        <f t="shared" si="94"/>
        <v>9000000</v>
      </c>
      <c r="K232" s="189">
        <f t="shared" si="94"/>
        <v>8550000</v>
      </c>
      <c r="L232" s="189">
        <f t="shared" si="94"/>
        <v>450000</v>
      </c>
      <c r="M232" s="189">
        <f t="shared" si="94"/>
        <v>0</v>
      </c>
      <c r="N232" s="189">
        <f t="shared" si="94"/>
        <v>0</v>
      </c>
      <c r="O232" s="189">
        <f t="shared" si="94"/>
        <v>0</v>
      </c>
      <c r="P232" s="189">
        <f t="shared" si="94"/>
        <v>0</v>
      </c>
      <c r="Q232" s="189">
        <f t="shared" si="94"/>
        <v>0</v>
      </c>
      <c r="R232" s="189">
        <f t="shared" si="94"/>
        <v>0</v>
      </c>
    </row>
    <row r="233" spans="1:18" s="126" customFormat="1" ht="30" x14ac:dyDescent="0.25">
      <c r="A233" s="37" t="s">
        <v>54</v>
      </c>
      <c r="B233" s="37"/>
      <c r="C233" s="37"/>
      <c r="D233" s="37"/>
      <c r="E233" s="182">
        <v>852</v>
      </c>
      <c r="F233" s="178" t="s">
        <v>100</v>
      </c>
      <c r="G233" s="193" t="s">
        <v>56</v>
      </c>
      <c r="H233" s="193" t="s">
        <v>383</v>
      </c>
      <c r="I233" s="178" t="s">
        <v>108</v>
      </c>
      <c r="J233" s="189">
        <f>'6.ВСР'!J305</f>
        <v>9000000</v>
      </c>
      <c r="K233" s="189">
        <f>'6.ВСР'!K305</f>
        <v>8550000</v>
      </c>
      <c r="L233" s="189">
        <f>'6.ВСР'!L305</f>
        <v>450000</v>
      </c>
      <c r="M233" s="189">
        <f>'6.ВСР'!M305</f>
        <v>0</v>
      </c>
      <c r="N233" s="189">
        <f>'6.ВСР'!N305</f>
        <v>0</v>
      </c>
      <c r="O233" s="189">
        <f>'6.ВСР'!O305</f>
        <v>0</v>
      </c>
      <c r="P233" s="189">
        <f>'6.ВСР'!P305</f>
        <v>0</v>
      </c>
      <c r="Q233" s="189">
        <f>'6.ВСР'!Q305</f>
        <v>0</v>
      </c>
      <c r="R233" s="189">
        <f>'6.ВСР'!R305</f>
        <v>0</v>
      </c>
    </row>
    <row r="234" spans="1:18" s="126" customFormat="1" ht="60" x14ac:dyDescent="0.25">
      <c r="A234" s="235" t="s">
        <v>824</v>
      </c>
      <c r="B234" s="37"/>
      <c r="C234" s="37"/>
      <c r="D234" s="37"/>
      <c r="E234" s="182"/>
      <c r="F234" s="178" t="s">
        <v>100</v>
      </c>
      <c r="G234" s="193" t="s">
        <v>56</v>
      </c>
      <c r="H234" s="238" t="s">
        <v>825</v>
      </c>
      <c r="I234" s="178"/>
      <c r="J234" s="189">
        <f t="shared" si="94"/>
        <v>1535226</v>
      </c>
      <c r="K234" s="189">
        <f t="shared" si="94"/>
        <v>1458464</v>
      </c>
      <c r="L234" s="189">
        <f t="shared" si="94"/>
        <v>76762</v>
      </c>
      <c r="M234" s="189">
        <f t="shared" si="94"/>
        <v>0</v>
      </c>
      <c r="N234" s="189">
        <f t="shared" si="94"/>
        <v>0</v>
      </c>
      <c r="O234" s="189">
        <f t="shared" si="94"/>
        <v>0</v>
      </c>
      <c r="P234" s="189">
        <f t="shared" si="94"/>
        <v>0</v>
      </c>
      <c r="Q234" s="189">
        <f t="shared" si="94"/>
        <v>0</v>
      </c>
      <c r="R234" s="189">
        <f t="shared" si="94"/>
        <v>1720222</v>
      </c>
    </row>
    <row r="235" spans="1:18" s="126" customFormat="1" ht="60" x14ac:dyDescent="0.25">
      <c r="A235" s="235" t="s">
        <v>53</v>
      </c>
      <c r="B235" s="37"/>
      <c r="C235" s="37"/>
      <c r="D235" s="37"/>
      <c r="E235" s="182"/>
      <c r="F235" s="178" t="s">
        <v>100</v>
      </c>
      <c r="G235" s="193" t="s">
        <v>56</v>
      </c>
      <c r="H235" s="238" t="s">
        <v>825</v>
      </c>
      <c r="I235" s="178" t="s">
        <v>106</v>
      </c>
      <c r="J235" s="189">
        <f t="shared" si="94"/>
        <v>1535226</v>
      </c>
      <c r="K235" s="189">
        <f t="shared" si="94"/>
        <v>1458464</v>
      </c>
      <c r="L235" s="189">
        <f t="shared" si="94"/>
        <v>76762</v>
      </c>
      <c r="M235" s="189">
        <f t="shared" si="94"/>
        <v>0</v>
      </c>
      <c r="N235" s="189">
        <f t="shared" si="94"/>
        <v>0</v>
      </c>
      <c r="O235" s="189">
        <f t="shared" si="94"/>
        <v>0</v>
      </c>
      <c r="P235" s="189">
        <f t="shared" si="94"/>
        <v>0</v>
      </c>
      <c r="Q235" s="189">
        <f t="shared" si="94"/>
        <v>0</v>
      </c>
      <c r="R235" s="189">
        <f t="shared" si="94"/>
        <v>1720222</v>
      </c>
    </row>
    <row r="236" spans="1:18" s="126" customFormat="1" ht="30" x14ac:dyDescent="0.25">
      <c r="A236" s="235" t="s">
        <v>107</v>
      </c>
      <c r="B236" s="37"/>
      <c r="C236" s="37"/>
      <c r="D236" s="37"/>
      <c r="E236" s="182"/>
      <c r="F236" s="178" t="s">
        <v>100</v>
      </c>
      <c r="G236" s="193" t="s">
        <v>56</v>
      </c>
      <c r="H236" s="238" t="s">
        <v>825</v>
      </c>
      <c r="I236" s="178" t="s">
        <v>108</v>
      </c>
      <c r="J236" s="189">
        <f>'6.ВСР'!J308</f>
        <v>1535226</v>
      </c>
      <c r="K236" s="189">
        <f>'6.ВСР'!K308</f>
        <v>1458464</v>
      </c>
      <c r="L236" s="189">
        <f>'6.ВСР'!L308</f>
        <v>76762</v>
      </c>
      <c r="M236" s="189">
        <f>'6.ВСР'!M308</f>
        <v>0</v>
      </c>
      <c r="N236" s="189">
        <f>'6.ВСР'!N308</f>
        <v>0</v>
      </c>
      <c r="O236" s="189">
        <f>'6.ВСР'!O308</f>
        <v>0</v>
      </c>
      <c r="P236" s="189">
        <f>'6.ВСР'!P308</f>
        <v>0</v>
      </c>
      <c r="Q236" s="189">
        <f>'6.ВСР'!Q308</f>
        <v>0</v>
      </c>
      <c r="R236" s="189">
        <f>'6.ВСР'!R308</f>
        <v>1720222</v>
      </c>
    </row>
    <row r="237" spans="1:18" s="126" customFormat="1" ht="105" x14ac:dyDescent="0.25">
      <c r="A237" s="235" t="s">
        <v>858</v>
      </c>
      <c r="B237" s="201"/>
      <c r="C237" s="201"/>
      <c r="D237" s="201"/>
      <c r="E237" s="182">
        <v>852</v>
      </c>
      <c r="F237" s="178" t="s">
        <v>100</v>
      </c>
      <c r="G237" s="193" t="s">
        <v>56</v>
      </c>
      <c r="H237" s="238" t="s">
        <v>856</v>
      </c>
      <c r="I237" s="178"/>
      <c r="J237" s="189">
        <f t="shared" ref="J237:R238" si="95">J238</f>
        <v>235790</v>
      </c>
      <c r="K237" s="189">
        <f t="shared" si="95"/>
        <v>224000</v>
      </c>
      <c r="L237" s="189">
        <f t="shared" si="95"/>
        <v>11790</v>
      </c>
      <c r="M237" s="189">
        <f t="shared" si="95"/>
        <v>0</v>
      </c>
      <c r="N237" s="189">
        <f t="shared" si="95"/>
        <v>235790</v>
      </c>
      <c r="O237" s="189">
        <f t="shared" si="95"/>
        <v>224000</v>
      </c>
      <c r="P237" s="189">
        <f t="shared" si="95"/>
        <v>11790</v>
      </c>
      <c r="Q237" s="189">
        <f t="shared" si="95"/>
        <v>0</v>
      </c>
      <c r="R237" s="189">
        <f t="shared" si="95"/>
        <v>235790</v>
      </c>
    </row>
    <row r="238" spans="1:18" s="126" customFormat="1" ht="60" x14ac:dyDescent="0.25">
      <c r="A238" s="235" t="s">
        <v>53</v>
      </c>
      <c r="B238" s="201"/>
      <c r="C238" s="201"/>
      <c r="D238" s="201"/>
      <c r="E238" s="182">
        <v>852</v>
      </c>
      <c r="F238" s="178" t="s">
        <v>100</v>
      </c>
      <c r="G238" s="193" t="s">
        <v>56</v>
      </c>
      <c r="H238" s="238" t="s">
        <v>856</v>
      </c>
      <c r="I238" s="178" t="s">
        <v>106</v>
      </c>
      <c r="J238" s="189">
        <f t="shared" si="95"/>
        <v>235790</v>
      </c>
      <c r="K238" s="189">
        <f t="shared" si="95"/>
        <v>224000</v>
      </c>
      <c r="L238" s="189">
        <f t="shared" si="95"/>
        <v>11790</v>
      </c>
      <c r="M238" s="189">
        <f t="shared" si="95"/>
        <v>0</v>
      </c>
      <c r="N238" s="189">
        <f t="shared" si="95"/>
        <v>235790</v>
      </c>
      <c r="O238" s="189">
        <f t="shared" si="95"/>
        <v>224000</v>
      </c>
      <c r="P238" s="189">
        <f t="shared" si="95"/>
        <v>11790</v>
      </c>
      <c r="Q238" s="189">
        <f t="shared" si="95"/>
        <v>0</v>
      </c>
      <c r="R238" s="189">
        <f t="shared" si="95"/>
        <v>235790</v>
      </c>
    </row>
    <row r="239" spans="1:18" s="126" customFormat="1" ht="30" x14ac:dyDescent="0.25">
      <c r="A239" s="235" t="s">
        <v>107</v>
      </c>
      <c r="B239" s="201"/>
      <c r="C239" s="201"/>
      <c r="D239" s="201"/>
      <c r="E239" s="182">
        <v>852</v>
      </c>
      <c r="F239" s="178" t="s">
        <v>100</v>
      </c>
      <c r="G239" s="193" t="s">
        <v>56</v>
      </c>
      <c r="H239" s="238" t="s">
        <v>856</v>
      </c>
      <c r="I239" s="178" t="s">
        <v>108</v>
      </c>
      <c r="J239" s="189">
        <f>'6.ВСР'!J311</f>
        <v>235790</v>
      </c>
      <c r="K239" s="189">
        <f>'6.ВСР'!K311</f>
        <v>224000</v>
      </c>
      <c r="L239" s="189">
        <f>'6.ВСР'!L311</f>
        <v>11790</v>
      </c>
      <c r="M239" s="189">
        <f>'6.ВСР'!M311</f>
        <v>0</v>
      </c>
      <c r="N239" s="189">
        <f>'6.ВСР'!N311</f>
        <v>235790</v>
      </c>
      <c r="O239" s="189">
        <f>'6.ВСР'!O311</f>
        <v>224000</v>
      </c>
      <c r="P239" s="189">
        <f>'6.ВСР'!P311</f>
        <v>11790</v>
      </c>
      <c r="Q239" s="189">
        <f>'6.ВСР'!Q311</f>
        <v>0</v>
      </c>
      <c r="R239" s="189">
        <f>'6.ВСР'!R311</f>
        <v>235790</v>
      </c>
    </row>
    <row r="240" spans="1:18" s="126" customFormat="1" ht="75" x14ac:dyDescent="0.25">
      <c r="A240" s="235" t="s">
        <v>1039</v>
      </c>
      <c r="B240" s="201"/>
      <c r="C240" s="201"/>
      <c r="D240" s="201"/>
      <c r="E240" s="182">
        <v>852</v>
      </c>
      <c r="F240" s="178" t="s">
        <v>100</v>
      </c>
      <c r="G240" s="193" t="s">
        <v>56</v>
      </c>
      <c r="H240" s="238" t="s">
        <v>854</v>
      </c>
      <c r="I240" s="178"/>
      <c r="J240" s="189">
        <f>J241</f>
        <v>175439</v>
      </c>
      <c r="K240" s="189">
        <f t="shared" ref="K240:R241" si="96">K241</f>
        <v>166667</v>
      </c>
      <c r="L240" s="189">
        <f t="shared" si="96"/>
        <v>8772</v>
      </c>
      <c r="M240" s="189">
        <f t="shared" si="96"/>
        <v>0</v>
      </c>
      <c r="N240" s="189">
        <f t="shared" si="96"/>
        <v>151241.20000000001</v>
      </c>
      <c r="O240" s="189">
        <f t="shared" si="96"/>
        <v>143678.20000000001</v>
      </c>
      <c r="P240" s="189">
        <f t="shared" si="96"/>
        <v>7563</v>
      </c>
      <c r="Q240" s="189">
        <f t="shared" si="96"/>
        <v>0</v>
      </c>
      <c r="R240" s="189">
        <f t="shared" si="96"/>
        <v>151241.20000000001</v>
      </c>
    </row>
    <row r="241" spans="1:18" s="126" customFormat="1" ht="60" x14ac:dyDescent="0.25">
      <c r="A241" s="235" t="s">
        <v>53</v>
      </c>
      <c r="B241" s="201"/>
      <c r="C241" s="201"/>
      <c r="D241" s="201"/>
      <c r="E241" s="182">
        <v>852</v>
      </c>
      <c r="F241" s="178" t="s">
        <v>100</v>
      </c>
      <c r="G241" s="193" t="s">
        <v>56</v>
      </c>
      <c r="H241" s="238" t="s">
        <v>854</v>
      </c>
      <c r="I241" s="178" t="s">
        <v>106</v>
      </c>
      <c r="J241" s="189">
        <f>J242</f>
        <v>175439</v>
      </c>
      <c r="K241" s="189">
        <f t="shared" si="96"/>
        <v>166667</v>
      </c>
      <c r="L241" s="189">
        <f t="shared" si="96"/>
        <v>8772</v>
      </c>
      <c r="M241" s="189">
        <f t="shared" si="96"/>
        <v>0</v>
      </c>
      <c r="N241" s="189">
        <f t="shared" si="96"/>
        <v>151241.20000000001</v>
      </c>
      <c r="O241" s="189">
        <f t="shared" si="96"/>
        <v>143678.20000000001</v>
      </c>
      <c r="P241" s="189">
        <f t="shared" si="96"/>
        <v>7563</v>
      </c>
      <c r="Q241" s="189">
        <f t="shared" si="96"/>
        <v>0</v>
      </c>
      <c r="R241" s="189">
        <f t="shared" si="96"/>
        <v>151241.20000000001</v>
      </c>
    </row>
    <row r="242" spans="1:18" s="126" customFormat="1" ht="30" x14ac:dyDescent="0.25">
      <c r="A242" s="235" t="s">
        <v>107</v>
      </c>
      <c r="B242" s="201"/>
      <c r="C242" s="201"/>
      <c r="D242" s="201"/>
      <c r="E242" s="182">
        <v>852</v>
      </c>
      <c r="F242" s="178" t="s">
        <v>100</v>
      </c>
      <c r="G242" s="193" t="s">
        <v>56</v>
      </c>
      <c r="H242" s="238" t="s">
        <v>854</v>
      </c>
      <c r="I242" s="178" t="s">
        <v>108</v>
      </c>
      <c r="J242" s="189">
        <f>'6.ВСР'!J314</f>
        <v>175439</v>
      </c>
      <c r="K242" s="189">
        <f>'6.ВСР'!K314</f>
        <v>166667</v>
      </c>
      <c r="L242" s="189">
        <f>'6.ВСР'!L314</f>
        <v>8772</v>
      </c>
      <c r="M242" s="189">
        <f>'6.ВСР'!M314</f>
        <v>0</v>
      </c>
      <c r="N242" s="189">
        <f>'6.ВСР'!N314</f>
        <v>151241.20000000001</v>
      </c>
      <c r="O242" s="189">
        <f>'6.ВСР'!O314</f>
        <v>143678.20000000001</v>
      </c>
      <c r="P242" s="189">
        <f>'6.ВСР'!P314</f>
        <v>7563</v>
      </c>
      <c r="Q242" s="189">
        <f>'6.ВСР'!Q314</f>
        <v>0</v>
      </c>
      <c r="R242" s="189">
        <f>'6.ВСР'!R314</f>
        <v>151241.20000000001</v>
      </c>
    </row>
    <row r="243" spans="1:18" s="12" customFormat="1" ht="180" x14ac:dyDescent="0.25">
      <c r="A243" s="235" t="s">
        <v>839</v>
      </c>
      <c r="B243" s="187"/>
      <c r="C243" s="187"/>
      <c r="D243" s="187"/>
      <c r="E243" s="182">
        <v>852</v>
      </c>
      <c r="F243" s="178" t="s">
        <v>100</v>
      </c>
      <c r="G243" s="178" t="s">
        <v>56</v>
      </c>
      <c r="H243" s="238" t="s">
        <v>840</v>
      </c>
      <c r="I243" s="178"/>
      <c r="J243" s="189">
        <f t="shared" ref="J243:R244" si="97">J244</f>
        <v>1887600</v>
      </c>
      <c r="K243" s="189">
        <f t="shared" si="97"/>
        <v>1887600</v>
      </c>
      <c r="L243" s="189">
        <f t="shared" si="97"/>
        <v>0</v>
      </c>
      <c r="M243" s="189">
        <f t="shared" si="97"/>
        <v>0</v>
      </c>
      <c r="N243" s="189">
        <f t="shared" si="97"/>
        <v>1887600</v>
      </c>
      <c r="O243" s="189">
        <f t="shared" si="97"/>
        <v>1887600</v>
      </c>
      <c r="P243" s="189">
        <f t="shared" si="97"/>
        <v>0</v>
      </c>
      <c r="Q243" s="189">
        <f t="shared" si="97"/>
        <v>0</v>
      </c>
      <c r="R243" s="189">
        <f t="shared" si="97"/>
        <v>1887600</v>
      </c>
    </row>
    <row r="244" spans="1:18" s="12" customFormat="1" ht="60" x14ac:dyDescent="0.25">
      <c r="A244" s="235" t="s">
        <v>53</v>
      </c>
      <c r="B244" s="187"/>
      <c r="C244" s="187"/>
      <c r="D244" s="187"/>
      <c r="E244" s="182">
        <v>852</v>
      </c>
      <c r="F244" s="178" t="s">
        <v>100</v>
      </c>
      <c r="G244" s="178" t="s">
        <v>56</v>
      </c>
      <c r="H244" s="238" t="s">
        <v>840</v>
      </c>
      <c r="I244" s="178" t="s">
        <v>106</v>
      </c>
      <c r="J244" s="189">
        <f t="shared" si="97"/>
        <v>1887600</v>
      </c>
      <c r="K244" s="189">
        <f t="shared" si="97"/>
        <v>1887600</v>
      </c>
      <c r="L244" s="189">
        <f t="shared" si="97"/>
        <v>0</v>
      </c>
      <c r="M244" s="189">
        <f t="shared" si="97"/>
        <v>0</v>
      </c>
      <c r="N244" s="189">
        <f t="shared" si="97"/>
        <v>1887600</v>
      </c>
      <c r="O244" s="189">
        <f t="shared" si="97"/>
        <v>1887600</v>
      </c>
      <c r="P244" s="189">
        <f t="shared" si="97"/>
        <v>0</v>
      </c>
      <c r="Q244" s="189">
        <f t="shared" si="97"/>
        <v>0</v>
      </c>
      <c r="R244" s="189">
        <f t="shared" si="97"/>
        <v>1887600</v>
      </c>
    </row>
    <row r="245" spans="1:18" s="12" customFormat="1" ht="30" x14ac:dyDescent="0.25">
      <c r="A245" s="235" t="s">
        <v>107</v>
      </c>
      <c r="B245" s="187"/>
      <c r="C245" s="187"/>
      <c r="D245" s="187"/>
      <c r="E245" s="182">
        <v>852</v>
      </c>
      <c r="F245" s="178" t="s">
        <v>100</v>
      </c>
      <c r="G245" s="178" t="s">
        <v>56</v>
      </c>
      <c r="H245" s="238" t="s">
        <v>840</v>
      </c>
      <c r="I245" s="178" t="s">
        <v>108</v>
      </c>
      <c r="J245" s="189">
        <f>'6.ВСР'!J317</f>
        <v>1887600</v>
      </c>
      <c r="K245" s="189">
        <f>'6.ВСР'!K317</f>
        <v>1887600</v>
      </c>
      <c r="L245" s="189">
        <f>'6.ВСР'!L317</f>
        <v>0</v>
      </c>
      <c r="M245" s="189">
        <f>'6.ВСР'!M317</f>
        <v>0</v>
      </c>
      <c r="N245" s="189">
        <f>'6.ВСР'!N317</f>
        <v>1887600</v>
      </c>
      <c r="O245" s="189">
        <f>'6.ВСР'!O317</f>
        <v>1887600</v>
      </c>
      <c r="P245" s="189">
        <f>'6.ВСР'!P317</f>
        <v>0</v>
      </c>
      <c r="Q245" s="189">
        <f>'6.ВСР'!Q317</f>
        <v>0</v>
      </c>
      <c r="R245" s="189">
        <f>'6.ВСР'!R317</f>
        <v>1887600</v>
      </c>
    </row>
    <row r="246" spans="1:18" s="12" customFormat="1" ht="45" x14ac:dyDescent="0.25">
      <c r="A246" s="190" t="s">
        <v>360</v>
      </c>
      <c r="B246" s="37"/>
      <c r="C246" s="37"/>
      <c r="D246" s="37"/>
      <c r="E246" s="182">
        <v>852</v>
      </c>
      <c r="F246" s="178" t="s">
        <v>100</v>
      </c>
      <c r="G246" s="193" t="s">
        <v>56</v>
      </c>
      <c r="H246" s="193" t="s">
        <v>161</v>
      </c>
      <c r="I246" s="178"/>
      <c r="J246" s="189">
        <f t="shared" ref="J246:R247" si="98">J247</f>
        <v>523980</v>
      </c>
      <c r="K246" s="189">
        <f t="shared" si="98"/>
        <v>332280</v>
      </c>
      <c r="L246" s="189">
        <f t="shared" si="98"/>
        <v>191700</v>
      </c>
      <c r="M246" s="189">
        <f t="shared" si="98"/>
        <v>0</v>
      </c>
      <c r="N246" s="189">
        <f t="shared" si="98"/>
        <v>523980</v>
      </c>
      <c r="O246" s="189">
        <f t="shared" si="98"/>
        <v>332280</v>
      </c>
      <c r="P246" s="189">
        <f t="shared" si="98"/>
        <v>191700</v>
      </c>
      <c r="Q246" s="189">
        <f t="shared" si="98"/>
        <v>0</v>
      </c>
      <c r="R246" s="189">
        <f t="shared" si="98"/>
        <v>523980</v>
      </c>
    </row>
    <row r="247" spans="1:18" s="12" customFormat="1" ht="60" x14ac:dyDescent="0.25">
      <c r="A247" s="37" t="s">
        <v>53</v>
      </c>
      <c r="B247" s="37"/>
      <c r="C247" s="37"/>
      <c r="D247" s="37"/>
      <c r="E247" s="182">
        <v>852</v>
      </c>
      <c r="F247" s="178" t="s">
        <v>100</v>
      </c>
      <c r="G247" s="193" t="s">
        <v>56</v>
      </c>
      <c r="H247" s="193" t="s">
        <v>161</v>
      </c>
      <c r="I247" s="178" t="s">
        <v>106</v>
      </c>
      <c r="J247" s="189">
        <f t="shared" si="98"/>
        <v>523980</v>
      </c>
      <c r="K247" s="189">
        <f t="shared" si="98"/>
        <v>332280</v>
      </c>
      <c r="L247" s="189">
        <f t="shared" si="98"/>
        <v>191700</v>
      </c>
      <c r="M247" s="189">
        <f t="shared" si="98"/>
        <v>0</v>
      </c>
      <c r="N247" s="189">
        <f t="shared" si="98"/>
        <v>523980</v>
      </c>
      <c r="O247" s="189">
        <f t="shared" si="98"/>
        <v>332280</v>
      </c>
      <c r="P247" s="189">
        <f t="shared" si="98"/>
        <v>191700</v>
      </c>
      <c r="Q247" s="189">
        <f t="shared" si="98"/>
        <v>0</v>
      </c>
      <c r="R247" s="189">
        <f t="shared" si="98"/>
        <v>523980</v>
      </c>
    </row>
    <row r="248" spans="1:18" s="12" customFormat="1" ht="30" x14ac:dyDescent="0.25">
      <c r="A248" s="37" t="s">
        <v>107</v>
      </c>
      <c r="B248" s="37"/>
      <c r="C248" s="37"/>
      <c r="D248" s="37"/>
      <c r="E248" s="182">
        <v>852</v>
      </c>
      <c r="F248" s="178" t="s">
        <v>100</v>
      </c>
      <c r="G248" s="193" t="s">
        <v>56</v>
      </c>
      <c r="H248" s="193" t="s">
        <v>161</v>
      </c>
      <c r="I248" s="178" t="s">
        <v>108</v>
      </c>
      <c r="J248" s="189">
        <f>'6.ВСР'!J320</f>
        <v>523980</v>
      </c>
      <c r="K248" s="189">
        <f>'6.ВСР'!K320</f>
        <v>332280</v>
      </c>
      <c r="L248" s="189">
        <f>'6.ВСР'!L320</f>
        <v>191700</v>
      </c>
      <c r="M248" s="189">
        <f>'6.ВСР'!M320</f>
        <v>0</v>
      </c>
      <c r="N248" s="189">
        <f>'6.ВСР'!N320</f>
        <v>523980</v>
      </c>
      <c r="O248" s="189">
        <f>'6.ВСР'!O320</f>
        <v>332280</v>
      </c>
      <c r="P248" s="189">
        <f>'6.ВСР'!P320</f>
        <v>191700</v>
      </c>
      <c r="Q248" s="189">
        <f>'6.ВСР'!Q320</f>
        <v>0</v>
      </c>
      <c r="R248" s="189">
        <f>'6.ВСР'!R320</f>
        <v>523980</v>
      </c>
    </row>
    <row r="249" spans="1:18" s="12" customFormat="1" ht="28.5" x14ac:dyDescent="0.25">
      <c r="A249" s="20" t="s">
        <v>162</v>
      </c>
      <c r="B249" s="187"/>
      <c r="C249" s="187"/>
      <c r="D249" s="187"/>
      <c r="E249" s="11">
        <v>852</v>
      </c>
      <c r="F249" s="22" t="s">
        <v>100</v>
      </c>
      <c r="G249" s="111" t="s">
        <v>58</v>
      </c>
      <c r="H249" s="111"/>
      <c r="I249" s="22"/>
      <c r="J249" s="23">
        <f>J250+J253+J256+J259+J262+J265+J268+J271+J274</f>
        <v>11948460</v>
      </c>
      <c r="K249" s="23">
        <f t="shared" ref="K249:R249" si="99">K250+K253+K256+K259+K262+K265+K268+K271+K274</f>
        <v>183600</v>
      </c>
      <c r="L249" s="23">
        <f t="shared" si="99"/>
        <v>11764860</v>
      </c>
      <c r="M249" s="23">
        <f t="shared" si="99"/>
        <v>0</v>
      </c>
      <c r="N249" s="23">
        <f t="shared" si="99"/>
        <v>11466688</v>
      </c>
      <c r="O249" s="23">
        <f t="shared" si="99"/>
        <v>183600</v>
      </c>
      <c r="P249" s="23">
        <f t="shared" si="99"/>
        <v>11283088</v>
      </c>
      <c r="Q249" s="23">
        <f t="shared" si="99"/>
        <v>0</v>
      </c>
      <c r="R249" s="23">
        <f t="shared" si="99"/>
        <v>10072700</v>
      </c>
    </row>
    <row r="250" spans="1:18" s="12" customFormat="1" ht="30" x14ac:dyDescent="0.25">
      <c r="A250" s="235" t="s">
        <v>163</v>
      </c>
      <c r="B250" s="37"/>
      <c r="C250" s="37"/>
      <c r="D250" s="37"/>
      <c r="E250" s="182">
        <v>851</v>
      </c>
      <c r="F250" s="193" t="s">
        <v>100</v>
      </c>
      <c r="G250" s="193" t="s">
        <v>58</v>
      </c>
      <c r="H250" s="238" t="s">
        <v>973</v>
      </c>
      <c r="I250" s="178"/>
      <c r="J250" s="189">
        <f>J251</f>
        <v>5849100</v>
      </c>
      <c r="K250" s="189">
        <f t="shared" ref="K250:R251" si="100">K251</f>
        <v>0</v>
      </c>
      <c r="L250" s="189">
        <f t="shared" si="100"/>
        <v>5849100</v>
      </c>
      <c r="M250" s="189">
        <f t="shared" si="100"/>
        <v>0</v>
      </c>
      <c r="N250" s="189">
        <f t="shared" si="100"/>
        <v>5587600</v>
      </c>
      <c r="O250" s="189">
        <f t="shared" si="100"/>
        <v>0</v>
      </c>
      <c r="P250" s="189">
        <f t="shared" si="100"/>
        <v>5587600</v>
      </c>
      <c r="Q250" s="189">
        <f t="shared" si="100"/>
        <v>0</v>
      </c>
      <c r="R250" s="189">
        <f t="shared" si="100"/>
        <v>5235500</v>
      </c>
    </row>
    <row r="251" spans="1:18" s="12" customFormat="1" ht="60" x14ac:dyDescent="0.25">
      <c r="A251" s="235" t="s">
        <v>53</v>
      </c>
      <c r="B251" s="37"/>
      <c r="C251" s="37"/>
      <c r="D251" s="37"/>
      <c r="E251" s="182">
        <v>851</v>
      </c>
      <c r="F251" s="178" t="s">
        <v>100</v>
      </c>
      <c r="G251" s="193" t="s">
        <v>58</v>
      </c>
      <c r="H251" s="238" t="s">
        <v>973</v>
      </c>
      <c r="I251" s="178" t="s">
        <v>106</v>
      </c>
      <c r="J251" s="189">
        <f>J252</f>
        <v>5849100</v>
      </c>
      <c r="K251" s="189">
        <f t="shared" si="100"/>
        <v>0</v>
      </c>
      <c r="L251" s="189">
        <f t="shared" si="100"/>
        <v>5849100</v>
      </c>
      <c r="M251" s="189">
        <f t="shared" si="100"/>
        <v>0</v>
      </c>
      <c r="N251" s="189">
        <f t="shared" si="100"/>
        <v>5587600</v>
      </c>
      <c r="O251" s="189">
        <f t="shared" si="100"/>
        <v>0</v>
      </c>
      <c r="P251" s="189">
        <f t="shared" si="100"/>
        <v>5587600</v>
      </c>
      <c r="Q251" s="189">
        <f t="shared" si="100"/>
        <v>0</v>
      </c>
      <c r="R251" s="189">
        <f t="shared" si="100"/>
        <v>5235500</v>
      </c>
    </row>
    <row r="252" spans="1:18" s="12" customFormat="1" ht="30" x14ac:dyDescent="0.25">
      <c r="A252" s="235" t="s">
        <v>107</v>
      </c>
      <c r="B252" s="37"/>
      <c r="C252" s="37"/>
      <c r="D252" s="37"/>
      <c r="E252" s="182">
        <v>851</v>
      </c>
      <c r="F252" s="178" t="s">
        <v>100</v>
      </c>
      <c r="G252" s="178" t="s">
        <v>58</v>
      </c>
      <c r="H252" s="238" t="s">
        <v>973</v>
      </c>
      <c r="I252" s="178" t="s">
        <v>108</v>
      </c>
      <c r="J252" s="189">
        <f>'6.ВСР'!J152</f>
        <v>5849100</v>
      </c>
      <c r="K252" s="189">
        <f>'6.ВСР'!K152</f>
        <v>0</v>
      </c>
      <c r="L252" s="189">
        <f>'6.ВСР'!L152</f>
        <v>5849100</v>
      </c>
      <c r="M252" s="189">
        <f>'6.ВСР'!M152</f>
        <v>0</v>
      </c>
      <c r="N252" s="189">
        <f>'6.ВСР'!N152</f>
        <v>5587600</v>
      </c>
      <c r="O252" s="189">
        <f>'6.ВСР'!O152</f>
        <v>0</v>
      </c>
      <c r="P252" s="189">
        <f>'6.ВСР'!P152</f>
        <v>5587600</v>
      </c>
      <c r="Q252" s="189">
        <f>'6.ВСР'!Q152</f>
        <v>0</v>
      </c>
      <c r="R252" s="189">
        <f>'6.ВСР'!R152</f>
        <v>5235500</v>
      </c>
    </row>
    <row r="253" spans="1:18" s="12" customFormat="1" ht="30" x14ac:dyDescent="0.25">
      <c r="A253" s="235" t="s">
        <v>154</v>
      </c>
      <c r="B253" s="37"/>
      <c r="C253" s="37"/>
      <c r="D253" s="37"/>
      <c r="E253" s="182">
        <v>851</v>
      </c>
      <c r="F253" s="178" t="s">
        <v>100</v>
      </c>
      <c r="G253" s="178" t="s">
        <v>58</v>
      </c>
      <c r="H253" s="238" t="s">
        <v>974</v>
      </c>
      <c r="I253" s="178"/>
      <c r="J253" s="189">
        <f>J254</f>
        <v>6300</v>
      </c>
      <c r="K253" s="189">
        <f t="shared" ref="K253:R254" si="101">K254</f>
        <v>0</v>
      </c>
      <c r="L253" s="189">
        <f t="shared" si="101"/>
        <v>6300</v>
      </c>
      <c r="M253" s="189">
        <f t="shared" si="101"/>
        <v>0</v>
      </c>
      <c r="N253" s="189">
        <f t="shared" si="101"/>
        <v>0</v>
      </c>
      <c r="O253" s="189">
        <f t="shared" si="101"/>
        <v>0</v>
      </c>
      <c r="P253" s="189">
        <f t="shared" si="101"/>
        <v>0</v>
      </c>
      <c r="Q253" s="189">
        <f t="shared" si="101"/>
        <v>0</v>
      </c>
      <c r="R253" s="189">
        <f t="shared" si="101"/>
        <v>0</v>
      </c>
    </row>
    <row r="254" spans="1:18" s="12" customFormat="1" ht="60" x14ac:dyDescent="0.25">
      <c r="A254" s="235" t="s">
        <v>53</v>
      </c>
      <c r="B254" s="37"/>
      <c r="C254" s="37"/>
      <c r="D254" s="37"/>
      <c r="E254" s="182">
        <v>851</v>
      </c>
      <c r="F254" s="178" t="s">
        <v>100</v>
      </c>
      <c r="G254" s="178" t="s">
        <v>58</v>
      </c>
      <c r="H254" s="238" t="s">
        <v>974</v>
      </c>
      <c r="I254" s="178" t="s">
        <v>106</v>
      </c>
      <c r="J254" s="189">
        <f>J255</f>
        <v>6300</v>
      </c>
      <c r="K254" s="189">
        <f t="shared" si="101"/>
        <v>0</v>
      </c>
      <c r="L254" s="189">
        <f t="shared" si="101"/>
        <v>6300</v>
      </c>
      <c r="M254" s="189">
        <f t="shared" si="101"/>
        <v>0</v>
      </c>
      <c r="N254" s="189">
        <f t="shared" si="101"/>
        <v>0</v>
      </c>
      <c r="O254" s="189">
        <f t="shared" si="101"/>
        <v>0</v>
      </c>
      <c r="P254" s="189">
        <f t="shared" si="101"/>
        <v>0</v>
      </c>
      <c r="Q254" s="189">
        <f t="shared" si="101"/>
        <v>0</v>
      </c>
      <c r="R254" s="189">
        <f t="shared" si="101"/>
        <v>0</v>
      </c>
    </row>
    <row r="255" spans="1:18" s="12" customFormat="1" ht="30" x14ac:dyDescent="0.25">
      <c r="A255" s="235" t="s">
        <v>107</v>
      </c>
      <c r="B255" s="37"/>
      <c r="C255" s="37"/>
      <c r="D255" s="37"/>
      <c r="E255" s="182">
        <v>851</v>
      </c>
      <c r="F255" s="178" t="s">
        <v>100</v>
      </c>
      <c r="G255" s="193" t="s">
        <v>58</v>
      </c>
      <c r="H255" s="238" t="s">
        <v>974</v>
      </c>
      <c r="I255" s="178" t="s">
        <v>108</v>
      </c>
      <c r="J255" s="189">
        <f>'6.ВСР'!J155</f>
        <v>6300</v>
      </c>
      <c r="K255" s="189">
        <f>'6.ВСР'!K155</f>
        <v>0</v>
      </c>
      <c r="L255" s="189">
        <f>'6.ВСР'!L155</f>
        <v>6300</v>
      </c>
      <c r="M255" s="189">
        <f>'6.ВСР'!M155</f>
        <v>0</v>
      </c>
      <c r="N255" s="189">
        <f>'6.ВСР'!N155</f>
        <v>0</v>
      </c>
      <c r="O255" s="189">
        <f>'6.ВСР'!O155</f>
        <v>0</v>
      </c>
      <c r="P255" s="189">
        <f>'6.ВСР'!P155</f>
        <v>0</v>
      </c>
      <c r="Q255" s="189">
        <f>'6.ВСР'!Q155</f>
        <v>0</v>
      </c>
      <c r="R255" s="189">
        <f>'6.ВСР'!R155</f>
        <v>0</v>
      </c>
    </row>
    <row r="256" spans="1:18" s="12" customFormat="1" ht="180" x14ac:dyDescent="0.25">
      <c r="A256" s="235" t="s">
        <v>839</v>
      </c>
      <c r="B256" s="187"/>
      <c r="C256" s="187"/>
      <c r="D256" s="187"/>
      <c r="E256" s="182">
        <v>851</v>
      </c>
      <c r="F256" s="178" t="s">
        <v>100</v>
      </c>
      <c r="G256" s="178" t="s">
        <v>58</v>
      </c>
      <c r="H256" s="238" t="s">
        <v>975</v>
      </c>
      <c r="I256" s="178"/>
      <c r="J256" s="189">
        <f>J257</f>
        <v>120000</v>
      </c>
      <c r="K256" s="189">
        <f t="shared" ref="K256:R257" si="102">K257</f>
        <v>120000</v>
      </c>
      <c r="L256" s="189">
        <f t="shared" si="102"/>
        <v>0</v>
      </c>
      <c r="M256" s="189">
        <f t="shared" si="102"/>
        <v>0</v>
      </c>
      <c r="N256" s="189">
        <f t="shared" si="102"/>
        <v>120000</v>
      </c>
      <c r="O256" s="189">
        <f t="shared" si="102"/>
        <v>120000</v>
      </c>
      <c r="P256" s="189">
        <f t="shared" si="102"/>
        <v>0</v>
      </c>
      <c r="Q256" s="189">
        <f t="shared" si="102"/>
        <v>0</v>
      </c>
      <c r="R256" s="189">
        <f t="shared" si="102"/>
        <v>120000</v>
      </c>
    </row>
    <row r="257" spans="1:20" s="12" customFormat="1" ht="60" x14ac:dyDescent="0.25">
      <c r="A257" s="235" t="s">
        <v>53</v>
      </c>
      <c r="B257" s="187"/>
      <c r="C257" s="187"/>
      <c r="D257" s="187"/>
      <c r="E257" s="182">
        <v>851</v>
      </c>
      <c r="F257" s="178" t="s">
        <v>100</v>
      </c>
      <c r="G257" s="178" t="s">
        <v>58</v>
      </c>
      <c r="H257" s="238" t="s">
        <v>975</v>
      </c>
      <c r="I257" s="178" t="s">
        <v>106</v>
      </c>
      <c r="J257" s="189">
        <f>J258</f>
        <v>120000</v>
      </c>
      <c r="K257" s="189">
        <f t="shared" si="102"/>
        <v>120000</v>
      </c>
      <c r="L257" s="189">
        <f t="shared" si="102"/>
        <v>0</v>
      </c>
      <c r="M257" s="189">
        <f t="shared" si="102"/>
        <v>0</v>
      </c>
      <c r="N257" s="189">
        <f t="shared" si="102"/>
        <v>120000</v>
      </c>
      <c r="O257" s="189">
        <f t="shared" si="102"/>
        <v>120000</v>
      </c>
      <c r="P257" s="189">
        <f t="shared" si="102"/>
        <v>0</v>
      </c>
      <c r="Q257" s="189">
        <f t="shared" si="102"/>
        <v>0</v>
      </c>
      <c r="R257" s="189">
        <f t="shared" si="102"/>
        <v>120000</v>
      </c>
    </row>
    <row r="258" spans="1:20" s="12" customFormat="1" ht="30" x14ac:dyDescent="0.25">
      <c r="A258" s="235" t="s">
        <v>107</v>
      </c>
      <c r="B258" s="187"/>
      <c r="C258" s="187"/>
      <c r="D258" s="187"/>
      <c r="E258" s="182">
        <v>851</v>
      </c>
      <c r="F258" s="178" t="s">
        <v>100</v>
      </c>
      <c r="G258" s="178" t="s">
        <v>58</v>
      </c>
      <c r="H258" s="238" t="s">
        <v>975</v>
      </c>
      <c r="I258" s="178" t="s">
        <v>108</v>
      </c>
      <c r="J258" s="189">
        <f>'6.ВСР'!J158</f>
        <v>120000</v>
      </c>
      <c r="K258" s="189">
        <f>'6.ВСР'!K158</f>
        <v>120000</v>
      </c>
      <c r="L258" s="189">
        <f>'6.ВСР'!L158</f>
        <v>0</v>
      </c>
      <c r="M258" s="189">
        <f>'6.ВСР'!M158</f>
        <v>0</v>
      </c>
      <c r="N258" s="189">
        <f>'6.ВСР'!N158</f>
        <v>120000</v>
      </c>
      <c r="O258" s="189">
        <f>'6.ВСР'!O158</f>
        <v>120000</v>
      </c>
      <c r="P258" s="189">
        <f>'6.ВСР'!P158</f>
        <v>0</v>
      </c>
      <c r="Q258" s="189">
        <f>'6.ВСР'!Q158</f>
        <v>0</v>
      </c>
      <c r="R258" s="189">
        <f>'6.ВСР'!R158</f>
        <v>120000</v>
      </c>
    </row>
    <row r="259" spans="1:20" s="126" customFormat="1" ht="30" x14ac:dyDescent="0.25">
      <c r="A259" s="190" t="s">
        <v>163</v>
      </c>
      <c r="B259" s="37"/>
      <c r="C259" s="37"/>
      <c r="D259" s="37"/>
      <c r="E259" s="182">
        <v>852</v>
      </c>
      <c r="F259" s="193" t="s">
        <v>100</v>
      </c>
      <c r="G259" s="193" t="s">
        <v>58</v>
      </c>
      <c r="H259" s="193" t="s">
        <v>164</v>
      </c>
      <c r="I259" s="178"/>
      <c r="J259" s="189">
        <f t="shared" ref="J259:R260" si="103">J260</f>
        <v>5861000</v>
      </c>
      <c r="K259" s="189">
        <f t="shared" si="103"/>
        <v>0</v>
      </c>
      <c r="L259" s="189">
        <f t="shared" si="103"/>
        <v>5861000</v>
      </c>
      <c r="M259" s="189">
        <f t="shared" si="103"/>
        <v>0</v>
      </c>
      <c r="N259" s="189">
        <f t="shared" si="103"/>
        <v>5695488</v>
      </c>
      <c r="O259" s="189">
        <f t="shared" si="103"/>
        <v>0</v>
      </c>
      <c r="P259" s="189">
        <f t="shared" si="103"/>
        <v>5695488</v>
      </c>
      <c r="Q259" s="189">
        <f t="shared" si="103"/>
        <v>0</v>
      </c>
      <c r="R259" s="189">
        <f t="shared" si="103"/>
        <v>4653600</v>
      </c>
    </row>
    <row r="260" spans="1:20" s="126" customFormat="1" ht="60" x14ac:dyDescent="0.25">
      <c r="A260" s="37" t="s">
        <v>53</v>
      </c>
      <c r="B260" s="37"/>
      <c r="C260" s="37"/>
      <c r="D260" s="37"/>
      <c r="E260" s="182">
        <v>852</v>
      </c>
      <c r="F260" s="178" t="s">
        <v>100</v>
      </c>
      <c r="G260" s="193" t="s">
        <v>58</v>
      </c>
      <c r="H260" s="193" t="s">
        <v>164</v>
      </c>
      <c r="I260" s="178" t="s">
        <v>106</v>
      </c>
      <c r="J260" s="189">
        <f t="shared" si="103"/>
        <v>5861000</v>
      </c>
      <c r="K260" s="189">
        <f t="shared" si="103"/>
        <v>0</v>
      </c>
      <c r="L260" s="189">
        <f t="shared" si="103"/>
        <v>5861000</v>
      </c>
      <c r="M260" s="189">
        <f t="shared" si="103"/>
        <v>0</v>
      </c>
      <c r="N260" s="189">
        <f t="shared" si="103"/>
        <v>5695488</v>
      </c>
      <c r="O260" s="189">
        <f t="shared" si="103"/>
        <v>0</v>
      </c>
      <c r="P260" s="189">
        <f t="shared" si="103"/>
        <v>5695488</v>
      </c>
      <c r="Q260" s="189">
        <f t="shared" si="103"/>
        <v>0</v>
      </c>
      <c r="R260" s="189">
        <f t="shared" si="103"/>
        <v>4653600</v>
      </c>
    </row>
    <row r="261" spans="1:20" s="126" customFormat="1" ht="30" x14ac:dyDescent="0.25">
      <c r="A261" s="37" t="s">
        <v>107</v>
      </c>
      <c r="B261" s="37"/>
      <c r="C261" s="37"/>
      <c r="D261" s="37"/>
      <c r="E261" s="182">
        <v>852</v>
      </c>
      <c r="F261" s="178" t="s">
        <v>100</v>
      </c>
      <c r="G261" s="178" t="s">
        <v>58</v>
      </c>
      <c r="H261" s="193" t="s">
        <v>164</v>
      </c>
      <c r="I261" s="178" t="s">
        <v>108</v>
      </c>
      <c r="J261" s="189">
        <f>'6.ВСР'!J324</f>
        <v>5861000</v>
      </c>
      <c r="K261" s="189">
        <f>'6.ВСР'!K324</f>
        <v>0</v>
      </c>
      <c r="L261" s="189">
        <f>'6.ВСР'!L324</f>
        <v>5861000</v>
      </c>
      <c r="M261" s="189">
        <f>'6.ВСР'!M324</f>
        <v>0</v>
      </c>
      <c r="N261" s="189">
        <f>'6.ВСР'!N324</f>
        <v>5695488</v>
      </c>
      <c r="O261" s="189">
        <f>'6.ВСР'!O324</f>
        <v>0</v>
      </c>
      <c r="P261" s="189">
        <f>'6.ВСР'!P324</f>
        <v>5695488</v>
      </c>
      <c r="Q261" s="189">
        <f>'6.ВСР'!Q324</f>
        <v>0</v>
      </c>
      <c r="R261" s="189">
        <f>'6.ВСР'!R324</f>
        <v>4653600</v>
      </c>
    </row>
    <row r="262" spans="1:20" s="195" customFormat="1" ht="60" hidden="1" x14ac:dyDescent="0.25">
      <c r="A262" s="37" t="s">
        <v>910</v>
      </c>
      <c r="B262" s="201"/>
      <c r="C262" s="201"/>
      <c r="D262" s="201"/>
      <c r="E262" s="182">
        <v>852</v>
      </c>
      <c r="F262" s="178" t="s">
        <v>100</v>
      </c>
      <c r="G262" s="193" t="s">
        <v>58</v>
      </c>
      <c r="H262" s="182" t="s">
        <v>911</v>
      </c>
      <c r="I262" s="178"/>
      <c r="J262" s="189">
        <f t="shared" ref="J262:R263" si="104">J263</f>
        <v>0</v>
      </c>
      <c r="K262" s="189">
        <f t="shared" si="104"/>
        <v>0</v>
      </c>
      <c r="L262" s="189">
        <f t="shared" si="104"/>
        <v>0</v>
      </c>
      <c r="M262" s="189">
        <f t="shared" si="104"/>
        <v>0</v>
      </c>
      <c r="N262" s="189">
        <f t="shared" si="104"/>
        <v>0</v>
      </c>
      <c r="O262" s="189">
        <f t="shared" si="104"/>
        <v>0</v>
      </c>
      <c r="P262" s="189">
        <f t="shared" si="104"/>
        <v>0</v>
      </c>
      <c r="Q262" s="189">
        <f t="shared" si="104"/>
        <v>0</v>
      </c>
      <c r="R262" s="189">
        <f t="shared" si="104"/>
        <v>0</v>
      </c>
      <c r="S262" s="242"/>
      <c r="T262" s="243"/>
    </row>
    <row r="263" spans="1:20" s="195" customFormat="1" ht="60" hidden="1" x14ac:dyDescent="0.25">
      <c r="A263" s="37" t="s">
        <v>53</v>
      </c>
      <c r="B263" s="201"/>
      <c r="C263" s="201"/>
      <c r="D263" s="201"/>
      <c r="E263" s="182">
        <v>852</v>
      </c>
      <c r="F263" s="178" t="s">
        <v>100</v>
      </c>
      <c r="G263" s="193" t="s">
        <v>58</v>
      </c>
      <c r="H263" s="182" t="s">
        <v>911</v>
      </c>
      <c r="I263" s="178" t="s">
        <v>106</v>
      </c>
      <c r="J263" s="189">
        <f t="shared" si="104"/>
        <v>0</v>
      </c>
      <c r="K263" s="189">
        <f t="shared" si="104"/>
        <v>0</v>
      </c>
      <c r="L263" s="189">
        <f t="shared" si="104"/>
        <v>0</v>
      </c>
      <c r="M263" s="189">
        <f t="shared" si="104"/>
        <v>0</v>
      </c>
      <c r="N263" s="189">
        <f t="shared" si="104"/>
        <v>0</v>
      </c>
      <c r="O263" s="189">
        <f t="shared" si="104"/>
        <v>0</v>
      </c>
      <c r="P263" s="189">
        <f t="shared" si="104"/>
        <v>0</v>
      </c>
      <c r="Q263" s="189">
        <f t="shared" si="104"/>
        <v>0</v>
      </c>
      <c r="R263" s="189">
        <f t="shared" si="104"/>
        <v>0</v>
      </c>
      <c r="S263" s="242"/>
      <c r="T263" s="243"/>
    </row>
    <row r="264" spans="1:20" s="195" customFormat="1" ht="30" hidden="1" x14ac:dyDescent="0.25">
      <c r="A264" s="37" t="s">
        <v>107</v>
      </c>
      <c r="B264" s="201"/>
      <c r="C264" s="201"/>
      <c r="D264" s="201"/>
      <c r="E264" s="182">
        <v>852</v>
      </c>
      <c r="F264" s="178" t="s">
        <v>100</v>
      </c>
      <c r="G264" s="193" t="s">
        <v>58</v>
      </c>
      <c r="H264" s="182" t="s">
        <v>911</v>
      </c>
      <c r="I264" s="178" t="s">
        <v>108</v>
      </c>
      <c r="J264" s="189">
        <f>'6.ВСР'!J327</f>
        <v>0</v>
      </c>
      <c r="K264" s="189">
        <f>'6.ВСР'!K327</f>
        <v>0</v>
      </c>
      <c r="L264" s="189">
        <f>'6.ВСР'!L327</f>
        <v>0</v>
      </c>
      <c r="M264" s="189">
        <f>'6.ВСР'!M327</f>
        <v>0</v>
      </c>
      <c r="N264" s="189">
        <f>'6.ВСР'!N327</f>
        <v>0</v>
      </c>
      <c r="O264" s="189">
        <f>'6.ВСР'!O327</f>
        <v>0</v>
      </c>
      <c r="P264" s="189">
        <f>'6.ВСР'!P327</f>
        <v>0</v>
      </c>
      <c r="Q264" s="189">
        <f>'6.ВСР'!Q327</f>
        <v>0</v>
      </c>
      <c r="R264" s="189">
        <f>'6.ВСР'!R327</f>
        <v>0</v>
      </c>
      <c r="S264" s="242"/>
      <c r="T264" s="243"/>
    </row>
    <row r="265" spans="1:20" s="126" customFormat="1" ht="30" x14ac:dyDescent="0.25">
      <c r="A265" s="190" t="s">
        <v>154</v>
      </c>
      <c r="B265" s="37"/>
      <c r="C265" s="37"/>
      <c r="D265" s="37"/>
      <c r="E265" s="182">
        <v>852</v>
      </c>
      <c r="F265" s="178" t="s">
        <v>100</v>
      </c>
      <c r="G265" s="178" t="s">
        <v>58</v>
      </c>
      <c r="H265" s="193" t="s">
        <v>155</v>
      </c>
      <c r="I265" s="178"/>
      <c r="J265" s="189">
        <f t="shared" ref="J265:R269" si="105">J266</f>
        <v>37800</v>
      </c>
      <c r="K265" s="189">
        <f t="shared" si="105"/>
        <v>0</v>
      </c>
      <c r="L265" s="189">
        <f t="shared" si="105"/>
        <v>37800</v>
      </c>
      <c r="M265" s="189">
        <f t="shared" si="105"/>
        <v>0</v>
      </c>
      <c r="N265" s="189">
        <f t="shared" si="105"/>
        <v>0</v>
      </c>
      <c r="O265" s="189">
        <f t="shared" si="105"/>
        <v>0</v>
      </c>
      <c r="P265" s="189">
        <f t="shared" si="105"/>
        <v>0</v>
      </c>
      <c r="Q265" s="189">
        <f t="shared" si="105"/>
        <v>0</v>
      </c>
      <c r="R265" s="189">
        <f t="shared" si="105"/>
        <v>0</v>
      </c>
    </row>
    <row r="266" spans="1:20" s="126" customFormat="1" ht="60" x14ac:dyDescent="0.25">
      <c r="A266" s="37" t="s">
        <v>53</v>
      </c>
      <c r="B266" s="37"/>
      <c r="C266" s="37"/>
      <c r="D266" s="37"/>
      <c r="E266" s="182">
        <v>852</v>
      </c>
      <c r="F266" s="178" t="s">
        <v>100</v>
      </c>
      <c r="G266" s="178" t="s">
        <v>58</v>
      </c>
      <c r="H266" s="193" t="s">
        <v>155</v>
      </c>
      <c r="I266" s="178" t="s">
        <v>106</v>
      </c>
      <c r="J266" s="189">
        <f t="shared" si="105"/>
        <v>37800</v>
      </c>
      <c r="K266" s="189">
        <f t="shared" si="105"/>
        <v>0</v>
      </c>
      <c r="L266" s="189">
        <f t="shared" si="105"/>
        <v>37800</v>
      </c>
      <c r="M266" s="189">
        <f t="shared" si="105"/>
        <v>0</v>
      </c>
      <c r="N266" s="189">
        <f t="shared" si="105"/>
        <v>0</v>
      </c>
      <c r="O266" s="189">
        <f t="shared" si="105"/>
        <v>0</v>
      </c>
      <c r="P266" s="189">
        <f t="shared" si="105"/>
        <v>0</v>
      </c>
      <c r="Q266" s="189">
        <f t="shared" si="105"/>
        <v>0</v>
      </c>
      <c r="R266" s="189">
        <f t="shared" si="105"/>
        <v>0</v>
      </c>
    </row>
    <row r="267" spans="1:20" s="126" customFormat="1" ht="30" x14ac:dyDescent="0.25">
      <c r="A267" s="37" t="s">
        <v>107</v>
      </c>
      <c r="B267" s="37"/>
      <c r="C267" s="37"/>
      <c r="D267" s="37"/>
      <c r="E267" s="182">
        <v>852</v>
      </c>
      <c r="F267" s="178" t="s">
        <v>100</v>
      </c>
      <c r="G267" s="193" t="s">
        <v>58</v>
      </c>
      <c r="H267" s="193" t="s">
        <v>155</v>
      </c>
      <c r="I267" s="178" t="s">
        <v>108</v>
      </c>
      <c r="J267" s="189">
        <f>'6.ВСР'!J330</f>
        <v>37800</v>
      </c>
      <c r="K267" s="189">
        <f>'6.ВСР'!K330</f>
        <v>0</v>
      </c>
      <c r="L267" s="189">
        <f>'6.ВСР'!L330</f>
        <v>37800</v>
      </c>
      <c r="M267" s="189">
        <f>'6.ВСР'!M330</f>
        <v>0</v>
      </c>
      <c r="N267" s="189">
        <f>'6.ВСР'!N330</f>
        <v>0</v>
      </c>
      <c r="O267" s="189">
        <f>'6.ВСР'!O330</f>
        <v>0</v>
      </c>
      <c r="P267" s="189">
        <f>'6.ВСР'!P330</f>
        <v>0</v>
      </c>
      <c r="Q267" s="189">
        <f>'6.ВСР'!Q330</f>
        <v>0</v>
      </c>
      <c r="R267" s="189">
        <f>'6.ВСР'!R330</f>
        <v>0</v>
      </c>
    </row>
    <row r="268" spans="1:20" s="126" customFormat="1" ht="75" hidden="1" x14ac:dyDescent="0.25">
      <c r="A268" s="235" t="s">
        <v>969</v>
      </c>
      <c r="B268" s="37"/>
      <c r="C268" s="37"/>
      <c r="D268" s="37"/>
      <c r="E268" s="182">
        <v>852</v>
      </c>
      <c r="F268" s="178" t="s">
        <v>100</v>
      </c>
      <c r="G268" s="178" t="s">
        <v>58</v>
      </c>
      <c r="H268" s="238" t="s">
        <v>968</v>
      </c>
      <c r="I268" s="178"/>
      <c r="J268" s="189">
        <f t="shared" si="105"/>
        <v>0</v>
      </c>
      <c r="K268" s="189">
        <f t="shared" si="105"/>
        <v>0</v>
      </c>
      <c r="L268" s="189">
        <f t="shared" si="105"/>
        <v>0</v>
      </c>
      <c r="M268" s="189">
        <f t="shared" si="105"/>
        <v>0</v>
      </c>
      <c r="N268" s="189">
        <f t="shared" si="105"/>
        <v>0</v>
      </c>
      <c r="O268" s="189">
        <f t="shared" si="105"/>
        <v>0</v>
      </c>
      <c r="P268" s="189">
        <f t="shared" si="105"/>
        <v>0</v>
      </c>
      <c r="Q268" s="189">
        <f t="shared" si="105"/>
        <v>0</v>
      </c>
      <c r="R268" s="189">
        <f t="shared" si="105"/>
        <v>0</v>
      </c>
    </row>
    <row r="269" spans="1:20" s="126" customFormat="1" ht="60" hidden="1" x14ac:dyDescent="0.25">
      <c r="A269" s="235" t="s">
        <v>53</v>
      </c>
      <c r="B269" s="37"/>
      <c r="C269" s="37"/>
      <c r="D269" s="37"/>
      <c r="E269" s="182">
        <v>852</v>
      </c>
      <c r="F269" s="178" t="s">
        <v>100</v>
      </c>
      <c r="G269" s="178" t="s">
        <v>58</v>
      </c>
      <c r="H269" s="238" t="s">
        <v>968</v>
      </c>
      <c r="I269" s="178" t="s">
        <v>106</v>
      </c>
      <c r="J269" s="189">
        <f t="shared" si="105"/>
        <v>0</v>
      </c>
      <c r="K269" s="189">
        <f t="shared" si="105"/>
        <v>0</v>
      </c>
      <c r="L269" s="189">
        <f t="shared" si="105"/>
        <v>0</v>
      </c>
      <c r="M269" s="189">
        <f t="shared" si="105"/>
        <v>0</v>
      </c>
      <c r="N269" s="189">
        <f t="shared" si="105"/>
        <v>0</v>
      </c>
      <c r="O269" s="189">
        <f t="shared" si="105"/>
        <v>0</v>
      </c>
      <c r="P269" s="189">
        <f t="shared" si="105"/>
        <v>0</v>
      </c>
      <c r="Q269" s="189">
        <f t="shared" si="105"/>
        <v>0</v>
      </c>
      <c r="R269" s="189">
        <f t="shared" si="105"/>
        <v>0</v>
      </c>
    </row>
    <row r="270" spans="1:20" s="126" customFormat="1" ht="30" hidden="1" x14ac:dyDescent="0.25">
      <c r="A270" s="235" t="s">
        <v>107</v>
      </c>
      <c r="B270" s="37"/>
      <c r="C270" s="37"/>
      <c r="D270" s="37"/>
      <c r="E270" s="182">
        <v>852</v>
      </c>
      <c r="F270" s="178" t="s">
        <v>100</v>
      </c>
      <c r="G270" s="193" t="s">
        <v>58</v>
      </c>
      <c r="H270" s="238" t="s">
        <v>968</v>
      </c>
      <c r="I270" s="178" t="s">
        <v>108</v>
      </c>
      <c r="J270" s="189">
        <f>'6.ВСР'!J333</f>
        <v>0</v>
      </c>
      <c r="K270" s="189">
        <f>'6.ВСР'!K333</f>
        <v>0</v>
      </c>
      <c r="L270" s="189">
        <f>'6.ВСР'!L333</f>
        <v>0</v>
      </c>
      <c r="M270" s="189">
        <f>'6.ВСР'!M333</f>
        <v>0</v>
      </c>
      <c r="N270" s="189">
        <f>'6.ВСР'!N333</f>
        <v>0</v>
      </c>
      <c r="O270" s="189">
        <f>'6.ВСР'!O333</f>
        <v>0</v>
      </c>
      <c r="P270" s="189">
        <f>'6.ВСР'!P333</f>
        <v>0</v>
      </c>
      <c r="Q270" s="189">
        <f>'6.ВСР'!Q333</f>
        <v>0</v>
      </c>
      <c r="R270" s="189">
        <f>'6.ВСР'!R333</f>
        <v>0</v>
      </c>
    </row>
    <row r="271" spans="1:20" s="126" customFormat="1" ht="30" x14ac:dyDescent="0.25">
      <c r="A271" s="37" t="s">
        <v>851</v>
      </c>
      <c r="B271" s="37"/>
      <c r="C271" s="37"/>
      <c r="D271" s="37"/>
      <c r="E271" s="182">
        <v>852</v>
      </c>
      <c r="F271" s="193" t="s">
        <v>100</v>
      </c>
      <c r="G271" s="193" t="s">
        <v>58</v>
      </c>
      <c r="H271" s="193" t="s">
        <v>852</v>
      </c>
      <c r="I271" s="178"/>
      <c r="J271" s="189">
        <f t="shared" ref="J271:R272" si="106">J272</f>
        <v>10660</v>
      </c>
      <c r="K271" s="189">
        <f t="shared" si="106"/>
        <v>0</v>
      </c>
      <c r="L271" s="189">
        <f t="shared" si="106"/>
        <v>10660</v>
      </c>
      <c r="M271" s="189">
        <f t="shared" si="106"/>
        <v>0</v>
      </c>
      <c r="N271" s="189">
        <f t="shared" si="106"/>
        <v>0</v>
      </c>
      <c r="O271" s="189">
        <f t="shared" si="106"/>
        <v>0</v>
      </c>
      <c r="P271" s="189">
        <f t="shared" si="106"/>
        <v>0</v>
      </c>
      <c r="Q271" s="189">
        <f t="shared" si="106"/>
        <v>0</v>
      </c>
      <c r="R271" s="189">
        <f t="shared" si="106"/>
        <v>0</v>
      </c>
    </row>
    <row r="272" spans="1:20" s="126" customFormat="1" ht="60" x14ac:dyDescent="0.25">
      <c r="A272" s="37" t="s">
        <v>53</v>
      </c>
      <c r="B272" s="37"/>
      <c r="C272" s="37"/>
      <c r="D272" s="37"/>
      <c r="E272" s="182">
        <v>852</v>
      </c>
      <c r="F272" s="178" t="s">
        <v>100</v>
      </c>
      <c r="G272" s="193" t="s">
        <v>58</v>
      </c>
      <c r="H272" s="193" t="s">
        <v>852</v>
      </c>
      <c r="I272" s="178" t="s">
        <v>106</v>
      </c>
      <c r="J272" s="189">
        <f t="shared" si="106"/>
        <v>10660</v>
      </c>
      <c r="K272" s="189">
        <f t="shared" si="106"/>
        <v>0</v>
      </c>
      <c r="L272" s="189">
        <f t="shared" si="106"/>
        <v>10660</v>
      </c>
      <c r="M272" s="189">
        <f t="shared" si="106"/>
        <v>0</v>
      </c>
      <c r="N272" s="189">
        <f t="shared" si="106"/>
        <v>0</v>
      </c>
      <c r="O272" s="189">
        <f t="shared" si="106"/>
        <v>0</v>
      </c>
      <c r="P272" s="189">
        <f t="shared" si="106"/>
        <v>0</v>
      </c>
      <c r="Q272" s="189">
        <f t="shared" si="106"/>
        <v>0</v>
      </c>
      <c r="R272" s="189">
        <f t="shared" si="106"/>
        <v>0</v>
      </c>
    </row>
    <row r="273" spans="1:18" s="126" customFormat="1" ht="30" x14ac:dyDescent="0.25">
      <c r="A273" s="37" t="s">
        <v>107</v>
      </c>
      <c r="B273" s="37"/>
      <c r="C273" s="37"/>
      <c r="D273" s="37"/>
      <c r="E273" s="182">
        <v>852</v>
      </c>
      <c r="F273" s="178" t="s">
        <v>100</v>
      </c>
      <c r="G273" s="193" t="s">
        <v>58</v>
      </c>
      <c r="H273" s="193" t="s">
        <v>852</v>
      </c>
      <c r="I273" s="178" t="s">
        <v>108</v>
      </c>
      <c r="J273" s="189">
        <f>'6.ВСР'!J336</f>
        <v>10660</v>
      </c>
      <c r="K273" s="189">
        <f>'6.ВСР'!K336</f>
        <v>0</v>
      </c>
      <c r="L273" s="189">
        <f>'6.ВСР'!L336</f>
        <v>10660</v>
      </c>
      <c r="M273" s="189">
        <f>'6.ВСР'!M336</f>
        <v>0</v>
      </c>
      <c r="N273" s="189">
        <f>'6.ВСР'!N336</f>
        <v>0</v>
      </c>
      <c r="O273" s="189">
        <f>'6.ВСР'!O336</f>
        <v>0</v>
      </c>
      <c r="P273" s="189">
        <f>'6.ВСР'!P336</f>
        <v>0</v>
      </c>
      <c r="Q273" s="189">
        <f>'6.ВСР'!Q336</f>
        <v>0</v>
      </c>
      <c r="R273" s="189">
        <f>'6.ВСР'!R336</f>
        <v>0</v>
      </c>
    </row>
    <row r="274" spans="1:18" s="12" customFormat="1" ht="180" x14ac:dyDescent="0.25">
      <c r="A274" s="235" t="s">
        <v>839</v>
      </c>
      <c r="B274" s="187"/>
      <c r="C274" s="187"/>
      <c r="D274" s="187"/>
      <c r="E274" s="182">
        <v>852</v>
      </c>
      <c r="F274" s="178" t="s">
        <v>100</v>
      </c>
      <c r="G274" s="178" t="s">
        <v>58</v>
      </c>
      <c r="H274" s="238" t="s">
        <v>840</v>
      </c>
      <c r="I274" s="178"/>
      <c r="J274" s="189">
        <f t="shared" ref="J274:R275" si="107">J275</f>
        <v>63600</v>
      </c>
      <c r="K274" s="189">
        <f t="shared" si="107"/>
        <v>63600</v>
      </c>
      <c r="L274" s="189">
        <f t="shared" si="107"/>
        <v>0</v>
      </c>
      <c r="M274" s="189">
        <f t="shared" si="107"/>
        <v>0</v>
      </c>
      <c r="N274" s="189">
        <f t="shared" si="107"/>
        <v>63600</v>
      </c>
      <c r="O274" s="189">
        <f t="shared" si="107"/>
        <v>63600</v>
      </c>
      <c r="P274" s="189">
        <f t="shared" si="107"/>
        <v>0</v>
      </c>
      <c r="Q274" s="189">
        <f t="shared" si="107"/>
        <v>0</v>
      </c>
      <c r="R274" s="189">
        <f t="shared" si="107"/>
        <v>63600</v>
      </c>
    </row>
    <row r="275" spans="1:18" s="12" customFormat="1" ht="60" x14ac:dyDescent="0.25">
      <c r="A275" s="235" t="s">
        <v>53</v>
      </c>
      <c r="B275" s="187"/>
      <c r="C275" s="187"/>
      <c r="D275" s="187"/>
      <c r="E275" s="182">
        <v>852</v>
      </c>
      <c r="F275" s="178" t="s">
        <v>100</v>
      </c>
      <c r="G275" s="178" t="s">
        <v>58</v>
      </c>
      <c r="H275" s="238" t="s">
        <v>840</v>
      </c>
      <c r="I275" s="178" t="s">
        <v>106</v>
      </c>
      <c r="J275" s="189">
        <f t="shared" si="107"/>
        <v>63600</v>
      </c>
      <c r="K275" s="189">
        <f t="shared" si="107"/>
        <v>63600</v>
      </c>
      <c r="L275" s="189">
        <f t="shared" si="107"/>
        <v>0</v>
      </c>
      <c r="M275" s="189">
        <f t="shared" si="107"/>
        <v>0</v>
      </c>
      <c r="N275" s="189">
        <f t="shared" si="107"/>
        <v>63600</v>
      </c>
      <c r="O275" s="189">
        <f t="shared" si="107"/>
        <v>63600</v>
      </c>
      <c r="P275" s="189">
        <f t="shared" si="107"/>
        <v>0</v>
      </c>
      <c r="Q275" s="189">
        <f t="shared" si="107"/>
        <v>0</v>
      </c>
      <c r="R275" s="189">
        <f t="shared" si="107"/>
        <v>63600</v>
      </c>
    </row>
    <row r="276" spans="1:18" s="12" customFormat="1" ht="30" x14ac:dyDescent="0.25">
      <c r="A276" s="235" t="s">
        <v>107</v>
      </c>
      <c r="B276" s="187"/>
      <c r="C276" s="187"/>
      <c r="D276" s="187"/>
      <c r="E276" s="182">
        <v>852</v>
      </c>
      <c r="F276" s="178" t="s">
        <v>100</v>
      </c>
      <c r="G276" s="193" t="s">
        <v>58</v>
      </c>
      <c r="H276" s="238" t="s">
        <v>840</v>
      </c>
      <c r="I276" s="178" t="s">
        <v>108</v>
      </c>
      <c r="J276" s="189">
        <f>'6.ВСР'!J339</f>
        <v>63600</v>
      </c>
      <c r="K276" s="189">
        <f>'6.ВСР'!K339</f>
        <v>63600</v>
      </c>
      <c r="L276" s="189">
        <f>'6.ВСР'!L339</f>
        <v>0</v>
      </c>
      <c r="M276" s="189">
        <f>'6.ВСР'!M339</f>
        <v>0</v>
      </c>
      <c r="N276" s="189">
        <f>'6.ВСР'!N339</f>
        <v>63600</v>
      </c>
      <c r="O276" s="189">
        <f>'6.ВСР'!O339</f>
        <v>63600</v>
      </c>
      <c r="P276" s="189">
        <f>'6.ВСР'!P339</f>
        <v>0</v>
      </c>
      <c r="Q276" s="189">
        <f>'6.ВСР'!Q339</f>
        <v>0</v>
      </c>
      <c r="R276" s="189">
        <f>'6.ВСР'!R339</f>
        <v>63600</v>
      </c>
    </row>
    <row r="277" spans="1:18" s="126" customFormat="1" x14ac:dyDescent="0.25">
      <c r="A277" s="20" t="s">
        <v>165</v>
      </c>
      <c r="B277" s="187"/>
      <c r="C277" s="187"/>
      <c r="D277" s="187"/>
      <c r="E277" s="182">
        <v>852</v>
      </c>
      <c r="F277" s="22" t="s">
        <v>100</v>
      </c>
      <c r="G277" s="22" t="s">
        <v>100</v>
      </c>
      <c r="H277" s="111"/>
      <c r="I277" s="22"/>
      <c r="J277" s="23">
        <f t="shared" ref="J277:R277" si="108">J278</f>
        <v>123400</v>
      </c>
      <c r="K277" s="23">
        <f t="shared" si="108"/>
        <v>0</v>
      </c>
      <c r="L277" s="23">
        <f t="shared" si="108"/>
        <v>123400</v>
      </c>
      <c r="M277" s="23">
        <f t="shared" si="108"/>
        <v>0</v>
      </c>
      <c r="N277" s="23">
        <f t="shared" si="108"/>
        <v>0</v>
      </c>
      <c r="O277" s="23">
        <f t="shared" si="108"/>
        <v>0</v>
      </c>
      <c r="P277" s="23">
        <f t="shared" si="108"/>
        <v>0</v>
      </c>
      <c r="Q277" s="23">
        <f t="shared" si="108"/>
        <v>0</v>
      </c>
      <c r="R277" s="23">
        <f t="shared" si="108"/>
        <v>0</v>
      </c>
    </row>
    <row r="278" spans="1:18" s="126" customFormat="1" ht="30" x14ac:dyDescent="0.25">
      <c r="A278" s="190" t="s">
        <v>166</v>
      </c>
      <c r="B278" s="37"/>
      <c r="C278" s="37"/>
      <c r="D278" s="37"/>
      <c r="E278" s="182">
        <v>852</v>
      </c>
      <c r="F278" s="178" t="s">
        <v>100</v>
      </c>
      <c r="G278" s="178" t="s">
        <v>100</v>
      </c>
      <c r="H278" s="193" t="s">
        <v>167</v>
      </c>
      <c r="I278" s="178"/>
      <c r="J278" s="189">
        <f t="shared" ref="J278:R278" si="109">J279+J281</f>
        <v>123400</v>
      </c>
      <c r="K278" s="189">
        <f t="shared" si="109"/>
        <v>0</v>
      </c>
      <c r="L278" s="189">
        <f t="shared" si="109"/>
        <v>123400</v>
      </c>
      <c r="M278" s="189">
        <f t="shared" si="109"/>
        <v>0</v>
      </c>
      <c r="N278" s="189">
        <f t="shared" si="109"/>
        <v>0</v>
      </c>
      <c r="O278" s="189">
        <f t="shared" si="109"/>
        <v>0</v>
      </c>
      <c r="P278" s="189">
        <f t="shared" si="109"/>
        <v>0</v>
      </c>
      <c r="Q278" s="189">
        <f t="shared" si="109"/>
        <v>0</v>
      </c>
      <c r="R278" s="189">
        <f t="shared" si="109"/>
        <v>0</v>
      </c>
    </row>
    <row r="279" spans="1:18" s="126" customFormat="1" ht="135" x14ac:dyDescent="0.25">
      <c r="A279" s="190" t="s">
        <v>16</v>
      </c>
      <c r="B279" s="37"/>
      <c r="C279" s="37"/>
      <c r="D279" s="37"/>
      <c r="E279" s="182">
        <v>852</v>
      </c>
      <c r="F279" s="178" t="s">
        <v>100</v>
      </c>
      <c r="G279" s="178" t="s">
        <v>100</v>
      </c>
      <c r="H279" s="193" t="s">
        <v>167</v>
      </c>
      <c r="I279" s="178" t="s">
        <v>18</v>
      </c>
      <c r="J279" s="189">
        <f t="shared" ref="J279:R279" si="110">J280</f>
        <v>16900</v>
      </c>
      <c r="K279" s="189">
        <f t="shared" si="110"/>
        <v>0</v>
      </c>
      <c r="L279" s="189">
        <f t="shared" si="110"/>
        <v>16900</v>
      </c>
      <c r="M279" s="189">
        <f t="shared" si="110"/>
        <v>0</v>
      </c>
      <c r="N279" s="189">
        <f t="shared" si="110"/>
        <v>0</v>
      </c>
      <c r="O279" s="189">
        <f t="shared" si="110"/>
        <v>0</v>
      </c>
      <c r="P279" s="189">
        <f t="shared" si="110"/>
        <v>0</v>
      </c>
      <c r="Q279" s="189">
        <f t="shared" si="110"/>
        <v>0</v>
      </c>
      <c r="R279" s="189">
        <f t="shared" si="110"/>
        <v>0</v>
      </c>
    </row>
    <row r="280" spans="1:18" s="126" customFormat="1" ht="30" x14ac:dyDescent="0.25">
      <c r="A280" s="37" t="s">
        <v>7</v>
      </c>
      <c r="B280" s="37"/>
      <c r="C280" s="37"/>
      <c r="D280" s="37"/>
      <c r="E280" s="182">
        <v>852</v>
      </c>
      <c r="F280" s="178" t="s">
        <v>100</v>
      </c>
      <c r="G280" s="178" t="s">
        <v>100</v>
      </c>
      <c r="H280" s="193" t="s">
        <v>167</v>
      </c>
      <c r="I280" s="178" t="s">
        <v>67</v>
      </c>
      <c r="J280" s="189">
        <f>'6.ВСР'!J343</f>
        <v>16900</v>
      </c>
      <c r="K280" s="189">
        <f>'6.ВСР'!K343</f>
        <v>0</v>
      </c>
      <c r="L280" s="189">
        <f>'6.ВСР'!L343</f>
        <v>16900</v>
      </c>
      <c r="M280" s="189">
        <f>'6.ВСР'!M343</f>
        <v>0</v>
      </c>
      <c r="N280" s="189">
        <f>'6.ВСР'!N343</f>
        <v>0</v>
      </c>
      <c r="O280" s="189">
        <f>'6.ВСР'!O343</f>
        <v>0</v>
      </c>
      <c r="P280" s="189">
        <f>'6.ВСР'!P343</f>
        <v>0</v>
      </c>
      <c r="Q280" s="189">
        <f>'6.ВСР'!Q343</f>
        <v>0</v>
      </c>
      <c r="R280" s="189">
        <f>'6.ВСР'!R343</f>
        <v>0</v>
      </c>
    </row>
    <row r="281" spans="1:18" s="126" customFormat="1" ht="60" x14ac:dyDescent="0.25">
      <c r="A281" s="37" t="s">
        <v>22</v>
      </c>
      <c r="B281" s="190"/>
      <c r="C281" s="190"/>
      <c r="D281" s="190"/>
      <c r="E281" s="182">
        <v>852</v>
      </c>
      <c r="F281" s="178" t="s">
        <v>100</v>
      </c>
      <c r="G281" s="178" t="s">
        <v>100</v>
      </c>
      <c r="H281" s="193" t="s">
        <v>167</v>
      </c>
      <c r="I281" s="178" t="s">
        <v>23</v>
      </c>
      <c r="J281" s="189">
        <f t="shared" ref="J281:R281" si="111">J282</f>
        <v>106500</v>
      </c>
      <c r="K281" s="189">
        <f t="shared" si="111"/>
        <v>0</v>
      </c>
      <c r="L281" s="189">
        <f t="shared" si="111"/>
        <v>106500</v>
      </c>
      <c r="M281" s="189">
        <f t="shared" si="111"/>
        <v>0</v>
      </c>
      <c r="N281" s="189">
        <f t="shared" si="111"/>
        <v>0</v>
      </c>
      <c r="O281" s="189">
        <f t="shared" si="111"/>
        <v>0</v>
      </c>
      <c r="P281" s="189">
        <f t="shared" si="111"/>
        <v>0</v>
      </c>
      <c r="Q281" s="189">
        <f t="shared" si="111"/>
        <v>0</v>
      </c>
      <c r="R281" s="189">
        <f t="shared" si="111"/>
        <v>0</v>
      </c>
    </row>
    <row r="282" spans="1:18" s="126" customFormat="1" ht="60" x14ac:dyDescent="0.25">
      <c r="A282" s="37" t="s">
        <v>9</v>
      </c>
      <c r="B282" s="37"/>
      <c r="C282" s="37"/>
      <c r="D282" s="37"/>
      <c r="E282" s="182">
        <v>852</v>
      </c>
      <c r="F282" s="178" t="s">
        <v>100</v>
      </c>
      <c r="G282" s="178" t="s">
        <v>100</v>
      </c>
      <c r="H282" s="193" t="s">
        <v>167</v>
      </c>
      <c r="I282" s="178" t="s">
        <v>24</v>
      </c>
      <c r="J282" s="189">
        <f>'6.ВСР'!J345</f>
        <v>106500</v>
      </c>
      <c r="K282" s="189">
        <f>'6.ВСР'!K345</f>
        <v>0</v>
      </c>
      <c r="L282" s="189">
        <f>'6.ВСР'!L345</f>
        <v>106500</v>
      </c>
      <c r="M282" s="189">
        <f>'6.ВСР'!M345</f>
        <v>0</v>
      </c>
      <c r="N282" s="189">
        <f>'6.ВСР'!N345</f>
        <v>0</v>
      </c>
      <c r="O282" s="189">
        <f>'6.ВСР'!O345</f>
        <v>0</v>
      </c>
      <c r="P282" s="189">
        <f>'6.ВСР'!P345</f>
        <v>0</v>
      </c>
      <c r="Q282" s="189">
        <f>'6.ВСР'!Q345</f>
        <v>0</v>
      </c>
      <c r="R282" s="189">
        <f>'6.ВСР'!R345</f>
        <v>0</v>
      </c>
    </row>
    <row r="283" spans="1:18" s="126" customFormat="1" ht="28.5" x14ac:dyDescent="0.25">
      <c r="A283" s="20" t="s">
        <v>168</v>
      </c>
      <c r="B283" s="187"/>
      <c r="C283" s="187"/>
      <c r="D283" s="187"/>
      <c r="E283" s="182">
        <v>852</v>
      </c>
      <c r="F283" s="22" t="s">
        <v>100</v>
      </c>
      <c r="G283" s="22" t="s">
        <v>64</v>
      </c>
      <c r="H283" s="111"/>
      <c r="I283" s="22"/>
      <c r="J283" s="23">
        <f t="shared" ref="J283:R283" si="112">J284+J287+J294</f>
        <v>17183498</v>
      </c>
      <c r="K283" s="23">
        <f t="shared" si="112"/>
        <v>1402800</v>
      </c>
      <c r="L283" s="23">
        <f t="shared" si="112"/>
        <v>15780698</v>
      </c>
      <c r="M283" s="23">
        <f t="shared" si="112"/>
        <v>0</v>
      </c>
      <c r="N283" s="23">
        <f t="shared" si="112"/>
        <v>16649698</v>
      </c>
      <c r="O283" s="23">
        <f t="shared" si="112"/>
        <v>1402800</v>
      </c>
      <c r="P283" s="23">
        <f t="shared" si="112"/>
        <v>15246898</v>
      </c>
      <c r="Q283" s="23">
        <f t="shared" si="112"/>
        <v>0</v>
      </c>
      <c r="R283" s="23">
        <f t="shared" si="112"/>
        <v>16337298</v>
      </c>
    </row>
    <row r="284" spans="1:18" s="126" customFormat="1" ht="60" x14ac:dyDescent="0.25">
      <c r="A284" s="190" t="s">
        <v>20</v>
      </c>
      <c r="B284" s="182"/>
      <c r="C284" s="182"/>
      <c r="D284" s="182"/>
      <c r="E284" s="182">
        <v>852</v>
      </c>
      <c r="F284" s="178" t="s">
        <v>100</v>
      </c>
      <c r="G284" s="178" t="s">
        <v>64</v>
      </c>
      <c r="H284" s="193" t="s">
        <v>169</v>
      </c>
      <c r="I284" s="178"/>
      <c r="J284" s="189">
        <f t="shared" ref="J284:R285" si="113">J285</f>
        <v>1214000</v>
      </c>
      <c r="K284" s="189">
        <f t="shared" si="113"/>
        <v>0</v>
      </c>
      <c r="L284" s="189">
        <f t="shared" si="113"/>
        <v>1214000</v>
      </c>
      <c r="M284" s="189">
        <f t="shared" si="113"/>
        <v>0</v>
      </c>
      <c r="N284" s="189">
        <f t="shared" si="113"/>
        <v>1214000</v>
      </c>
      <c r="O284" s="189">
        <f t="shared" si="113"/>
        <v>0</v>
      </c>
      <c r="P284" s="189">
        <f t="shared" si="113"/>
        <v>1214000</v>
      </c>
      <c r="Q284" s="189">
        <f t="shared" si="113"/>
        <v>0</v>
      </c>
      <c r="R284" s="189">
        <f t="shared" si="113"/>
        <v>1214000</v>
      </c>
    </row>
    <row r="285" spans="1:18" s="126" customFormat="1" ht="135" x14ac:dyDescent="0.25">
      <c r="A285" s="190" t="s">
        <v>16</v>
      </c>
      <c r="B285" s="182"/>
      <c r="C285" s="182"/>
      <c r="D285" s="182"/>
      <c r="E285" s="182">
        <v>852</v>
      </c>
      <c r="F285" s="178" t="s">
        <v>100</v>
      </c>
      <c r="G285" s="178" t="s">
        <v>64</v>
      </c>
      <c r="H285" s="193" t="s">
        <v>169</v>
      </c>
      <c r="I285" s="178" t="s">
        <v>18</v>
      </c>
      <c r="J285" s="189">
        <f t="shared" si="113"/>
        <v>1214000</v>
      </c>
      <c r="K285" s="189">
        <f t="shared" si="113"/>
        <v>0</v>
      </c>
      <c r="L285" s="189">
        <f t="shared" si="113"/>
        <v>1214000</v>
      </c>
      <c r="M285" s="189">
        <f t="shared" si="113"/>
        <v>0</v>
      </c>
      <c r="N285" s="189">
        <f t="shared" si="113"/>
        <v>1214000</v>
      </c>
      <c r="O285" s="189">
        <f t="shared" si="113"/>
        <v>0</v>
      </c>
      <c r="P285" s="189">
        <f t="shared" si="113"/>
        <v>1214000</v>
      </c>
      <c r="Q285" s="189">
        <f t="shared" si="113"/>
        <v>0</v>
      </c>
      <c r="R285" s="189">
        <f t="shared" si="113"/>
        <v>1214000</v>
      </c>
    </row>
    <row r="286" spans="1:18" s="126" customFormat="1" ht="45" x14ac:dyDescent="0.25">
      <c r="A286" s="190" t="s">
        <v>8</v>
      </c>
      <c r="B286" s="182"/>
      <c r="C286" s="182"/>
      <c r="D286" s="182"/>
      <c r="E286" s="182">
        <v>852</v>
      </c>
      <c r="F286" s="178" t="s">
        <v>100</v>
      </c>
      <c r="G286" s="178" t="s">
        <v>64</v>
      </c>
      <c r="H286" s="193" t="s">
        <v>169</v>
      </c>
      <c r="I286" s="178" t="s">
        <v>19</v>
      </c>
      <c r="J286" s="189">
        <f>'6.ВСР'!J349</f>
        <v>1214000</v>
      </c>
      <c r="K286" s="189">
        <f>'6.ВСР'!K349</f>
        <v>0</v>
      </c>
      <c r="L286" s="189">
        <f>'6.ВСР'!L349</f>
        <v>1214000</v>
      </c>
      <c r="M286" s="189">
        <f>'6.ВСР'!M349</f>
        <v>0</v>
      </c>
      <c r="N286" s="189">
        <f>'6.ВСР'!N349</f>
        <v>1214000</v>
      </c>
      <c r="O286" s="189">
        <f>'6.ВСР'!O349</f>
        <v>0</v>
      </c>
      <c r="P286" s="189">
        <f>'6.ВСР'!P349</f>
        <v>1214000</v>
      </c>
      <c r="Q286" s="189">
        <f>'6.ВСР'!Q349</f>
        <v>0</v>
      </c>
      <c r="R286" s="189">
        <f>'6.ВСР'!R349</f>
        <v>1214000</v>
      </c>
    </row>
    <row r="287" spans="1:18" s="126" customFormat="1" ht="60" x14ac:dyDescent="0.25">
      <c r="A287" s="190" t="s">
        <v>170</v>
      </c>
      <c r="B287" s="37"/>
      <c r="C287" s="37"/>
      <c r="D287" s="37"/>
      <c r="E287" s="182">
        <v>852</v>
      </c>
      <c r="F287" s="178" t="s">
        <v>100</v>
      </c>
      <c r="G287" s="178" t="s">
        <v>64</v>
      </c>
      <c r="H287" s="193" t="s">
        <v>171</v>
      </c>
      <c r="I287" s="178"/>
      <c r="J287" s="189">
        <f t="shared" ref="J287:R287" si="114">J288+J290+J292</f>
        <v>14566698</v>
      </c>
      <c r="K287" s="189">
        <f t="shared" si="114"/>
        <v>0</v>
      </c>
      <c r="L287" s="189">
        <f t="shared" si="114"/>
        <v>14566698</v>
      </c>
      <c r="M287" s="189">
        <f t="shared" si="114"/>
        <v>0</v>
      </c>
      <c r="N287" s="189">
        <f t="shared" si="114"/>
        <v>14032898</v>
      </c>
      <c r="O287" s="189">
        <f t="shared" si="114"/>
        <v>0</v>
      </c>
      <c r="P287" s="189">
        <f t="shared" si="114"/>
        <v>14032898</v>
      </c>
      <c r="Q287" s="189">
        <f t="shared" si="114"/>
        <v>0</v>
      </c>
      <c r="R287" s="189">
        <f t="shared" si="114"/>
        <v>13720498</v>
      </c>
    </row>
    <row r="288" spans="1:18" s="126" customFormat="1" ht="135" x14ac:dyDescent="0.25">
      <c r="A288" s="190" t="s">
        <v>16</v>
      </c>
      <c r="B288" s="182"/>
      <c r="C288" s="182"/>
      <c r="D288" s="182"/>
      <c r="E288" s="182">
        <v>852</v>
      </c>
      <c r="F288" s="178" t="s">
        <v>100</v>
      </c>
      <c r="G288" s="178" t="s">
        <v>64</v>
      </c>
      <c r="H288" s="193" t="s">
        <v>171</v>
      </c>
      <c r="I288" s="178" t="s">
        <v>18</v>
      </c>
      <c r="J288" s="189">
        <f t="shared" ref="J288:R288" si="115">J289</f>
        <v>13635300</v>
      </c>
      <c r="K288" s="189">
        <f t="shared" si="115"/>
        <v>0</v>
      </c>
      <c r="L288" s="189">
        <f t="shared" si="115"/>
        <v>13635300</v>
      </c>
      <c r="M288" s="189">
        <f t="shared" si="115"/>
        <v>0</v>
      </c>
      <c r="N288" s="189">
        <f t="shared" si="115"/>
        <v>13635300</v>
      </c>
      <c r="O288" s="189">
        <f t="shared" si="115"/>
        <v>0</v>
      </c>
      <c r="P288" s="189">
        <f t="shared" si="115"/>
        <v>13635300</v>
      </c>
      <c r="Q288" s="189">
        <f t="shared" si="115"/>
        <v>0</v>
      </c>
      <c r="R288" s="189">
        <f t="shared" si="115"/>
        <v>13635300</v>
      </c>
    </row>
    <row r="289" spans="1:18" s="126" customFormat="1" ht="45" x14ac:dyDescent="0.25">
      <c r="A289" s="190" t="s">
        <v>8</v>
      </c>
      <c r="B289" s="182"/>
      <c r="C289" s="182"/>
      <c r="D289" s="182"/>
      <c r="E289" s="182">
        <v>852</v>
      </c>
      <c r="F289" s="178" t="s">
        <v>100</v>
      </c>
      <c r="G289" s="178" t="s">
        <v>64</v>
      </c>
      <c r="H289" s="193" t="s">
        <v>171</v>
      </c>
      <c r="I289" s="178" t="s">
        <v>19</v>
      </c>
      <c r="J289" s="189">
        <f>'6.ВСР'!J352</f>
        <v>13635300</v>
      </c>
      <c r="K289" s="189">
        <f>'6.ВСР'!K352</f>
        <v>0</v>
      </c>
      <c r="L289" s="189">
        <f>'6.ВСР'!L352</f>
        <v>13635300</v>
      </c>
      <c r="M289" s="189">
        <f>'6.ВСР'!M352</f>
        <v>0</v>
      </c>
      <c r="N289" s="189">
        <f>'6.ВСР'!N352</f>
        <v>13635300</v>
      </c>
      <c r="O289" s="189">
        <f>'6.ВСР'!O352</f>
        <v>0</v>
      </c>
      <c r="P289" s="189">
        <f>'6.ВСР'!P352</f>
        <v>13635300</v>
      </c>
      <c r="Q289" s="189">
        <f>'6.ВСР'!Q352</f>
        <v>0</v>
      </c>
      <c r="R289" s="189">
        <f>'6.ВСР'!R352</f>
        <v>13635300</v>
      </c>
    </row>
    <row r="290" spans="1:18" s="126" customFormat="1" ht="60" x14ac:dyDescent="0.25">
      <c r="A290" s="37" t="s">
        <v>22</v>
      </c>
      <c r="B290" s="190"/>
      <c r="C290" s="190"/>
      <c r="D290" s="190"/>
      <c r="E290" s="182">
        <v>852</v>
      </c>
      <c r="F290" s="178" t="s">
        <v>100</v>
      </c>
      <c r="G290" s="178" t="s">
        <v>64</v>
      </c>
      <c r="H290" s="193" t="s">
        <v>171</v>
      </c>
      <c r="I290" s="178" t="s">
        <v>23</v>
      </c>
      <c r="J290" s="189">
        <f t="shared" ref="J290:R290" si="116">J291</f>
        <v>916700</v>
      </c>
      <c r="K290" s="189">
        <f t="shared" si="116"/>
        <v>0</v>
      </c>
      <c r="L290" s="189">
        <f t="shared" si="116"/>
        <v>916700</v>
      </c>
      <c r="M290" s="189">
        <f t="shared" si="116"/>
        <v>0</v>
      </c>
      <c r="N290" s="189">
        <f t="shared" si="116"/>
        <v>382900</v>
      </c>
      <c r="O290" s="189">
        <f t="shared" si="116"/>
        <v>0</v>
      </c>
      <c r="P290" s="189">
        <f t="shared" si="116"/>
        <v>382900</v>
      </c>
      <c r="Q290" s="189">
        <f t="shared" si="116"/>
        <v>0</v>
      </c>
      <c r="R290" s="189">
        <f t="shared" si="116"/>
        <v>70500</v>
      </c>
    </row>
    <row r="291" spans="1:18" s="126" customFormat="1" ht="60" x14ac:dyDescent="0.25">
      <c r="A291" s="37" t="s">
        <v>9</v>
      </c>
      <c r="B291" s="37"/>
      <c r="C291" s="37"/>
      <c r="D291" s="37"/>
      <c r="E291" s="182">
        <v>852</v>
      </c>
      <c r="F291" s="178" t="s">
        <v>100</v>
      </c>
      <c r="G291" s="178" t="s">
        <v>64</v>
      </c>
      <c r="H291" s="193" t="s">
        <v>171</v>
      </c>
      <c r="I291" s="178" t="s">
        <v>24</v>
      </c>
      <c r="J291" s="189">
        <f>'6.ВСР'!J354</f>
        <v>916700</v>
      </c>
      <c r="K291" s="189">
        <f>'6.ВСР'!K354</f>
        <v>0</v>
      </c>
      <c r="L291" s="189">
        <f>'6.ВСР'!L354</f>
        <v>916700</v>
      </c>
      <c r="M291" s="189">
        <f>'6.ВСР'!M354</f>
        <v>0</v>
      </c>
      <c r="N291" s="189">
        <f>'6.ВСР'!N354</f>
        <v>382900</v>
      </c>
      <c r="O291" s="189">
        <f>'6.ВСР'!O354</f>
        <v>0</v>
      </c>
      <c r="P291" s="189">
        <f>'6.ВСР'!P354</f>
        <v>382900</v>
      </c>
      <c r="Q291" s="189">
        <f>'6.ВСР'!Q354</f>
        <v>0</v>
      </c>
      <c r="R291" s="189">
        <f>'6.ВСР'!R354</f>
        <v>70500</v>
      </c>
    </row>
    <row r="292" spans="1:18" s="126" customFormat="1" x14ac:dyDescent="0.25">
      <c r="A292" s="37" t="s">
        <v>25</v>
      </c>
      <c r="B292" s="37"/>
      <c r="C292" s="37"/>
      <c r="D292" s="37"/>
      <c r="E292" s="182">
        <v>852</v>
      </c>
      <c r="F292" s="178" t="s">
        <v>100</v>
      </c>
      <c r="G292" s="178" t="s">
        <v>64</v>
      </c>
      <c r="H292" s="193" t="s">
        <v>171</v>
      </c>
      <c r="I292" s="178" t="s">
        <v>26</v>
      </c>
      <c r="J292" s="189">
        <f t="shared" ref="J292:R292" si="117">J293</f>
        <v>14698</v>
      </c>
      <c r="K292" s="189">
        <f t="shared" si="117"/>
        <v>0</v>
      </c>
      <c r="L292" s="189">
        <f t="shared" si="117"/>
        <v>14698</v>
      </c>
      <c r="M292" s="189">
        <f t="shared" si="117"/>
        <v>0</v>
      </c>
      <c r="N292" s="189">
        <f t="shared" si="117"/>
        <v>14698</v>
      </c>
      <c r="O292" s="189">
        <f t="shared" si="117"/>
        <v>0</v>
      </c>
      <c r="P292" s="189">
        <f t="shared" si="117"/>
        <v>14698</v>
      </c>
      <c r="Q292" s="189">
        <f t="shared" si="117"/>
        <v>0</v>
      </c>
      <c r="R292" s="189">
        <f t="shared" si="117"/>
        <v>14698</v>
      </c>
    </row>
    <row r="293" spans="1:18" s="126" customFormat="1" ht="30" x14ac:dyDescent="0.25">
      <c r="A293" s="37" t="s">
        <v>27</v>
      </c>
      <c r="B293" s="37"/>
      <c r="C293" s="37"/>
      <c r="D293" s="37"/>
      <c r="E293" s="182">
        <v>852</v>
      </c>
      <c r="F293" s="178" t="s">
        <v>100</v>
      </c>
      <c r="G293" s="178" t="s">
        <v>64</v>
      </c>
      <c r="H293" s="193" t="s">
        <v>171</v>
      </c>
      <c r="I293" s="178" t="s">
        <v>28</v>
      </c>
      <c r="J293" s="189">
        <f>'6.ВСР'!J356</f>
        <v>14698</v>
      </c>
      <c r="K293" s="189">
        <f>'6.ВСР'!K356</f>
        <v>0</v>
      </c>
      <c r="L293" s="189">
        <f>'6.ВСР'!L356</f>
        <v>14698</v>
      </c>
      <c r="M293" s="189">
        <f>'6.ВСР'!M356</f>
        <v>0</v>
      </c>
      <c r="N293" s="189">
        <f>'6.ВСР'!N356</f>
        <v>14698</v>
      </c>
      <c r="O293" s="189">
        <f>'6.ВСР'!O356</f>
        <v>0</v>
      </c>
      <c r="P293" s="189">
        <f>'6.ВСР'!P356</f>
        <v>14698</v>
      </c>
      <c r="Q293" s="189">
        <f>'6.ВСР'!Q356</f>
        <v>0</v>
      </c>
      <c r="R293" s="189">
        <f>'6.ВСР'!R356</f>
        <v>14698</v>
      </c>
    </row>
    <row r="294" spans="1:18" s="12" customFormat="1" ht="180" x14ac:dyDescent="0.25">
      <c r="A294" s="235" t="s">
        <v>839</v>
      </c>
      <c r="B294" s="187"/>
      <c r="C294" s="187"/>
      <c r="D294" s="187"/>
      <c r="E294" s="182">
        <v>852</v>
      </c>
      <c r="F294" s="178" t="s">
        <v>100</v>
      </c>
      <c r="G294" s="178" t="s">
        <v>64</v>
      </c>
      <c r="H294" s="238" t="s">
        <v>840</v>
      </c>
      <c r="I294" s="178"/>
      <c r="J294" s="189">
        <f t="shared" ref="J294:R295" si="118">J295</f>
        <v>1402800</v>
      </c>
      <c r="K294" s="189">
        <f t="shared" si="118"/>
        <v>1402800</v>
      </c>
      <c r="L294" s="189">
        <f t="shared" si="118"/>
        <v>0</v>
      </c>
      <c r="M294" s="189">
        <f t="shared" si="118"/>
        <v>0</v>
      </c>
      <c r="N294" s="189">
        <f t="shared" si="118"/>
        <v>1402800</v>
      </c>
      <c r="O294" s="189">
        <f t="shared" si="118"/>
        <v>1402800</v>
      </c>
      <c r="P294" s="189">
        <f t="shared" si="118"/>
        <v>0</v>
      </c>
      <c r="Q294" s="189">
        <f t="shared" si="118"/>
        <v>0</v>
      </c>
      <c r="R294" s="189">
        <f t="shared" si="118"/>
        <v>1402800</v>
      </c>
    </row>
    <row r="295" spans="1:18" s="12" customFormat="1" ht="30" x14ac:dyDescent="0.25">
      <c r="A295" s="235" t="s">
        <v>125</v>
      </c>
      <c r="B295" s="187"/>
      <c r="C295" s="187"/>
      <c r="D295" s="187"/>
      <c r="E295" s="182">
        <v>852</v>
      </c>
      <c r="F295" s="178" t="s">
        <v>100</v>
      </c>
      <c r="G295" s="178" t="s">
        <v>64</v>
      </c>
      <c r="H295" s="238" t="s">
        <v>840</v>
      </c>
      <c r="I295" s="178" t="s">
        <v>126</v>
      </c>
      <c r="J295" s="189">
        <f t="shared" si="118"/>
        <v>1402800</v>
      </c>
      <c r="K295" s="189">
        <f t="shared" si="118"/>
        <v>1402800</v>
      </c>
      <c r="L295" s="189">
        <f t="shared" si="118"/>
        <v>0</v>
      </c>
      <c r="M295" s="189">
        <f t="shared" si="118"/>
        <v>0</v>
      </c>
      <c r="N295" s="189">
        <f t="shared" si="118"/>
        <v>1402800</v>
      </c>
      <c r="O295" s="189">
        <f t="shared" si="118"/>
        <v>1402800</v>
      </c>
      <c r="P295" s="189">
        <f t="shared" si="118"/>
        <v>0</v>
      </c>
      <c r="Q295" s="189">
        <f t="shared" si="118"/>
        <v>0</v>
      </c>
      <c r="R295" s="189">
        <f t="shared" si="118"/>
        <v>1402800</v>
      </c>
    </row>
    <row r="296" spans="1:18" s="12" customFormat="1" ht="60" x14ac:dyDescent="0.25">
      <c r="A296" s="235" t="s">
        <v>127</v>
      </c>
      <c r="B296" s="187"/>
      <c r="C296" s="187"/>
      <c r="D296" s="187"/>
      <c r="E296" s="182">
        <v>852</v>
      </c>
      <c r="F296" s="178" t="s">
        <v>100</v>
      </c>
      <c r="G296" s="178" t="s">
        <v>64</v>
      </c>
      <c r="H296" s="238" t="s">
        <v>840</v>
      </c>
      <c r="I296" s="178" t="s">
        <v>128</v>
      </c>
      <c r="J296" s="189">
        <f>'6.ВСР'!J359</f>
        <v>1402800</v>
      </c>
      <c r="K296" s="189">
        <f>'6.ВСР'!K359</f>
        <v>1402800</v>
      </c>
      <c r="L296" s="189">
        <f>'6.ВСР'!L359</f>
        <v>0</v>
      </c>
      <c r="M296" s="189">
        <f>'6.ВСР'!M359</f>
        <v>0</v>
      </c>
      <c r="N296" s="189">
        <f>'6.ВСР'!N359</f>
        <v>1402800</v>
      </c>
      <c r="O296" s="189">
        <f>'6.ВСР'!O359</f>
        <v>1402800</v>
      </c>
      <c r="P296" s="189">
        <f>'6.ВСР'!P359</f>
        <v>0</v>
      </c>
      <c r="Q296" s="189">
        <f>'6.ВСР'!Q359</f>
        <v>0</v>
      </c>
      <c r="R296" s="189">
        <f>'6.ВСР'!R359</f>
        <v>1402800</v>
      </c>
    </row>
    <row r="297" spans="1:18" s="126" customFormat="1" x14ac:dyDescent="0.25">
      <c r="A297" s="237" t="s">
        <v>102</v>
      </c>
      <c r="B297" s="181"/>
      <c r="C297" s="181"/>
      <c r="D297" s="181"/>
      <c r="E297" s="182">
        <v>851</v>
      </c>
      <c r="F297" s="183" t="s">
        <v>74</v>
      </c>
      <c r="G297" s="183"/>
      <c r="H297" s="200"/>
      <c r="I297" s="183"/>
      <c r="J297" s="185">
        <f t="shared" ref="J297:R297" si="119">J298+J330</f>
        <v>21074148</v>
      </c>
      <c r="K297" s="185">
        <f t="shared" si="119"/>
        <v>1622400</v>
      </c>
      <c r="L297" s="185">
        <f t="shared" si="119"/>
        <v>13851748</v>
      </c>
      <c r="M297" s="185">
        <f t="shared" si="119"/>
        <v>5600000</v>
      </c>
      <c r="N297" s="185">
        <f t="shared" si="119"/>
        <v>18280427</v>
      </c>
      <c r="O297" s="185">
        <f t="shared" si="119"/>
        <v>122400</v>
      </c>
      <c r="P297" s="185">
        <f t="shared" si="119"/>
        <v>12558027</v>
      </c>
      <c r="Q297" s="185">
        <f t="shared" si="119"/>
        <v>5600000</v>
      </c>
      <c r="R297" s="185">
        <f t="shared" si="119"/>
        <v>19340452</v>
      </c>
    </row>
    <row r="298" spans="1:18" s="126" customFormat="1" x14ac:dyDescent="0.25">
      <c r="A298" s="20" t="s">
        <v>103</v>
      </c>
      <c r="B298" s="187"/>
      <c r="C298" s="187"/>
      <c r="D298" s="187"/>
      <c r="E298" s="182">
        <v>851</v>
      </c>
      <c r="F298" s="22" t="s">
        <v>74</v>
      </c>
      <c r="G298" s="22" t="s">
        <v>11</v>
      </c>
      <c r="H298" s="111"/>
      <c r="I298" s="22"/>
      <c r="J298" s="23">
        <f t="shared" ref="J298:R298" si="120">J302+J305+J316+J299+J308+J313+J321+J324+J327</f>
        <v>21069148</v>
      </c>
      <c r="K298" s="23">
        <f t="shared" si="120"/>
        <v>1622400</v>
      </c>
      <c r="L298" s="23">
        <f t="shared" si="120"/>
        <v>13846748</v>
      </c>
      <c r="M298" s="23">
        <f t="shared" si="120"/>
        <v>5600000</v>
      </c>
      <c r="N298" s="23">
        <f t="shared" si="120"/>
        <v>18280427</v>
      </c>
      <c r="O298" s="23">
        <f t="shared" si="120"/>
        <v>122400</v>
      </c>
      <c r="P298" s="23">
        <f t="shared" si="120"/>
        <v>12558027</v>
      </c>
      <c r="Q298" s="23">
        <f t="shared" si="120"/>
        <v>5600000</v>
      </c>
      <c r="R298" s="23">
        <f t="shared" si="120"/>
        <v>19340452</v>
      </c>
    </row>
    <row r="299" spans="1:18" s="126" customFormat="1" ht="150" x14ac:dyDescent="0.25">
      <c r="A299" s="190" t="s">
        <v>113</v>
      </c>
      <c r="B299" s="37"/>
      <c r="C299" s="37"/>
      <c r="D299" s="37"/>
      <c r="E299" s="182">
        <v>851</v>
      </c>
      <c r="F299" s="178" t="s">
        <v>74</v>
      </c>
      <c r="G299" s="178" t="s">
        <v>11</v>
      </c>
      <c r="H299" s="193" t="s">
        <v>114</v>
      </c>
      <c r="I299" s="178"/>
      <c r="J299" s="189">
        <f t="shared" ref="J299:R300" si="121">J300</f>
        <v>122400</v>
      </c>
      <c r="K299" s="189">
        <f t="shared" si="121"/>
        <v>122400</v>
      </c>
      <c r="L299" s="189">
        <f t="shared" si="121"/>
        <v>0</v>
      </c>
      <c r="M299" s="189">
        <f t="shared" si="121"/>
        <v>0</v>
      </c>
      <c r="N299" s="189">
        <f t="shared" si="121"/>
        <v>122400</v>
      </c>
      <c r="O299" s="189">
        <f t="shared" si="121"/>
        <v>122400</v>
      </c>
      <c r="P299" s="189">
        <f t="shared" si="121"/>
        <v>0</v>
      </c>
      <c r="Q299" s="189">
        <f t="shared" si="121"/>
        <v>0</v>
      </c>
      <c r="R299" s="189">
        <f t="shared" si="121"/>
        <v>122400</v>
      </c>
    </row>
    <row r="300" spans="1:18" s="126" customFormat="1" ht="60" x14ac:dyDescent="0.25">
      <c r="A300" s="37" t="s">
        <v>53</v>
      </c>
      <c r="B300" s="37"/>
      <c r="C300" s="37"/>
      <c r="D300" s="37"/>
      <c r="E300" s="182">
        <v>851</v>
      </c>
      <c r="F300" s="178" t="s">
        <v>74</v>
      </c>
      <c r="G300" s="178" t="s">
        <v>11</v>
      </c>
      <c r="H300" s="193" t="s">
        <v>114</v>
      </c>
      <c r="I300" s="178" t="s">
        <v>106</v>
      </c>
      <c r="J300" s="189">
        <f t="shared" si="121"/>
        <v>122400</v>
      </c>
      <c r="K300" s="189">
        <f t="shared" si="121"/>
        <v>122400</v>
      </c>
      <c r="L300" s="189">
        <f t="shared" si="121"/>
        <v>0</v>
      </c>
      <c r="M300" s="189">
        <f t="shared" si="121"/>
        <v>0</v>
      </c>
      <c r="N300" s="189">
        <f t="shared" si="121"/>
        <v>122400</v>
      </c>
      <c r="O300" s="189">
        <f t="shared" si="121"/>
        <v>122400</v>
      </c>
      <c r="P300" s="189">
        <f t="shared" si="121"/>
        <v>0</v>
      </c>
      <c r="Q300" s="189">
        <f t="shared" si="121"/>
        <v>0</v>
      </c>
      <c r="R300" s="189">
        <f t="shared" si="121"/>
        <v>122400</v>
      </c>
    </row>
    <row r="301" spans="1:18" s="126" customFormat="1" ht="30" x14ac:dyDescent="0.25">
      <c r="A301" s="37" t="s">
        <v>107</v>
      </c>
      <c r="B301" s="37"/>
      <c r="C301" s="37"/>
      <c r="D301" s="37"/>
      <c r="E301" s="182">
        <v>851</v>
      </c>
      <c r="F301" s="178" t="s">
        <v>74</v>
      </c>
      <c r="G301" s="178" t="s">
        <v>11</v>
      </c>
      <c r="H301" s="193" t="s">
        <v>114</v>
      </c>
      <c r="I301" s="178" t="s">
        <v>108</v>
      </c>
      <c r="J301" s="189">
        <f>'6.ВСР'!J163</f>
        <v>122400</v>
      </c>
      <c r="K301" s="189">
        <f>'6.ВСР'!K163</f>
        <v>122400</v>
      </c>
      <c r="L301" s="189">
        <f>'6.ВСР'!L163</f>
        <v>0</v>
      </c>
      <c r="M301" s="189">
        <f>'6.ВСР'!M163</f>
        <v>0</v>
      </c>
      <c r="N301" s="189">
        <f>'6.ВСР'!N163</f>
        <v>122400</v>
      </c>
      <c r="O301" s="189">
        <f>'6.ВСР'!O163</f>
        <v>122400</v>
      </c>
      <c r="P301" s="189">
        <f>'6.ВСР'!P163</f>
        <v>0</v>
      </c>
      <c r="Q301" s="189">
        <f>'6.ВСР'!Q163</f>
        <v>0</v>
      </c>
      <c r="R301" s="189">
        <f>'6.ВСР'!R163</f>
        <v>122400</v>
      </c>
    </row>
    <row r="302" spans="1:18" s="126" customFormat="1" x14ac:dyDescent="0.25">
      <c r="A302" s="190" t="s">
        <v>104</v>
      </c>
      <c r="B302" s="37"/>
      <c r="C302" s="37"/>
      <c r="D302" s="37"/>
      <c r="E302" s="182">
        <v>851</v>
      </c>
      <c r="F302" s="178" t="s">
        <v>74</v>
      </c>
      <c r="G302" s="178" t="s">
        <v>11</v>
      </c>
      <c r="H302" s="193" t="s">
        <v>105</v>
      </c>
      <c r="I302" s="178"/>
      <c r="J302" s="189">
        <f t="shared" ref="J302:R303" si="122">J303</f>
        <v>7144700</v>
      </c>
      <c r="K302" s="189">
        <f t="shared" si="122"/>
        <v>0</v>
      </c>
      <c r="L302" s="189">
        <f t="shared" si="122"/>
        <v>7144700</v>
      </c>
      <c r="M302" s="189">
        <f t="shared" si="122"/>
        <v>0</v>
      </c>
      <c r="N302" s="189">
        <f t="shared" si="122"/>
        <v>6813900</v>
      </c>
      <c r="O302" s="189">
        <f t="shared" si="122"/>
        <v>0</v>
      </c>
      <c r="P302" s="189">
        <f t="shared" si="122"/>
        <v>6813900</v>
      </c>
      <c r="Q302" s="189">
        <f t="shared" si="122"/>
        <v>0</v>
      </c>
      <c r="R302" s="189">
        <f t="shared" si="122"/>
        <v>6270500</v>
      </c>
    </row>
    <row r="303" spans="1:18" s="126" customFormat="1" ht="60" x14ac:dyDescent="0.25">
      <c r="A303" s="37" t="s">
        <v>53</v>
      </c>
      <c r="B303" s="187"/>
      <c r="C303" s="187"/>
      <c r="D303" s="187"/>
      <c r="E303" s="182">
        <v>851</v>
      </c>
      <c r="F303" s="178" t="s">
        <v>74</v>
      </c>
      <c r="G303" s="178" t="s">
        <v>11</v>
      </c>
      <c r="H303" s="193" t="s">
        <v>105</v>
      </c>
      <c r="I303" s="178" t="s">
        <v>106</v>
      </c>
      <c r="J303" s="189">
        <f t="shared" si="122"/>
        <v>7144700</v>
      </c>
      <c r="K303" s="189">
        <f t="shared" si="122"/>
        <v>0</v>
      </c>
      <c r="L303" s="189">
        <f t="shared" si="122"/>
        <v>7144700</v>
      </c>
      <c r="M303" s="189">
        <f t="shared" si="122"/>
        <v>0</v>
      </c>
      <c r="N303" s="189">
        <f t="shared" si="122"/>
        <v>6813900</v>
      </c>
      <c r="O303" s="189">
        <f t="shared" si="122"/>
        <v>0</v>
      </c>
      <c r="P303" s="189">
        <f t="shared" si="122"/>
        <v>6813900</v>
      </c>
      <c r="Q303" s="189">
        <f t="shared" si="122"/>
        <v>0</v>
      </c>
      <c r="R303" s="189">
        <f t="shared" si="122"/>
        <v>6270500</v>
      </c>
    </row>
    <row r="304" spans="1:18" s="126" customFormat="1" ht="30" x14ac:dyDescent="0.25">
      <c r="A304" s="37" t="s">
        <v>107</v>
      </c>
      <c r="B304" s="187"/>
      <c r="C304" s="187"/>
      <c r="D304" s="187"/>
      <c r="E304" s="182">
        <v>851</v>
      </c>
      <c r="F304" s="178" t="s">
        <v>74</v>
      </c>
      <c r="G304" s="178" t="s">
        <v>11</v>
      </c>
      <c r="H304" s="193" t="s">
        <v>105</v>
      </c>
      <c r="I304" s="178" t="s">
        <v>108</v>
      </c>
      <c r="J304" s="189">
        <f>'6.ВСР'!J166</f>
        <v>7144700</v>
      </c>
      <c r="K304" s="189">
        <f>'6.ВСР'!K166</f>
        <v>0</v>
      </c>
      <c r="L304" s="189">
        <f>'6.ВСР'!L166</f>
        <v>7144700</v>
      </c>
      <c r="M304" s="189">
        <f>'6.ВСР'!M166</f>
        <v>0</v>
      </c>
      <c r="N304" s="189">
        <f>'6.ВСР'!N166</f>
        <v>6813900</v>
      </c>
      <c r="O304" s="189">
        <f>'6.ВСР'!O166</f>
        <v>0</v>
      </c>
      <c r="P304" s="189">
        <f>'6.ВСР'!P166</f>
        <v>6813900</v>
      </c>
      <c r="Q304" s="189">
        <f>'6.ВСР'!Q166</f>
        <v>0</v>
      </c>
      <c r="R304" s="189">
        <f>'6.ВСР'!R166</f>
        <v>6270500</v>
      </c>
    </row>
    <row r="305" spans="1:18" s="126" customFormat="1" ht="30" x14ac:dyDescent="0.25">
      <c r="A305" s="190" t="s">
        <v>109</v>
      </c>
      <c r="B305" s="37"/>
      <c r="C305" s="37"/>
      <c r="D305" s="37"/>
      <c r="E305" s="182">
        <v>851</v>
      </c>
      <c r="F305" s="178" t="s">
        <v>74</v>
      </c>
      <c r="G305" s="178" t="s">
        <v>11</v>
      </c>
      <c r="H305" s="193" t="s">
        <v>110</v>
      </c>
      <c r="I305" s="178"/>
      <c r="J305" s="189">
        <f t="shared" ref="J305:R306" si="123">J306</f>
        <v>6402300</v>
      </c>
      <c r="K305" s="189">
        <f t="shared" si="123"/>
        <v>0</v>
      </c>
      <c r="L305" s="189">
        <f t="shared" si="123"/>
        <v>6402300</v>
      </c>
      <c r="M305" s="189">
        <f t="shared" si="123"/>
        <v>0</v>
      </c>
      <c r="N305" s="189">
        <f t="shared" si="123"/>
        <v>5744127</v>
      </c>
      <c r="O305" s="189">
        <f t="shared" si="123"/>
        <v>0</v>
      </c>
      <c r="P305" s="189">
        <f t="shared" si="123"/>
        <v>5744127</v>
      </c>
      <c r="Q305" s="189">
        <f t="shared" si="123"/>
        <v>0</v>
      </c>
      <c r="R305" s="189">
        <f t="shared" si="123"/>
        <v>4548000</v>
      </c>
    </row>
    <row r="306" spans="1:18" s="126" customFormat="1" ht="60" x14ac:dyDescent="0.25">
      <c r="A306" s="37" t="s">
        <v>53</v>
      </c>
      <c r="B306" s="37"/>
      <c r="C306" s="37"/>
      <c r="D306" s="37"/>
      <c r="E306" s="182">
        <v>851</v>
      </c>
      <c r="F306" s="178" t="s">
        <v>74</v>
      </c>
      <c r="G306" s="178" t="s">
        <v>11</v>
      </c>
      <c r="H306" s="193" t="s">
        <v>110</v>
      </c>
      <c r="I306" s="38">
        <v>600</v>
      </c>
      <c r="J306" s="189">
        <f t="shared" si="123"/>
        <v>6402300</v>
      </c>
      <c r="K306" s="189">
        <f t="shared" si="123"/>
        <v>0</v>
      </c>
      <c r="L306" s="189">
        <f t="shared" si="123"/>
        <v>6402300</v>
      </c>
      <c r="M306" s="189">
        <f t="shared" si="123"/>
        <v>0</v>
      </c>
      <c r="N306" s="189">
        <f t="shared" si="123"/>
        <v>5744127</v>
      </c>
      <c r="O306" s="189">
        <f t="shared" si="123"/>
        <v>0</v>
      </c>
      <c r="P306" s="189">
        <f t="shared" si="123"/>
        <v>5744127</v>
      </c>
      <c r="Q306" s="189">
        <f t="shared" si="123"/>
        <v>0</v>
      </c>
      <c r="R306" s="189">
        <f t="shared" si="123"/>
        <v>4548000</v>
      </c>
    </row>
    <row r="307" spans="1:18" s="126" customFormat="1" ht="30" x14ac:dyDescent="0.25">
      <c r="A307" s="37" t="s">
        <v>107</v>
      </c>
      <c r="B307" s="37"/>
      <c r="C307" s="37"/>
      <c r="D307" s="37"/>
      <c r="E307" s="182">
        <v>851</v>
      </c>
      <c r="F307" s="178" t="s">
        <v>74</v>
      </c>
      <c r="G307" s="178" t="s">
        <v>11</v>
      </c>
      <c r="H307" s="193" t="s">
        <v>110</v>
      </c>
      <c r="I307" s="178" t="s">
        <v>108</v>
      </c>
      <c r="J307" s="189">
        <f>'6.ВСР'!J169</f>
        <v>6402300</v>
      </c>
      <c r="K307" s="189">
        <f>'6.ВСР'!K169</f>
        <v>0</v>
      </c>
      <c r="L307" s="189">
        <f>'6.ВСР'!L169</f>
        <v>6402300</v>
      </c>
      <c r="M307" s="189">
        <f>'6.ВСР'!M169</f>
        <v>0</v>
      </c>
      <c r="N307" s="189">
        <f>'6.ВСР'!N169</f>
        <v>5744127</v>
      </c>
      <c r="O307" s="189">
        <f>'6.ВСР'!O169</f>
        <v>0</v>
      </c>
      <c r="P307" s="189">
        <f>'6.ВСР'!P169</f>
        <v>5744127</v>
      </c>
      <c r="Q307" s="189">
        <f>'6.ВСР'!Q169</f>
        <v>0</v>
      </c>
      <c r="R307" s="189">
        <f>'6.ВСР'!R169</f>
        <v>4548000</v>
      </c>
    </row>
    <row r="308" spans="1:18" s="126" customFormat="1" ht="30" x14ac:dyDescent="0.25">
      <c r="A308" s="190" t="s">
        <v>115</v>
      </c>
      <c r="B308" s="37"/>
      <c r="C308" s="37"/>
      <c r="D308" s="37"/>
      <c r="E308" s="182">
        <v>851</v>
      </c>
      <c r="F308" s="178" t="s">
        <v>74</v>
      </c>
      <c r="G308" s="178" t="s">
        <v>11</v>
      </c>
      <c r="H308" s="193" t="s">
        <v>116</v>
      </c>
      <c r="I308" s="178"/>
      <c r="J308" s="189">
        <f t="shared" ref="J308:R308" si="124">J309+J311</f>
        <v>205000</v>
      </c>
      <c r="K308" s="189">
        <f t="shared" si="124"/>
        <v>0</v>
      </c>
      <c r="L308" s="189">
        <f t="shared" si="124"/>
        <v>205000</v>
      </c>
      <c r="M308" s="189">
        <f t="shared" si="124"/>
        <v>0</v>
      </c>
      <c r="N308" s="189">
        <f t="shared" si="124"/>
        <v>0</v>
      </c>
      <c r="O308" s="189">
        <f t="shared" si="124"/>
        <v>0</v>
      </c>
      <c r="P308" s="189">
        <f t="shared" si="124"/>
        <v>0</v>
      </c>
      <c r="Q308" s="189">
        <f t="shared" si="124"/>
        <v>0</v>
      </c>
      <c r="R308" s="189">
        <f t="shared" si="124"/>
        <v>0</v>
      </c>
    </row>
    <row r="309" spans="1:18" s="126" customFormat="1" ht="60" x14ac:dyDescent="0.25">
      <c r="A309" s="37" t="s">
        <v>22</v>
      </c>
      <c r="B309" s="190"/>
      <c r="C309" s="190"/>
      <c r="D309" s="190"/>
      <c r="E309" s="182">
        <v>851</v>
      </c>
      <c r="F309" s="178" t="s">
        <v>74</v>
      </c>
      <c r="G309" s="178" t="s">
        <v>11</v>
      </c>
      <c r="H309" s="193" t="s">
        <v>116</v>
      </c>
      <c r="I309" s="178" t="s">
        <v>23</v>
      </c>
      <c r="J309" s="189">
        <f t="shared" ref="J309:R309" si="125">J310</f>
        <v>145000</v>
      </c>
      <c r="K309" s="189">
        <f t="shared" si="125"/>
        <v>0</v>
      </c>
      <c r="L309" s="189">
        <f t="shared" si="125"/>
        <v>145000</v>
      </c>
      <c r="M309" s="189">
        <f t="shared" si="125"/>
        <v>0</v>
      </c>
      <c r="N309" s="189">
        <f t="shared" si="125"/>
        <v>0</v>
      </c>
      <c r="O309" s="189">
        <f t="shared" si="125"/>
        <v>0</v>
      </c>
      <c r="P309" s="189">
        <f t="shared" si="125"/>
        <v>0</v>
      </c>
      <c r="Q309" s="189">
        <f t="shared" si="125"/>
        <v>0</v>
      </c>
      <c r="R309" s="189">
        <f t="shared" si="125"/>
        <v>0</v>
      </c>
    </row>
    <row r="310" spans="1:18" s="126" customFormat="1" ht="60" x14ac:dyDescent="0.25">
      <c r="A310" s="37" t="s">
        <v>9</v>
      </c>
      <c r="B310" s="37"/>
      <c r="C310" s="37"/>
      <c r="D310" s="37"/>
      <c r="E310" s="182">
        <v>851</v>
      </c>
      <c r="F310" s="178" t="s">
        <v>74</v>
      </c>
      <c r="G310" s="178" t="s">
        <v>11</v>
      </c>
      <c r="H310" s="193" t="s">
        <v>116</v>
      </c>
      <c r="I310" s="178" t="s">
        <v>24</v>
      </c>
      <c r="J310" s="189">
        <f>'6.ВСР'!J172</f>
        <v>145000</v>
      </c>
      <c r="K310" s="189">
        <f>'6.ВСР'!K172</f>
        <v>0</v>
      </c>
      <c r="L310" s="189">
        <f>'6.ВСР'!L172</f>
        <v>145000</v>
      </c>
      <c r="M310" s="189">
        <f>'6.ВСР'!M172</f>
        <v>0</v>
      </c>
      <c r="N310" s="189">
        <f>'6.ВСР'!N172</f>
        <v>0</v>
      </c>
      <c r="O310" s="189">
        <f>'6.ВСР'!O172</f>
        <v>0</v>
      </c>
      <c r="P310" s="189">
        <f>'6.ВСР'!P172</f>
        <v>0</v>
      </c>
      <c r="Q310" s="189">
        <f>'6.ВСР'!Q172</f>
        <v>0</v>
      </c>
      <c r="R310" s="189">
        <f>'6.ВСР'!R172</f>
        <v>0</v>
      </c>
    </row>
    <row r="311" spans="1:18" s="126" customFormat="1" ht="60" x14ac:dyDescent="0.25">
      <c r="A311" s="37" t="s">
        <v>53</v>
      </c>
      <c r="B311" s="37"/>
      <c r="C311" s="37"/>
      <c r="D311" s="37"/>
      <c r="E311" s="182">
        <v>851</v>
      </c>
      <c r="F311" s="178" t="s">
        <v>74</v>
      </c>
      <c r="G311" s="178" t="s">
        <v>11</v>
      </c>
      <c r="H311" s="193" t="s">
        <v>116</v>
      </c>
      <c r="I311" s="178" t="s">
        <v>106</v>
      </c>
      <c r="J311" s="189">
        <f t="shared" ref="J311:R311" si="126">J312</f>
        <v>60000</v>
      </c>
      <c r="K311" s="189">
        <f t="shared" si="126"/>
        <v>0</v>
      </c>
      <c r="L311" s="189">
        <f t="shared" si="126"/>
        <v>60000</v>
      </c>
      <c r="M311" s="189">
        <f t="shared" si="126"/>
        <v>0</v>
      </c>
      <c r="N311" s="189">
        <f t="shared" si="126"/>
        <v>0</v>
      </c>
      <c r="O311" s="189">
        <f t="shared" si="126"/>
        <v>0</v>
      </c>
      <c r="P311" s="189">
        <f t="shared" si="126"/>
        <v>0</v>
      </c>
      <c r="Q311" s="189">
        <f t="shared" si="126"/>
        <v>0</v>
      </c>
      <c r="R311" s="189">
        <f t="shared" si="126"/>
        <v>0</v>
      </c>
    </row>
    <row r="312" spans="1:18" s="126" customFormat="1" ht="30" x14ac:dyDescent="0.25">
      <c r="A312" s="37" t="s">
        <v>107</v>
      </c>
      <c r="B312" s="37"/>
      <c r="C312" s="37"/>
      <c r="D312" s="37"/>
      <c r="E312" s="182">
        <v>851</v>
      </c>
      <c r="F312" s="178" t="s">
        <v>74</v>
      </c>
      <c r="G312" s="178" t="s">
        <v>11</v>
      </c>
      <c r="H312" s="193" t="s">
        <v>116</v>
      </c>
      <c r="I312" s="178" t="s">
        <v>108</v>
      </c>
      <c r="J312" s="189">
        <f>'6.ВСР'!J174</f>
        <v>60000</v>
      </c>
      <c r="K312" s="189">
        <f>'6.ВСР'!K174</f>
        <v>0</v>
      </c>
      <c r="L312" s="189">
        <f>'6.ВСР'!L174</f>
        <v>60000</v>
      </c>
      <c r="M312" s="189">
        <f>'6.ВСР'!M174</f>
        <v>0</v>
      </c>
      <c r="N312" s="189">
        <f>'6.ВСР'!N174</f>
        <v>0</v>
      </c>
      <c r="O312" s="189">
        <f>'6.ВСР'!O174</f>
        <v>0</v>
      </c>
      <c r="P312" s="189">
        <f>'6.ВСР'!P174</f>
        <v>0</v>
      </c>
      <c r="Q312" s="189">
        <f>'6.ВСР'!Q174</f>
        <v>0</v>
      </c>
      <c r="R312" s="189">
        <f>'6.ВСР'!R174</f>
        <v>0</v>
      </c>
    </row>
    <row r="313" spans="1:18" s="126" customFormat="1" ht="45" hidden="1" x14ac:dyDescent="0.25">
      <c r="A313" s="37" t="s">
        <v>342</v>
      </c>
      <c r="B313" s="37"/>
      <c r="C313" s="37"/>
      <c r="D313" s="37"/>
      <c r="E313" s="182">
        <v>851</v>
      </c>
      <c r="F313" s="178" t="s">
        <v>74</v>
      </c>
      <c r="G313" s="178" t="s">
        <v>11</v>
      </c>
      <c r="H313" s="193" t="s">
        <v>343</v>
      </c>
      <c r="I313" s="178"/>
      <c r="J313" s="189">
        <f t="shared" ref="J313:R314" si="127">J314</f>
        <v>0</v>
      </c>
      <c r="K313" s="189">
        <f t="shared" si="127"/>
        <v>0</v>
      </c>
      <c r="L313" s="189">
        <f t="shared" si="127"/>
        <v>0</v>
      </c>
      <c r="M313" s="189">
        <f t="shared" si="127"/>
        <v>0</v>
      </c>
      <c r="N313" s="189">
        <f t="shared" si="127"/>
        <v>0</v>
      </c>
      <c r="O313" s="189">
        <f t="shared" si="127"/>
        <v>0</v>
      </c>
      <c r="P313" s="189">
        <f t="shared" si="127"/>
        <v>0</v>
      </c>
      <c r="Q313" s="189">
        <f t="shared" si="127"/>
        <v>0</v>
      </c>
      <c r="R313" s="189">
        <f t="shared" si="127"/>
        <v>0</v>
      </c>
    </row>
    <row r="314" spans="1:18" s="126" customFormat="1" ht="60" hidden="1" x14ac:dyDescent="0.25">
      <c r="A314" s="37" t="s">
        <v>22</v>
      </c>
      <c r="B314" s="37"/>
      <c r="C314" s="37"/>
      <c r="D314" s="37"/>
      <c r="E314" s="182">
        <v>851</v>
      </c>
      <c r="F314" s="178" t="s">
        <v>74</v>
      </c>
      <c r="G314" s="178" t="s">
        <v>11</v>
      </c>
      <c r="H314" s="193" t="s">
        <v>343</v>
      </c>
      <c r="I314" s="178" t="s">
        <v>23</v>
      </c>
      <c r="J314" s="189">
        <f t="shared" si="127"/>
        <v>0</v>
      </c>
      <c r="K314" s="189">
        <f t="shared" si="127"/>
        <v>0</v>
      </c>
      <c r="L314" s="189">
        <f t="shared" si="127"/>
        <v>0</v>
      </c>
      <c r="M314" s="189">
        <f t="shared" si="127"/>
        <v>0</v>
      </c>
      <c r="N314" s="189">
        <f t="shared" si="127"/>
        <v>0</v>
      </c>
      <c r="O314" s="189">
        <f t="shared" si="127"/>
        <v>0</v>
      </c>
      <c r="P314" s="189">
        <f t="shared" si="127"/>
        <v>0</v>
      </c>
      <c r="Q314" s="189">
        <f t="shared" si="127"/>
        <v>0</v>
      </c>
      <c r="R314" s="189">
        <f t="shared" si="127"/>
        <v>0</v>
      </c>
    </row>
    <row r="315" spans="1:18" s="126" customFormat="1" ht="60" hidden="1" x14ac:dyDescent="0.25">
      <c r="A315" s="37" t="s">
        <v>9</v>
      </c>
      <c r="B315" s="37"/>
      <c r="C315" s="37"/>
      <c r="D315" s="37"/>
      <c r="E315" s="182">
        <v>851</v>
      </c>
      <c r="F315" s="178" t="s">
        <v>74</v>
      </c>
      <c r="G315" s="178" t="s">
        <v>11</v>
      </c>
      <c r="H315" s="193" t="s">
        <v>343</v>
      </c>
      <c r="I315" s="178" t="s">
        <v>24</v>
      </c>
      <c r="J315" s="189">
        <f>'6.ВСР'!J177</f>
        <v>0</v>
      </c>
      <c r="K315" s="189">
        <f>'6.ВСР'!K177</f>
        <v>0</v>
      </c>
      <c r="L315" s="189">
        <f>'6.ВСР'!L177</f>
        <v>0</v>
      </c>
      <c r="M315" s="189">
        <f>'6.ВСР'!M177</f>
        <v>0</v>
      </c>
      <c r="N315" s="189">
        <f>'6.ВСР'!N177</f>
        <v>0</v>
      </c>
      <c r="O315" s="189">
        <f>'6.ВСР'!O177</f>
        <v>0</v>
      </c>
      <c r="P315" s="189">
        <f>'6.ВСР'!P177</f>
        <v>0</v>
      </c>
      <c r="Q315" s="189">
        <f>'6.ВСР'!Q177</f>
        <v>0</v>
      </c>
      <c r="R315" s="189">
        <f>'6.ВСР'!R177</f>
        <v>0</v>
      </c>
    </row>
    <row r="316" spans="1:18" s="126" customFormat="1" ht="150" x14ac:dyDescent="0.25">
      <c r="A316" s="190" t="s">
        <v>111</v>
      </c>
      <c r="B316" s="37"/>
      <c r="C316" s="37"/>
      <c r="D316" s="37"/>
      <c r="E316" s="182">
        <v>851</v>
      </c>
      <c r="F316" s="178" t="s">
        <v>74</v>
      </c>
      <c r="G316" s="178" t="s">
        <v>11</v>
      </c>
      <c r="H316" s="193" t="s">
        <v>112</v>
      </c>
      <c r="I316" s="38"/>
      <c r="J316" s="189">
        <f t="shared" ref="J316:R316" si="128">J317+J319</f>
        <v>5600000</v>
      </c>
      <c r="K316" s="189">
        <f t="shared" si="128"/>
        <v>0</v>
      </c>
      <c r="L316" s="189">
        <f t="shared" si="128"/>
        <v>0</v>
      </c>
      <c r="M316" s="189">
        <f t="shared" si="128"/>
        <v>5600000</v>
      </c>
      <c r="N316" s="189">
        <f t="shared" si="128"/>
        <v>5600000</v>
      </c>
      <c r="O316" s="189">
        <f t="shared" si="128"/>
        <v>0</v>
      </c>
      <c r="P316" s="189">
        <f t="shared" si="128"/>
        <v>0</v>
      </c>
      <c r="Q316" s="189">
        <f t="shared" si="128"/>
        <v>5600000</v>
      </c>
      <c r="R316" s="189">
        <f t="shared" si="128"/>
        <v>5600000</v>
      </c>
    </row>
    <row r="317" spans="1:18" s="126" customFormat="1" ht="60" x14ac:dyDescent="0.25">
      <c r="A317" s="37" t="s">
        <v>22</v>
      </c>
      <c r="B317" s="37"/>
      <c r="C317" s="37"/>
      <c r="D317" s="37"/>
      <c r="E317" s="182">
        <v>851</v>
      </c>
      <c r="F317" s="178" t="s">
        <v>74</v>
      </c>
      <c r="G317" s="178" t="s">
        <v>11</v>
      </c>
      <c r="H317" s="193" t="s">
        <v>112</v>
      </c>
      <c r="I317" s="38">
        <v>200</v>
      </c>
      <c r="J317" s="189">
        <f t="shared" ref="J317:R317" si="129">J318</f>
        <v>375000</v>
      </c>
      <c r="K317" s="189">
        <f t="shared" si="129"/>
        <v>0</v>
      </c>
      <c r="L317" s="189">
        <f t="shared" si="129"/>
        <v>0</v>
      </c>
      <c r="M317" s="189">
        <f t="shared" si="129"/>
        <v>375000</v>
      </c>
      <c r="N317" s="189">
        <f t="shared" si="129"/>
        <v>375000</v>
      </c>
      <c r="O317" s="189">
        <f t="shared" si="129"/>
        <v>0</v>
      </c>
      <c r="P317" s="189">
        <f t="shared" si="129"/>
        <v>0</v>
      </c>
      <c r="Q317" s="189">
        <f t="shared" si="129"/>
        <v>375000</v>
      </c>
      <c r="R317" s="189">
        <f t="shared" si="129"/>
        <v>375000</v>
      </c>
    </row>
    <row r="318" spans="1:18" s="126" customFormat="1" ht="60" x14ac:dyDescent="0.25">
      <c r="A318" s="37" t="s">
        <v>9</v>
      </c>
      <c r="B318" s="37"/>
      <c r="C318" s="37"/>
      <c r="D318" s="37"/>
      <c r="E318" s="182">
        <v>851</v>
      </c>
      <c r="F318" s="178" t="s">
        <v>74</v>
      </c>
      <c r="G318" s="178" t="s">
        <v>11</v>
      </c>
      <c r="H318" s="193" t="s">
        <v>112</v>
      </c>
      <c r="I318" s="38">
        <v>240</v>
      </c>
      <c r="J318" s="189">
        <f>'6.ВСР'!J180</f>
        <v>375000</v>
      </c>
      <c r="K318" s="189">
        <f>'6.ВСР'!K180</f>
        <v>0</v>
      </c>
      <c r="L318" s="189">
        <f>'6.ВСР'!L180</f>
        <v>0</v>
      </c>
      <c r="M318" s="189">
        <f>'6.ВСР'!M180</f>
        <v>375000</v>
      </c>
      <c r="N318" s="189">
        <f>'6.ВСР'!N180</f>
        <v>375000</v>
      </c>
      <c r="O318" s="189">
        <f>'6.ВСР'!O180</f>
        <v>0</v>
      </c>
      <c r="P318" s="189">
        <f>'6.ВСР'!P180</f>
        <v>0</v>
      </c>
      <c r="Q318" s="189">
        <f>'6.ВСР'!Q180</f>
        <v>375000</v>
      </c>
      <c r="R318" s="189">
        <f>'6.ВСР'!R180</f>
        <v>375000</v>
      </c>
    </row>
    <row r="319" spans="1:18" s="126" customFormat="1" ht="60" x14ac:dyDescent="0.25">
      <c r="A319" s="37" t="s">
        <v>53</v>
      </c>
      <c r="B319" s="37"/>
      <c r="C319" s="37"/>
      <c r="D319" s="37"/>
      <c r="E319" s="182">
        <v>851</v>
      </c>
      <c r="F319" s="178" t="s">
        <v>74</v>
      </c>
      <c r="G319" s="178" t="s">
        <v>11</v>
      </c>
      <c r="H319" s="193" t="s">
        <v>112</v>
      </c>
      <c r="I319" s="38">
        <v>600</v>
      </c>
      <c r="J319" s="189">
        <f t="shared" ref="J319:R319" si="130">J320</f>
        <v>5225000</v>
      </c>
      <c r="K319" s="189">
        <f t="shared" si="130"/>
        <v>0</v>
      </c>
      <c r="L319" s="189">
        <f t="shared" si="130"/>
        <v>0</v>
      </c>
      <c r="M319" s="189">
        <f t="shared" si="130"/>
        <v>5225000</v>
      </c>
      <c r="N319" s="189">
        <f t="shared" si="130"/>
        <v>5225000</v>
      </c>
      <c r="O319" s="189">
        <f t="shared" si="130"/>
        <v>0</v>
      </c>
      <c r="P319" s="189">
        <f t="shared" si="130"/>
        <v>0</v>
      </c>
      <c r="Q319" s="189">
        <f t="shared" si="130"/>
        <v>5225000</v>
      </c>
      <c r="R319" s="189">
        <f t="shared" si="130"/>
        <v>5225000</v>
      </c>
    </row>
    <row r="320" spans="1:18" s="126" customFormat="1" ht="30" x14ac:dyDescent="0.25">
      <c r="A320" s="37" t="s">
        <v>107</v>
      </c>
      <c r="B320" s="37"/>
      <c r="C320" s="37"/>
      <c r="D320" s="37"/>
      <c r="E320" s="182">
        <v>851</v>
      </c>
      <c r="F320" s="178" t="s">
        <v>74</v>
      </c>
      <c r="G320" s="178" t="s">
        <v>11</v>
      </c>
      <c r="H320" s="193" t="s">
        <v>112</v>
      </c>
      <c r="I320" s="178" t="s">
        <v>108</v>
      </c>
      <c r="J320" s="189">
        <f>'6.ВСР'!J182</f>
        <v>5225000</v>
      </c>
      <c r="K320" s="189">
        <f>'6.ВСР'!K182</f>
        <v>0</v>
      </c>
      <c r="L320" s="189">
        <f>'6.ВСР'!L182</f>
        <v>0</v>
      </c>
      <c r="M320" s="189">
        <f>'6.ВСР'!M182</f>
        <v>5225000</v>
      </c>
      <c r="N320" s="189">
        <f>'6.ВСР'!N182</f>
        <v>5225000</v>
      </c>
      <c r="O320" s="189">
        <f>'6.ВСР'!O182</f>
        <v>0</v>
      </c>
      <c r="P320" s="189">
        <f>'6.ВСР'!P182</f>
        <v>0</v>
      </c>
      <c r="Q320" s="189">
        <f>'6.ВСР'!Q182</f>
        <v>5225000</v>
      </c>
      <c r="R320" s="189">
        <f>'6.ВСР'!R182</f>
        <v>5225000</v>
      </c>
    </row>
    <row r="321" spans="1:18" s="126" customFormat="1" ht="90" x14ac:dyDescent="0.25">
      <c r="A321" s="190" t="s">
        <v>354</v>
      </c>
      <c r="B321" s="37"/>
      <c r="C321" s="37"/>
      <c r="D321" s="37"/>
      <c r="E321" s="182">
        <v>851</v>
      </c>
      <c r="F321" s="193" t="s">
        <v>74</v>
      </c>
      <c r="G321" s="193" t="s">
        <v>11</v>
      </c>
      <c r="H321" s="193" t="s">
        <v>345</v>
      </c>
      <c r="I321" s="193"/>
      <c r="J321" s="189">
        <f t="shared" ref="J321:R322" si="131">J322</f>
        <v>15800</v>
      </c>
      <c r="K321" s="189">
        <f t="shared" si="131"/>
        <v>0</v>
      </c>
      <c r="L321" s="189">
        <f t="shared" si="131"/>
        <v>15800</v>
      </c>
      <c r="M321" s="189">
        <f t="shared" si="131"/>
        <v>0</v>
      </c>
      <c r="N321" s="189">
        <f t="shared" si="131"/>
        <v>0</v>
      </c>
      <c r="O321" s="189">
        <f t="shared" si="131"/>
        <v>0</v>
      </c>
      <c r="P321" s="189">
        <f t="shared" si="131"/>
        <v>0</v>
      </c>
      <c r="Q321" s="189">
        <f t="shared" si="131"/>
        <v>0</v>
      </c>
      <c r="R321" s="189">
        <f t="shared" si="131"/>
        <v>2799552</v>
      </c>
    </row>
    <row r="322" spans="1:18" s="126" customFormat="1" ht="60" x14ac:dyDescent="0.25">
      <c r="A322" s="37" t="s">
        <v>53</v>
      </c>
      <c r="B322" s="37"/>
      <c r="C322" s="37"/>
      <c r="D322" s="37"/>
      <c r="E322" s="182">
        <v>851</v>
      </c>
      <c r="F322" s="178" t="s">
        <v>74</v>
      </c>
      <c r="G322" s="178" t="s">
        <v>11</v>
      </c>
      <c r="H322" s="193" t="s">
        <v>345</v>
      </c>
      <c r="I322" s="178" t="s">
        <v>106</v>
      </c>
      <c r="J322" s="189">
        <f t="shared" si="131"/>
        <v>15800</v>
      </c>
      <c r="K322" s="189">
        <f t="shared" si="131"/>
        <v>0</v>
      </c>
      <c r="L322" s="189">
        <f t="shared" si="131"/>
        <v>15800</v>
      </c>
      <c r="M322" s="189">
        <f t="shared" si="131"/>
        <v>0</v>
      </c>
      <c r="N322" s="189">
        <f t="shared" si="131"/>
        <v>0</v>
      </c>
      <c r="O322" s="189">
        <f t="shared" si="131"/>
        <v>0</v>
      </c>
      <c r="P322" s="189">
        <f t="shared" si="131"/>
        <v>0</v>
      </c>
      <c r="Q322" s="189">
        <f t="shared" si="131"/>
        <v>0</v>
      </c>
      <c r="R322" s="189">
        <f t="shared" si="131"/>
        <v>2799552</v>
      </c>
    </row>
    <row r="323" spans="1:18" s="126" customFormat="1" ht="30" x14ac:dyDescent="0.25">
      <c r="A323" s="37" t="s">
        <v>54</v>
      </c>
      <c r="B323" s="37"/>
      <c r="C323" s="37"/>
      <c r="D323" s="37"/>
      <c r="E323" s="182">
        <v>851</v>
      </c>
      <c r="F323" s="178" t="s">
        <v>74</v>
      </c>
      <c r="G323" s="178" t="s">
        <v>11</v>
      </c>
      <c r="H323" s="193" t="s">
        <v>345</v>
      </c>
      <c r="I323" s="178" t="s">
        <v>108</v>
      </c>
      <c r="J323" s="189">
        <f>'6.ВСР'!J185</f>
        <v>15800</v>
      </c>
      <c r="K323" s="189">
        <f>'6.ВСР'!K185</f>
        <v>0</v>
      </c>
      <c r="L323" s="189">
        <f>'6.ВСР'!L185</f>
        <v>15800</v>
      </c>
      <c r="M323" s="189">
        <f>'6.ВСР'!M185</f>
        <v>0</v>
      </c>
      <c r="N323" s="189">
        <f>'6.ВСР'!N185</f>
        <v>0</v>
      </c>
      <c r="O323" s="189">
        <f>'6.ВСР'!O185</f>
        <v>0</v>
      </c>
      <c r="P323" s="189">
        <f>'6.ВСР'!P185</f>
        <v>0</v>
      </c>
      <c r="Q323" s="189">
        <f>'6.ВСР'!Q185</f>
        <v>0</v>
      </c>
      <c r="R323" s="189">
        <f>'6.ВСР'!R185</f>
        <v>2799552</v>
      </c>
    </row>
    <row r="324" spans="1:18" s="126" customFormat="1" hidden="1" x14ac:dyDescent="0.25">
      <c r="A324" s="37" t="s">
        <v>356</v>
      </c>
      <c r="B324" s="37"/>
      <c r="C324" s="37"/>
      <c r="D324" s="37"/>
      <c r="E324" s="182">
        <v>851</v>
      </c>
      <c r="F324" s="178" t="s">
        <v>74</v>
      </c>
      <c r="G324" s="178" t="s">
        <v>11</v>
      </c>
      <c r="H324" s="193" t="s">
        <v>352</v>
      </c>
      <c r="I324" s="178"/>
      <c r="J324" s="189">
        <f t="shared" ref="J324:R325" si="132">J325</f>
        <v>0</v>
      </c>
      <c r="K324" s="189">
        <f t="shared" si="132"/>
        <v>0</v>
      </c>
      <c r="L324" s="189">
        <f t="shared" si="132"/>
        <v>0</v>
      </c>
      <c r="M324" s="189">
        <f t="shared" si="132"/>
        <v>0</v>
      </c>
      <c r="N324" s="189">
        <f t="shared" si="132"/>
        <v>0</v>
      </c>
      <c r="O324" s="189">
        <f t="shared" si="132"/>
        <v>0</v>
      </c>
      <c r="P324" s="189">
        <f t="shared" si="132"/>
        <v>0</v>
      </c>
      <c r="Q324" s="189">
        <f t="shared" si="132"/>
        <v>0</v>
      </c>
      <c r="R324" s="189">
        <f t="shared" si="132"/>
        <v>0</v>
      </c>
    </row>
    <row r="325" spans="1:18" s="126" customFormat="1" ht="60" hidden="1" x14ac:dyDescent="0.25">
      <c r="A325" s="37" t="s">
        <v>53</v>
      </c>
      <c r="B325" s="37"/>
      <c r="C325" s="37"/>
      <c r="D325" s="37"/>
      <c r="E325" s="182">
        <v>851</v>
      </c>
      <c r="F325" s="178" t="s">
        <v>74</v>
      </c>
      <c r="G325" s="178" t="s">
        <v>11</v>
      </c>
      <c r="H325" s="193" t="s">
        <v>352</v>
      </c>
      <c r="I325" s="178" t="s">
        <v>106</v>
      </c>
      <c r="J325" s="189">
        <f t="shared" si="132"/>
        <v>0</v>
      </c>
      <c r="K325" s="189">
        <f t="shared" si="132"/>
        <v>0</v>
      </c>
      <c r="L325" s="189">
        <f t="shared" si="132"/>
        <v>0</v>
      </c>
      <c r="M325" s="189">
        <f t="shared" si="132"/>
        <v>0</v>
      </c>
      <c r="N325" s="189">
        <f t="shared" si="132"/>
        <v>0</v>
      </c>
      <c r="O325" s="189">
        <f t="shared" si="132"/>
        <v>0</v>
      </c>
      <c r="P325" s="189">
        <f t="shared" si="132"/>
        <v>0</v>
      </c>
      <c r="Q325" s="189">
        <f t="shared" si="132"/>
        <v>0</v>
      </c>
      <c r="R325" s="189">
        <f t="shared" si="132"/>
        <v>0</v>
      </c>
    </row>
    <row r="326" spans="1:18" s="126" customFormat="1" ht="30" hidden="1" x14ac:dyDescent="0.25">
      <c r="A326" s="37" t="s">
        <v>54</v>
      </c>
      <c r="B326" s="37"/>
      <c r="C326" s="37"/>
      <c r="D326" s="37"/>
      <c r="E326" s="182">
        <v>851</v>
      </c>
      <c r="F326" s="178" t="s">
        <v>74</v>
      </c>
      <c r="G326" s="178" t="s">
        <v>11</v>
      </c>
      <c r="H326" s="193" t="s">
        <v>352</v>
      </c>
      <c r="I326" s="178" t="s">
        <v>108</v>
      </c>
      <c r="J326" s="189">
        <f>'6.ВСР'!J188</f>
        <v>0</v>
      </c>
      <c r="K326" s="189">
        <f>'6.ВСР'!K188</f>
        <v>0</v>
      </c>
      <c r="L326" s="189">
        <f>'6.ВСР'!L188</f>
        <v>0</v>
      </c>
      <c r="M326" s="189">
        <f>'6.ВСР'!M188</f>
        <v>0</v>
      </c>
      <c r="N326" s="189">
        <f>'6.ВСР'!N188</f>
        <v>0</v>
      </c>
      <c r="O326" s="189">
        <f>'6.ВСР'!O188</f>
        <v>0</v>
      </c>
      <c r="P326" s="189">
        <f>'6.ВСР'!P188</f>
        <v>0</v>
      </c>
      <c r="Q326" s="189">
        <f>'6.ВСР'!Q188</f>
        <v>0</v>
      </c>
      <c r="R326" s="189">
        <f>'6.ВСР'!R188</f>
        <v>0</v>
      </c>
    </row>
    <row r="327" spans="1:18" s="126" customFormat="1" ht="90" x14ac:dyDescent="0.25">
      <c r="A327" s="37" t="s">
        <v>359</v>
      </c>
      <c r="B327" s="37"/>
      <c r="C327" s="37"/>
      <c r="D327" s="37"/>
      <c r="E327" s="182"/>
      <c r="F327" s="193" t="s">
        <v>74</v>
      </c>
      <c r="G327" s="193" t="s">
        <v>11</v>
      </c>
      <c r="H327" s="193" t="s">
        <v>348</v>
      </c>
      <c r="I327" s="193"/>
      <c r="J327" s="189">
        <f>J328</f>
        <v>1578948</v>
      </c>
      <c r="K327" s="189">
        <f t="shared" ref="K327:R328" si="133">K328</f>
        <v>1500000</v>
      </c>
      <c r="L327" s="189">
        <f t="shared" si="133"/>
        <v>78948</v>
      </c>
      <c r="M327" s="189">
        <f t="shared" si="133"/>
        <v>0</v>
      </c>
      <c r="N327" s="189">
        <f t="shared" si="133"/>
        <v>0</v>
      </c>
      <c r="O327" s="189">
        <f t="shared" si="133"/>
        <v>0</v>
      </c>
      <c r="P327" s="189">
        <f t="shared" si="133"/>
        <v>0</v>
      </c>
      <c r="Q327" s="189">
        <f t="shared" si="133"/>
        <v>0</v>
      </c>
      <c r="R327" s="189">
        <f t="shared" si="133"/>
        <v>0</v>
      </c>
    </row>
    <row r="328" spans="1:18" s="126" customFormat="1" ht="60" x14ac:dyDescent="0.25">
      <c r="A328" s="37" t="s">
        <v>53</v>
      </c>
      <c r="B328" s="37"/>
      <c r="C328" s="37"/>
      <c r="D328" s="37"/>
      <c r="E328" s="182"/>
      <c r="F328" s="178" t="s">
        <v>74</v>
      </c>
      <c r="G328" s="178" t="s">
        <v>11</v>
      </c>
      <c r="H328" s="193" t="s">
        <v>348</v>
      </c>
      <c r="I328" s="178" t="s">
        <v>106</v>
      </c>
      <c r="J328" s="189">
        <f>J329</f>
        <v>1578948</v>
      </c>
      <c r="K328" s="189">
        <f t="shared" si="133"/>
        <v>1500000</v>
      </c>
      <c r="L328" s="189">
        <f t="shared" si="133"/>
        <v>78948</v>
      </c>
      <c r="M328" s="189">
        <f t="shared" si="133"/>
        <v>0</v>
      </c>
      <c r="N328" s="189">
        <f t="shared" si="133"/>
        <v>0</v>
      </c>
      <c r="O328" s="189">
        <f t="shared" si="133"/>
        <v>0</v>
      </c>
      <c r="P328" s="189">
        <f t="shared" si="133"/>
        <v>0</v>
      </c>
      <c r="Q328" s="189">
        <f t="shared" si="133"/>
        <v>0</v>
      </c>
      <c r="R328" s="189">
        <f t="shared" si="133"/>
        <v>0</v>
      </c>
    </row>
    <row r="329" spans="1:18" s="126" customFormat="1" ht="30" x14ac:dyDescent="0.25">
      <c r="A329" s="37" t="s">
        <v>107</v>
      </c>
      <c r="B329" s="37"/>
      <c r="C329" s="37"/>
      <c r="D329" s="37"/>
      <c r="E329" s="182"/>
      <c r="F329" s="178" t="s">
        <v>74</v>
      </c>
      <c r="G329" s="178" t="s">
        <v>11</v>
      </c>
      <c r="H329" s="193" t="s">
        <v>348</v>
      </c>
      <c r="I329" s="178" t="s">
        <v>108</v>
      </c>
      <c r="J329" s="189">
        <f>'6.ВСР'!J191</f>
        <v>1578948</v>
      </c>
      <c r="K329" s="189">
        <f>'6.ВСР'!K191</f>
        <v>1500000</v>
      </c>
      <c r="L329" s="189">
        <f>'6.ВСР'!L191</f>
        <v>78948</v>
      </c>
      <c r="M329" s="189">
        <f>'6.ВСР'!M191</f>
        <v>0</v>
      </c>
      <c r="N329" s="189">
        <f>'6.ВСР'!N191</f>
        <v>0</v>
      </c>
      <c r="O329" s="189">
        <f>'6.ВСР'!O191</f>
        <v>0</v>
      </c>
      <c r="P329" s="189">
        <f>'6.ВСР'!P191</f>
        <v>0</v>
      </c>
      <c r="Q329" s="189">
        <f>'6.ВСР'!Q191</f>
        <v>0</v>
      </c>
      <c r="R329" s="189">
        <f>'6.ВСР'!R191</f>
        <v>0</v>
      </c>
    </row>
    <row r="330" spans="1:18" s="126" customFormat="1" ht="28.5" x14ac:dyDescent="0.25">
      <c r="A330" s="20" t="s">
        <v>117</v>
      </c>
      <c r="B330" s="187"/>
      <c r="C330" s="187"/>
      <c r="D330" s="187"/>
      <c r="E330" s="182">
        <v>851</v>
      </c>
      <c r="F330" s="22" t="s">
        <v>74</v>
      </c>
      <c r="G330" s="22" t="s">
        <v>13</v>
      </c>
      <c r="H330" s="111"/>
      <c r="I330" s="22"/>
      <c r="J330" s="213">
        <f t="shared" ref="J330:R332" si="134">J331</f>
        <v>5000</v>
      </c>
      <c r="K330" s="213">
        <f t="shared" si="134"/>
        <v>0</v>
      </c>
      <c r="L330" s="213">
        <f t="shared" si="134"/>
        <v>5000</v>
      </c>
      <c r="M330" s="213">
        <f t="shared" si="134"/>
        <v>0</v>
      </c>
      <c r="N330" s="213">
        <f t="shared" si="134"/>
        <v>0</v>
      </c>
      <c r="O330" s="213">
        <f t="shared" si="134"/>
        <v>0</v>
      </c>
      <c r="P330" s="213">
        <f t="shared" si="134"/>
        <v>0</v>
      </c>
      <c r="Q330" s="213">
        <f t="shared" si="134"/>
        <v>0</v>
      </c>
      <c r="R330" s="213">
        <f t="shared" si="134"/>
        <v>0</v>
      </c>
    </row>
    <row r="331" spans="1:18" s="126" customFormat="1" ht="45" x14ac:dyDescent="0.25">
      <c r="A331" s="190" t="s">
        <v>118</v>
      </c>
      <c r="B331" s="37"/>
      <c r="C331" s="37"/>
      <c r="D331" s="37"/>
      <c r="E331" s="182">
        <v>851</v>
      </c>
      <c r="F331" s="178" t="s">
        <v>74</v>
      </c>
      <c r="G331" s="178" t="s">
        <v>13</v>
      </c>
      <c r="H331" s="193" t="s">
        <v>119</v>
      </c>
      <c r="I331" s="178"/>
      <c r="J331" s="189">
        <f t="shared" si="134"/>
        <v>5000</v>
      </c>
      <c r="K331" s="189">
        <f t="shared" si="134"/>
        <v>0</v>
      </c>
      <c r="L331" s="189">
        <f t="shared" si="134"/>
        <v>5000</v>
      </c>
      <c r="M331" s="189">
        <f t="shared" si="134"/>
        <v>0</v>
      </c>
      <c r="N331" s="189">
        <f t="shared" si="134"/>
        <v>0</v>
      </c>
      <c r="O331" s="189">
        <f t="shared" si="134"/>
        <v>0</v>
      </c>
      <c r="P331" s="189">
        <f t="shared" si="134"/>
        <v>0</v>
      </c>
      <c r="Q331" s="189">
        <f t="shared" si="134"/>
        <v>0</v>
      </c>
      <c r="R331" s="189">
        <f t="shared" si="134"/>
        <v>0</v>
      </c>
    </row>
    <row r="332" spans="1:18" s="126" customFormat="1" ht="60" x14ac:dyDescent="0.25">
      <c r="A332" s="37" t="s">
        <v>22</v>
      </c>
      <c r="B332" s="190"/>
      <c r="C332" s="190"/>
      <c r="D332" s="190"/>
      <c r="E332" s="182">
        <v>851</v>
      </c>
      <c r="F332" s="178" t="s">
        <v>74</v>
      </c>
      <c r="G332" s="178" t="s">
        <v>13</v>
      </c>
      <c r="H332" s="193" t="s">
        <v>119</v>
      </c>
      <c r="I332" s="178" t="s">
        <v>23</v>
      </c>
      <c r="J332" s="189">
        <f t="shared" si="134"/>
        <v>5000</v>
      </c>
      <c r="K332" s="189">
        <f t="shared" si="134"/>
        <v>0</v>
      </c>
      <c r="L332" s="189">
        <f t="shared" si="134"/>
        <v>5000</v>
      </c>
      <c r="M332" s="189">
        <f t="shared" si="134"/>
        <v>0</v>
      </c>
      <c r="N332" s="189">
        <f t="shared" si="134"/>
        <v>0</v>
      </c>
      <c r="O332" s="189">
        <f t="shared" si="134"/>
        <v>0</v>
      </c>
      <c r="P332" s="189">
        <f t="shared" si="134"/>
        <v>0</v>
      </c>
      <c r="Q332" s="189">
        <f t="shared" si="134"/>
        <v>0</v>
      </c>
      <c r="R332" s="189">
        <f t="shared" si="134"/>
        <v>0</v>
      </c>
    </row>
    <row r="333" spans="1:18" s="126" customFormat="1" ht="60" x14ac:dyDescent="0.25">
      <c r="A333" s="37" t="s">
        <v>9</v>
      </c>
      <c r="B333" s="37"/>
      <c r="C333" s="37"/>
      <c r="D333" s="37"/>
      <c r="E333" s="182">
        <v>851</v>
      </c>
      <c r="F333" s="178" t="s">
        <v>74</v>
      </c>
      <c r="G333" s="178" t="s">
        <v>13</v>
      </c>
      <c r="H333" s="193" t="s">
        <v>119</v>
      </c>
      <c r="I333" s="178" t="s">
        <v>24</v>
      </c>
      <c r="J333" s="189">
        <f>'6.ВСР'!J195</f>
        <v>5000</v>
      </c>
      <c r="K333" s="189">
        <f>'6.ВСР'!K195</f>
        <v>0</v>
      </c>
      <c r="L333" s="189">
        <f>'6.ВСР'!L195</f>
        <v>5000</v>
      </c>
      <c r="M333" s="189">
        <f>'6.ВСР'!M195</f>
        <v>0</v>
      </c>
      <c r="N333" s="189">
        <f>'6.ВСР'!N195</f>
        <v>0</v>
      </c>
      <c r="O333" s="189">
        <f>'6.ВСР'!O195</f>
        <v>0</v>
      </c>
      <c r="P333" s="189">
        <f>'6.ВСР'!P195</f>
        <v>0</v>
      </c>
      <c r="Q333" s="189">
        <f>'6.ВСР'!Q195</f>
        <v>0</v>
      </c>
      <c r="R333" s="189">
        <f>'6.ВСР'!R195</f>
        <v>0</v>
      </c>
    </row>
    <row r="334" spans="1:18" s="126" customFormat="1" x14ac:dyDescent="0.25">
      <c r="A334" s="237" t="s">
        <v>120</v>
      </c>
      <c r="B334" s="181"/>
      <c r="C334" s="181"/>
      <c r="D334" s="181"/>
      <c r="E334" s="182">
        <v>852</v>
      </c>
      <c r="F334" s="183" t="s">
        <v>121</v>
      </c>
      <c r="G334" s="183"/>
      <c r="H334" s="200"/>
      <c r="I334" s="183"/>
      <c r="J334" s="185">
        <f t="shared" ref="J334:R334" si="135">J335+J339+J346+J363</f>
        <v>26766472.600000001</v>
      </c>
      <c r="K334" s="185">
        <f t="shared" si="135"/>
        <v>22727296.600000001</v>
      </c>
      <c r="L334" s="185">
        <f t="shared" si="135"/>
        <v>4039176</v>
      </c>
      <c r="M334" s="185">
        <f t="shared" si="135"/>
        <v>0</v>
      </c>
      <c r="N334" s="185">
        <f t="shared" si="135"/>
        <v>26270813.75</v>
      </c>
      <c r="O334" s="185">
        <f t="shared" si="135"/>
        <v>22231637.75</v>
      </c>
      <c r="P334" s="185">
        <f t="shared" si="135"/>
        <v>4039176</v>
      </c>
      <c r="Q334" s="185">
        <f t="shared" si="135"/>
        <v>0</v>
      </c>
      <c r="R334" s="185">
        <f t="shared" si="135"/>
        <v>26192513.75</v>
      </c>
    </row>
    <row r="335" spans="1:18" s="126" customFormat="1" x14ac:dyDescent="0.25">
      <c r="A335" s="20" t="s">
        <v>122</v>
      </c>
      <c r="B335" s="187"/>
      <c r="C335" s="187"/>
      <c r="D335" s="187"/>
      <c r="E335" s="182">
        <v>851</v>
      </c>
      <c r="F335" s="22" t="s">
        <v>121</v>
      </c>
      <c r="G335" s="22" t="s">
        <v>11</v>
      </c>
      <c r="H335" s="111"/>
      <c r="I335" s="22"/>
      <c r="J335" s="23">
        <f t="shared" ref="J335:R337" si="136">J336</f>
        <v>3209898</v>
      </c>
      <c r="K335" s="23">
        <f t="shared" si="136"/>
        <v>0</v>
      </c>
      <c r="L335" s="23">
        <f t="shared" si="136"/>
        <v>3209898</v>
      </c>
      <c r="M335" s="23">
        <f t="shared" si="136"/>
        <v>0</v>
      </c>
      <c r="N335" s="23">
        <f t="shared" si="136"/>
        <v>3209898</v>
      </c>
      <c r="O335" s="23">
        <f t="shared" si="136"/>
        <v>0</v>
      </c>
      <c r="P335" s="23">
        <f t="shared" si="136"/>
        <v>3209898</v>
      </c>
      <c r="Q335" s="23">
        <f t="shared" si="136"/>
        <v>0</v>
      </c>
      <c r="R335" s="23">
        <f t="shared" si="136"/>
        <v>3209898</v>
      </c>
    </row>
    <row r="336" spans="1:18" s="126" customFormat="1" ht="45" x14ac:dyDescent="0.25">
      <c r="A336" s="190" t="s">
        <v>123</v>
      </c>
      <c r="B336" s="37"/>
      <c r="C336" s="37"/>
      <c r="D336" s="37"/>
      <c r="E336" s="182">
        <v>851</v>
      </c>
      <c r="F336" s="178" t="s">
        <v>121</v>
      </c>
      <c r="G336" s="178" t="s">
        <v>11</v>
      </c>
      <c r="H336" s="193" t="s">
        <v>124</v>
      </c>
      <c r="I336" s="178"/>
      <c r="J336" s="189">
        <f t="shared" si="136"/>
        <v>3209898</v>
      </c>
      <c r="K336" s="189">
        <f t="shared" si="136"/>
        <v>0</v>
      </c>
      <c r="L336" s="189">
        <f t="shared" si="136"/>
        <v>3209898</v>
      </c>
      <c r="M336" s="189">
        <f t="shared" si="136"/>
        <v>0</v>
      </c>
      <c r="N336" s="189">
        <f t="shared" si="136"/>
        <v>3209898</v>
      </c>
      <c r="O336" s="189">
        <f t="shared" si="136"/>
        <v>0</v>
      </c>
      <c r="P336" s="189">
        <f t="shared" si="136"/>
        <v>3209898</v>
      </c>
      <c r="Q336" s="189">
        <f t="shared" si="136"/>
        <v>0</v>
      </c>
      <c r="R336" s="189">
        <f t="shared" si="136"/>
        <v>3209898</v>
      </c>
    </row>
    <row r="337" spans="1:18" s="126" customFormat="1" ht="30" x14ac:dyDescent="0.25">
      <c r="A337" s="190" t="s">
        <v>125</v>
      </c>
      <c r="B337" s="190"/>
      <c r="C337" s="190"/>
      <c r="D337" s="190"/>
      <c r="E337" s="182">
        <v>851</v>
      </c>
      <c r="F337" s="178" t="s">
        <v>121</v>
      </c>
      <c r="G337" s="178" t="s">
        <v>11</v>
      </c>
      <c r="H337" s="193" t="s">
        <v>124</v>
      </c>
      <c r="I337" s="178" t="s">
        <v>126</v>
      </c>
      <c r="J337" s="189">
        <f t="shared" si="136"/>
        <v>3209898</v>
      </c>
      <c r="K337" s="189">
        <f t="shared" si="136"/>
        <v>0</v>
      </c>
      <c r="L337" s="189">
        <f t="shared" si="136"/>
        <v>3209898</v>
      </c>
      <c r="M337" s="189">
        <f t="shared" si="136"/>
        <v>0</v>
      </c>
      <c r="N337" s="189">
        <f t="shared" si="136"/>
        <v>3209898</v>
      </c>
      <c r="O337" s="189">
        <f t="shared" si="136"/>
        <v>0</v>
      </c>
      <c r="P337" s="189">
        <f t="shared" si="136"/>
        <v>3209898</v>
      </c>
      <c r="Q337" s="189">
        <f t="shared" si="136"/>
        <v>0</v>
      </c>
      <c r="R337" s="189">
        <f t="shared" si="136"/>
        <v>3209898</v>
      </c>
    </row>
    <row r="338" spans="1:18" s="126" customFormat="1" ht="60" x14ac:dyDescent="0.25">
      <c r="A338" s="190" t="s">
        <v>127</v>
      </c>
      <c r="B338" s="37"/>
      <c r="C338" s="37"/>
      <c r="D338" s="202"/>
      <c r="E338" s="182">
        <v>851</v>
      </c>
      <c r="F338" s="178" t="s">
        <v>121</v>
      </c>
      <c r="G338" s="178" t="s">
        <v>11</v>
      </c>
      <c r="H338" s="193" t="s">
        <v>124</v>
      </c>
      <c r="I338" s="178" t="s">
        <v>128</v>
      </c>
      <c r="J338" s="189">
        <f>'6.ВСР'!J200</f>
        <v>3209898</v>
      </c>
      <c r="K338" s="189">
        <f>'6.ВСР'!K200</f>
        <v>0</v>
      </c>
      <c r="L338" s="189">
        <f>'6.ВСР'!L200</f>
        <v>3209898</v>
      </c>
      <c r="M338" s="189">
        <f>'6.ВСР'!M200</f>
        <v>0</v>
      </c>
      <c r="N338" s="189">
        <f>'6.ВСР'!N200</f>
        <v>3209898</v>
      </c>
      <c r="O338" s="189">
        <f>'6.ВСР'!O200</f>
        <v>0</v>
      </c>
      <c r="P338" s="189">
        <f>'6.ВСР'!P200</f>
        <v>3209898</v>
      </c>
      <c r="Q338" s="189">
        <f>'6.ВСР'!Q200</f>
        <v>0</v>
      </c>
      <c r="R338" s="189">
        <f>'6.ВСР'!R200</f>
        <v>3209898</v>
      </c>
    </row>
    <row r="339" spans="1:18" s="126" customFormat="1" ht="28.5" x14ac:dyDescent="0.25">
      <c r="A339" s="20" t="s">
        <v>129</v>
      </c>
      <c r="B339" s="187"/>
      <c r="C339" s="187"/>
      <c r="D339" s="187"/>
      <c r="E339" s="182">
        <v>852</v>
      </c>
      <c r="F339" s="22" t="s">
        <v>121</v>
      </c>
      <c r="G339" s="22" t="s">
        <v>58</v>
      </c>
      <c r="H339" s="111"/>
      <c r="I339" s="22"/>
      <c r="J339" s="23">
        <f t="shared" ref="J339:R339" si="137">J340+J343</f>
        <v>164800</v>
      </c>
      <c r="K339" s="23">
        <f t="shared" si="137"/>
        <v>164800</v>
      </c>
      <c r="L339" s="23">
        <f t="shared" si="137"/>
        <v>0</v>
      </c>
      <c r="M339" s="23">
        <f t="shared" si="137"/>
        <v>0</v>
      </c>
      <c r="N339" s="23">
        <f t="shared" si="137"/>
        <v>150800</v>
      </c>
      <c r="O339" s="23">
        <f t="shared" si="137"/>
        <v>150800</v>
      </c>
      <c r="P339" s="23">
        <f t="shared" si="137"/>
        <v>0</v>
      </c>
      <c r="Q339" s="23">
        <f t="shared" si="137"/>
        <v>0</v>
      </c>
      <c r="R339" s="23">
        <f t="shared" si="137"/>
        <v>179200</v>
      </c>
    </row>
    <row r="340" spans="1:18" s="126" customFormat="1" ht="90" x14ac:dyDescent="0.25">
      <c r="A340" s="190" t="s">
        <v>172</v>
      </c>
      <c r="B340" s="187"/>
      <c r="C340" s="187"/>
      <c r="D340" s="187"/>
      <c r="E340" s="182">
        <v>852</v>
      </c>
      <c r="F340" s="178" t="s">
        <v>121</v>
      </c>
      <c r="G340" s="178" t="s">
        <v>58</v>
      </c>
      <c r="H340" s="193" t="s">
        <v>173</v>
      </c>
      <c r="I340" s="22"/>
      <c r="J340" s="189">
        <f t="shared" ref="J340:R341" si="138">J341</f>
        <v>164800</v>
      </c>
      <c r="K340" s="189">
        <f t="shared" si="138"/>
        <v>164800</v>
      </c>
      <c r="L340" s="189">
        <f t="shared" si="138"/>
        <v>0</v>
      </c>
      <c r="M340" s="189">
        <f t="shared" si="138"/>
        <v>0</v>
      </c>
      <c r="N340" s="189">
        <f t="shared" si="138"/>
        <v>150800</v>
      </c>
      <c r="O340" s="189">
        <f t="shared" si="138"/>
        <v>150800</v>
      </c>
      <c r="P340" s="189">
        <f t="shared" si="138"/>
        <v>0</v>
      </c>
      <c r="Q340" s="189">
        <f t="shared" si="138"/>
        <v>0</v>
      </c>
      <c r="R340" s="189">
        <f t="shared" si="138"/>
        <v>179200</v>
      </c>
    </row>
    <row r="341" spans="1:18" s="126" customFormat="1" ht="30" x14ac:dyDescent="0.25">
      <c r="A341" s="190" t="s">
        <v>125</v>
      </c>
      <c r="B341" s="190"/>
      <c r="C341" s="190"/>
      <c r="D341" s="190"/>
      <c r="E341" s="182">
        <v>852</v>
      </c>
      <c r="F341" s="178" t="s">
        <v>121</v>
      </c>
      <c r="G341" s="178" t="s">
        <v>58</v>
      </c>
      <c r="H341" s="193" t="s">
        <v>173</v>
      </c>
      <c r="I341" s="178" t="s">
        <v>126</v>
      </c>
      <c r="J341" s="189">
        <f t="shared" si="138"/>
        <v>164800</v>
      </c>
      <c r="K341" s="189">
        <f t="shared" si="138"/>
        <v>164800</v>
      </c>
      <c r="L341" s="189">
        <f t="shared" si="138"/>
        <v>0</v>
      </c>
      <c r="M341" s="189">
        <f t="shared" si="138"/>
        <v>0</v>
      </c>
      <c r="N341" s="189">
        <f t="shared" si="138"/>
        <v>150800</v>
      </c>
      <c r="O341" s="189">
        <f t="shared" si="138"/>
        <v>150800</v>
      </c>
      <c r="P341" s="189">
        <f t="shared" si="138"/>
        <v>0</v>
      </c>
      <c r="Q341" s="189">
        <f t="shared" si="138"/>
        <v>0</v>
      </c>
      <c r="R341" s="189">
        <f t="shared" si="138"/>
        <v>179200</v>
      </c>
    </row>
    <row r="342" spans="1:18" s="126" customFormat="1" ht="60" x14ac:dyDescent="0.25">
      <c r="A342" s="190" t="s">
        <v>127</v>
      </c>
      <c r="B342" s="190"/>
      <c r="C342" s="190"/>
      <c r="D342" s="190"/>
      <c r="E342" s="182">
        <v>852</v>
      </c>
      <c r="F342" s="178" t="s">
        <v>121</v>
      </c>
      <c r="G342" s="178" t="s">
        <v>58</v>
      </c>
      <c r="H342" s="193" t="s">
        <v>173</v>
      </c>
      <c r="I342" s="178" t="s">
        <v>128</v>
      </c>
      <c r="J342" s="189">
        <f>'6.ВСР'!J364</f>
        <v>164800</v>
      </c>
      <c r="K342" s="189">
        <f>'6.ВСР'!K364</f>
        <v>164800</v>
      </c>
      <c r="L342" s="189">
        <f>'6.ВСР'!L364</f>
        <v>0</v>
      </c>
      <c r="M342" s="189">
        <f>'6.ВСР'!M364</f>
        <v>0</v>
      </c>
      <c r="N342" s="189">
        <f>'6.ВСР'!N364</f>
        <v>150800</v>
      </c>
      <c r="O342" s="189">
        <f>'6.ВСР'!O364</f>
        <v>150800</v>
      </c>
      <c r="P342" s="189">
        <f>'6.ВСР'!P364</f>
        <v>0</v>
      </c>
      <c r="Q342" s="189">
        <f>'6.ВСР'!Q364</f>
        <v>0</v>
      </c>
      <c r="R342" s="189">
        <f>'6.ВСР'!R364</f>
        <v>179200</v>
      </c>
    </row>
    <row r="343" spans="1:18" s="126" customFormat="1" ht="30" hidden="1" x14ac:dyDescent="0.25">
      <c r="A343" s="190" t="s">
        <v>130</v>
      </c>
      <c r="B343" s="37"/>
      <c r="C343" s="37"/>
      <c r="D343" s="202"/>
      <c r="E343" s="182">
        <v>851</v>
      </c>
      <c r="F343" s="178" t="s">
        <v>121</v>
      </c>
      <c r="G343" s="178" t="s">
        <v>58</v>
      </c>
      <c r="H343" s="193" t="s">
        <v>299</v>
      </c>
      <c r="I343" s="178"/>
      <c r="J343" s="189">
        <f t="shared" ref="J343:R344" si="139">J344</f>
        <v>0</v>
      </c>
      <c r="K343" s="189">
        <f t="shared" si="139"/>
        <v>0</v>
      </c>
      <c r="L343" s="189">
        <f t="shared" si="139"/>
        <v>0</v>
      </c>
      <c r="M343" s="189">
        <f t="shared" si="139"/>
        <v>0</v>
      </c>
      <c r="N343" s="189">
        <f t="shared" si="139"/>
        <v>0</v>
      </c>
      <c r="O343" s="189">
        <f t="shared" si="139"/>
        <v>0</v>
      </c>
      <c r="P343" s="189">
        <f t="shared" si="139"/>
        <v>0</v>
      </c>
      <c r="Q343" s="189">
        <f t="shared" si="139"/>
        <v>0</v>
      </c>
      <c r="R343" s="189">
        <f t="shared" si="139"/>
        <v>0</v>
      </c>
    </row>
    <row r="344" spans="1:18" s="126" customFormat="1" ht="30" hidden="1" x14ac:dyDescent="0.25">
      <c r="A344" s="190" t="s">
        <v>125</v>
      </c>
      <c r="B344" s="37"/>
      <c r="C344" s="37"/>
      <c r="D344" s="202"/>
      <c r="E344" s="182">
        <v>851</v>
      </c>
      <c r="F344" s="178" t="s">
        <v>121</v>
      </c>
      <c r="G344" s="178" t="s">
        <v>58</v>
      </c>
      <c r="H344" s="193" t="s">
        <v>299</v>
      </c>
      <c r="I344" s="178" t="s">
        <v>126</v>
      </c>
      <c r="J344" s="189">
        <f t="shared" si="139"/>
        <v>0</v>
      </c>
      <c r="K344" s="189">
        <f t="shared" si="139"/>
        <v>0</v>
      </c>
      <c r="L344" s="189">
        <f t="shared" si="139"/>
        <v>0</v>
      </c>
      <c r="M344" s="189">
        <f t="shared" si="139"/>
        <v>0</v>
      </c>
      <c r="N344" s="189">
        <f t="shared" si="139"/>
        <v>0</v>
      </c>
      <c r="O344" s="189">
        <f t="shared" si="139"/>
        <v>0</v>
      </c>
      <c r="P344" s="189">
        <f t="shared" si="139"/>
        <v>0</v>
      </c>
      <c r="Q344" s="189">
        <f t="shared" si="139"/>
        <v>0</v>
      </c>
      <c r="R344" s="189">
        <f t="shared" si="139"/>
        <v>0</v>
      </c>
    </row>
    <row r="345" spans="1:18" s="126" customFormat="1" ht="60" hidden="1" x14ac:dyDescent="0.25">
      <c r="A345" s="190" t="s">
        <v>127</v>
      </c>
      <c r="B345" s="37"/>
      <c r="C345" s="37"/>
      <c r="D345" s="202"/>
      <c r="E345" s="182">
        <v>851</v>
      </c>
      <c r="F345" s="178" t="s">
        <v>121</v>
      </c>
      <c r="G345" s="178" t="s">
        <v>58</v>
      </c>
      <c r="H345" s="193" t="s">
        <v>299</v>
      </c>
      <c r="I345" s="178" t="s">
        <v>128</v>
      </c>
      <c r="J345" s="189">
        <f>'6.ВСР'!J204</f>
        <v>0</v>
      </c>
      <c r="K345" s="189">
        <f>'6.ВСР'!K204</f>
        <v>0</v>
      </c>
      <c r="L345" s="189">
        <f>'6.ВСР'!L204</f>
        <v>0</v>
      </c>
      <c r="M345" s="189">
        <f>'6.ВСР'!M204</f>
        <v>0</v>
      </c>
      <c r="N345" s="189">
        <f>'6.ВСР'!N204</f>
        <v>0</v>
      </c>
      <c r="O345" s="189">
        <f>'6.ВСР'!O204</f>
        <v>0</v>
      </c>
      <c r="P345" s="189">
        <f>'6.ВСР'!P204</f>
        <v>0</v>
      </c>
      <c r="Q345" s="189">
        <f>'6.ВСР'!Q204</f>
        <v>0</v>
      </c>
      <c r="R345" s="189">
        <f>'6.ВСР'!R204</f>
        <v>0</v>
      </c>
    </row>
    <row r="346" spans="1:18" s="126" customFormat="1" x14ac:dyDescent="0.25">
      <c r="A346" s="20" t="s">
        <v>131</v>
      </c>
      <c r="B346" s="187"/>
      <c r="C346" s="187"/>
      <c r="D346" s="187"/>
      <c r="E346" s="182">
        <v>852</v>
      </c>
      <c r="F346" s="22" t="s">
        <v>121</v>
      </c>
      <c r="G346" s="22" t="s">
        <v>13</v>
      </c>
      <c r="H346" s="111"/>
      <c r="I346" s="22"/>
      <c r="J346" s="23">
        <f t="shared" ref="J346:R346" si="140">J350+J347+J353+J356+J360</f>
        <v>21676602.600000001</v>
      </c>
      <c r="K346" s="23">
        <f t="shared" si="140"/>
        <v>20847324.600000001</v>
      </c>
      <c r="L346" s="23">
        <f t="shared" si="140"/>
        <v>829278</v>
      </c>
      <c r="M346" s="23">
        <f t="shared" si="140"/>
        <v>0</v>
      </c>
      <c r="N346" s="23">
        <f t="shared" si="140"/>
        <v>21222943.75</v>
      </c>
      <c r="O346" s="23">
        <f t="shared" si="140"/>
        <v>20393665.75</v>
      </c>
      <c r="P346" s="23">
        <f t="shared" si="140"/>
        <v>829278</v>
      </c>
      <c r="Q346" s="23">
        <f t="shared" si="140"/>
        <v>0</v>
      </c>
      <c r="R346" s="23">
        <f t="shared" si="140"/>
        <v>21116243.75</v>
      </c>
    </row>
    <row r="347" spans="1:18" s="126" customFormat="1" ht="105" x14ac:dyDescent="0.25">
      <c r="A347" s="190" t="s">
        <v>325</v>
      </c>
      <c r="B347" s="37"/>
      <c r="C347" s="37"/>
      <c r="D347" s="37"/>
      <c r="E347" s="182">
        <v>851</v>
      </c>
      <c r="F347" s="193" t="s">
        <v>121</v>
      </c>
      <c r="G347" s="193" t="s">
        <v>13</v>
      </c>
      <c r="H347" s="193" t="s">
        <v>132</v>
      </c>
      <c r="I347" s="193"/>
      <c r="J347" s="189">
        <f t="shared" ref="J347:R348" si="141">J348</f>
        <v>8108496</v>
      </c>
      <c r="K347" s="189">
        <f t="shared" si="141"/>
        <v>8108496</v>
      </c>
      <c r="L347" s="189">
        <f t="shared" si="141"/>
        <v>0</v>
      </c>
      <c r="M347" s="189">
        <f t="shared" si="141"/>
        <v>0</v>
      </c>
      <c r="N347" s="189">
        <f t="shared" si="141"/>
        <v>8108496</v>
      </c>
      <c r="O347" s="189">
        <f t="shared" si="141"/>
        <v>8108496</v>
      </c>
      <c r="P347" s="189">
        <f t="shared" si="141"/>
        <v>0</v>
      </c>
      <c r="Q347" s="189">
        <f t="shared" si="141"/>
        <v>0</v>
      </c>
      <c r="R347" s="189">
        <f t="shared" si="141"/>
        <v>8108496</v>
      </c>
    </row>
    <row r="348" spans="1:18" s="126" customFormat="1" ht="45" x14ac:dyDescent="0.25">
      <c r="A348" s="37" t="s">
        <v>91</v>
      </c>
      <c r="B348" s="37"/>
      <c r="C348" s="37"/>
      <c r="D348" s="37"/>
      <c r="E348" s="182">
        <v>851</v>
      </c>
      <c r="F348" s="193" t="s">
        <v>121</v>
      </c>
      <c r="G348" s="193" t="s">
        <v>13</v>
      </c>
      <c r="H348" s="193" t="s">
        <v>132</v>
      </c>
      <c r="I348" s="193" t="s">
        <v>92</v>
      </c>
      <c r="J348" s="189">
        <f t="shared" si="141"/>
        <v>8108496</v>
      </c>
      <c r="K348" s="189">
        <f t="shared" si="141"/>
        <v>8108496</v>
      </c>
      <c r="L348" s="189">
        <f t="shared" si="141"/>
        <v>0</v>
      </c>
      <c r="M348" s="189">
        <f t="shared" si="141"/>
        <v>0</v>
      </c>
      <c r="N348" s="189">
        <f t="shared" si="141"/>
        <v>8108496</v>
      </c>
      <c r="O348" s="189">
        <f t="shared" si="141"/>
        <v>8108496</v>
      </c>
      <c r="P348" s="189">
        <f t="shared" si="141"/>
        <v>0</v>
      </c>
      <c r="Q348" s="189">
        <f t="shared" si="141"/>
        <v>0</v>
      </c>
      <c r="R348" s="189">
        <f t="shared" si="141"/>
        <v>8108496</v>
      </c>
    </row>
    <row r="349" spans="1:18" s="126" customFormat="1" x14ac:dyDescent="0.25">
      <c r="A349" s="37" t="s">
        <v>93</v>
      </c>
      <c r="B349" s="37"/>
      <c r="C349" s="37"/>
      <c r="D349" s="37"/>
      <c r="E349" s="182">
        <v>851</v>
      </c>
      <c r="F349" s="193" t="s">
        <v>121</v>
      </c>
      <c r="G349" s="193" t="s">
        <v>13</v>
      </c>
      <c r="H349" s="193" t="s">
        <v>132</v>
      </c>
      <c r="I349" s="193" t="s">
        <v>94</v>
      </c>
      <c r="J349" s="189">
        <f>'6.ВСР'!J208</f>
        <v>8108496</v>
      </c>
      <c r="K349" s="189">
        <f>'6.ВСР'!K208</f>
        <v>8108496</v>
      </c>
      <c r="L349" s="189">
        <f>'6.ВСР'!L208</f>
        <v>0</v>
      </c>
      <c r="M349" s="189">
        <f>'6.ВСР'!M208</f>
        <v>0</v>
      </c>
      <c r="N349" s="189">
        <f>'6.ВСР'!N208</f>
        <v>8108496</v>
      </c>
      <c r="O349" s="189">
        <f>'6.ВСР'!O208</f>
        <v>8108496</v>
      </c>
      <c r="P349" s="189">
        <f>'6.ВСР'!P208</f>
        <v>0</v>
      </c>
      <c r="Q349" s="189">
        <f>'6.ВСР'!Q208</f>
        <v>0</v>
      </c>
      <c r="R349" s="189">
        <f>'6.ВСР'!R208</f>
        <v>8108496</v>
      </c>
    </row>
    <row r="350" spans="1:18" s="126" customFormat="1" ht="45" x14ac:dyDescent="0.25">
      <c r="A350" s="190" t="s">
        <v>355</v>
      </c>
      <c r="B350" s="190"/>
      <c r="C350" s="190"/>
      <c r="D350" s="190"/>
      <c r="E350" s="182">
        <v>851</v>
      </c>
      <c r="F350" s="178" t="s">
        <v>121</v>
      </c>
      <c r="G350" s="178" t="s">
        <v>13</v>
      </c>
      <c r="H350" s="193" t="s">
        <v>322</v>
      </c>
      <c r="I350" s="178"/>
      <c r="J350" s="189">
        <f t="shared" ref="J350:R351" si="142">J351</f>
        <v>2902473</v>
      </c>
      <c r="K350" s="189">
        <f t="shared" si="142"/>
        <v>2073195</v>
      </c>
      <c r="L350" s="189">
        <f t="shared" si="142"/>
        <v>829278</v>
      </c>
      <c r="M350" s="189">
        <f t="shared" si="142"/>
        <v>0</v>
      </c>
      <c r="N350" s="189">
        <f t="shared" si="142"/>
        <v>2902473</v>
      </c>
      <c r="O350" s="189">
        <f t="shared" si="142"/>
        <v>2073195</v>
      </c>
      <c r="P350" s="189">
        <f t="shared" si="142"/>
        <v>829278</v>
      </c>
      <c r="Q350" s="189">
        <f t="shared" si="142"/>
        <v>0</v>
      </c>
      <c r="R350" s="189">
        <f t="shared" si="142"/>
        <v>2902473</v>
      </c>
    </row>
    <row r="351" spans="1:18" s="126" customFormat="1" ht="30" x14ac:dyDescent="0.25">
      <c r="A351" s="190" t="s">
        <v>125</v>
      </c>
      <c r="B351" s="190"/>
      <c r="C351" s="190"/>
      <c r="D351" s="190"/>
      <c r="E351" s="182">
        <v>851</v>
      </c>
      <c r="F351" s="178" t="s">
        <v>121</v>
      </c>
      <c r="G351" s="178" t="s">
        <v>13</v>
      </c>
      <c r="H351" s="193" t="s">
        <v>322</v>
      </c>
      <c r="I351" s="178" t="s">
        <v>126</v>
      </c>
      <c r="J351" s="189">
        <f t="shared" si="142"/>
        <v>2902473</v>
      </c>
      <c r="K351" s="189">
        <f t="shared" si="142"/>
        <v>2073195</v>
      </c>
      <c r="L351" s="189">
        <f t="shared" si="142"/>
        <v>829278</v>
      </c>
      <c r="M351" s="189">
        <f t="shared" si="142"/>
        <v>0</v>
      </c>
      <c r="N351" s="189">
        <f t="shared" si="142"/>
        <v>2902473</v>
      </c>
      <c r="O351" s="189">
        <f t="shared" si="142"/>
        <v>2073195</v>
      </c>
      <c r="P351" s="189">
        <f t="shared" si="142"/>
        <v>829278</v>
      </c>
      <c r="Q351" s="189">
        <f t="shared" si="142"/>
        <v>0</v>
      </c>
      <c r="R351" s="189">
        <f t="shared" si="142"/>
        <v>2902473</v>
      </c>
    </row>
    <row r="352" spans="1:18" s="126" customFormat="1" ht="60" x14ac:dyDescent="0.25">
      <c r="A352" s="190" t="s">
        <v>127</v>
      </c>
      <c r="B352" s="190"/>
      <c r="C352" s="190"/>
      <c r="D352" s="190"/>
      <c r="E352" s="182">
        <v>851</v>
      </c>
      <c r="F352" s="178" t="s">
        <v>121</v>
      </c>
      <c r="G352" s="178" t="s">
        <v>13</v>
      </c>
      <c r="H352" s="193" t="s">
        <v>322</v>
      </c>
      <c r="I352" s="178" t="s">
        <v>128</v>
      </c>
      <c r="J352" s="189">
        <f>'6.ВСР'!J211</f>
        <v>2902473</v>
      </c>
      <c r="K352" s="189">
        <f>'6.ВСР'!K211</f>
        <v>2073195</v>
      </c>
      <c r="L352" s="189">
        <f>'6.ВСР'!L211</f>
        <v>829278</v>
      </c>
      <c r="M352" s="189">
        <f>'6.ВСР'!M211</f>
        <v>0</v>
      </c>
      <c r="N352" s="189">
        <f>'6.ВСР'!N211</f>
        <v>2902473</v>
      </c>
      <c r="O352" s="189">
        <f>'6.ВСР'!O211</f>
        <v>2073195</v>
      </c>
      <c r="P352" s="189">
        <f>'6.ВСР'!P211</f>
        <v>829278</v>
      </c>
      <c r="Q352" s="189">
        <f>'6.ВСР'!Q211</f>
        <v>0</v>
      </c>
      <c r="R352" s="189">
        <f>'6.ВСР'!R211</f>
        <v>2902473</v>
      </c>
    </row>
    <row r="353" spans="1:18" s="126" customFormat="1" ht="105" x14ac:dyDescent="0.25">
      <c r="A353" s="190" t="s">
        <v>174</v>
      </c>
      <c r="B353" s="187"/>
      <c r="C353" s="187"/>
      <c r="D353" s="187"/>
      <c r="E353" s="182">
        <v>852</v>
      </c>
      <c r="F353" s="178" t="s">
        <v>121</v>
      </c>
      <c r="G353" s="178" t="s">
        <v>13</v>
      </c>
      <c r="H353" s="193" t="s">
        <v>175</v>
      </c>
      <c r="I353" s="22"/>
      <c r="J353" s="189">
        <f t="shared" ref="J353:R354" si="143">J354</f>
        <v>922925</v>
      </c>
      <c r="K353" s="189">
        <f t="shared" si="143"/>
        <v>922925</v>
      </c>
      <c r="L353" s="189">
        <f t="shared" si="143"/>
        <v>0</v>
      </c>
      <c r="M353" s="189">
        <f t="shared" si="143"/>
        <v>0</v>
      </c>
      <c r="N353" s="189">
        <f t="shared" si="143"/>
        <v>922925</v>
      </c>
      <c r="O353" s="189">
        <f t="shared" si="143"/>
        <v>922925</v>
      </c>
      <c r="P353" s="189">
        <f t="shared" si="143"/>
        <v>0</v>
      </c>
      <c r="Q353" s="189">
        <f t="shared" si="143"/>
        <v>0</v>
      </c>
      <c r="R353" s="189">
        <f t="shared" si="143"/>
        <v>922925</v>
      </c>
    </row>
    <row r="354" spans="1:18" s="126" customFormat="1" ht="30" x14ac:dyDescent="0.25">
      <c r="A354" s="190" t="s">
        <v>125</v>
      </c>
      <c r="B354" s="190"/>
      <c r="C354" s="190"/>
      <c r="D354" s="190"/>
      <c r="E354" s="182">
        <v>852</v>
      </c>
      <c r="F354" s="178" t="s">
        <v>121</v>
      </c>
      <c r="G354" s="178" t="s">
        <v>13</v>
      </c>
      <c r="H354" s="193" t="s">
        <v>175</v>
      </c>
      <c r="I354" s="178" t="s">
        <v>126</v>
      </c>
      <c r="J354" s="189">
        <f t="shared" si="143"/>
        <v>922925</v>
      </c>
      <c r="K354" s="189">
        <f t="shared" si="143"/>
        <v>922925</v>
      </c>
      <c r="L354" s="189">
        <f t="shared" si="143"/>
        <v>0</v>
      </c>
      <c r="M354" s="189">
        <f t="shared" si="143"/>
        <v>0</v>
      </c>
      <c r="N354" s="189">
        <f t="shared" si="143"/>
        <v>922925</v>
      </c>
      <c r="O354" s="189">
        <f t="shared" si="143"/>
        <v>922925</v>
      </c>
      <c r="P354" s="189">
        <f t="shared" si="143"/>
        <v>0</v>
      </c>
      <c r="Q354" s="189">
        <f t="shared" si="143"/>
        <v>0</v>
      </c>
      <c r="R354" s="189">
        <f t="shared" si="143"/>
        <v>922925</v>
      </c>
    </row>
    <row r="355" spans="1:18" s="126" customFormat="1" ht="60" x14ac:dyDescent="0.25">
      <c r="A355" s="190" t="s">
        <v>127</v>
      </c>
      <c r="B355" s="190"/>
      <c r="C355" s="190"/>
      <c r="D355" s="190"/>
      <c r="E355" s="182">
        <v>852</v>
      </c>
      <c r="F355" s="178" t="s">
        <v>121</v>
      </c>
      <c r="G355" s="178" t="s">
        <v>13</v>
      </c>
      <c r="H355" s="193" t="s">
        <v>175</v>
      </c>
      <c r="I355" s="178" t="s">
        <v>128</v>
      </c>
      <c r="J355" s="189">
        <f>'6.ВСР'!J368</f>
        <v>922925</v>
      </c>
      <c r="K355" s="189">
        <f>'6.ВСР'!K368</f>
        <v>922925</v>
      </c>
      <c r="L355" s="189">
        <f>'6.ВСР'!L368</f>
        <v>0</v>
      </c>
      <c r="M355" s="189">
        <f>'6.ВСР'!M368</f>
        <v>0</v>
      </c>
      <c r="N355" s="189">
        <f>'6.ВСР'!N368</f>
        <v>922925</v>
      </c>
      <c r="O355" s="189">
        <f>'6.ВСР'!O368</f>
        <v>922925</v>
      </c>
      <c r="P355" s="189">
        <f>'6.ВСР'!P368</f>
        <v>0</v>
      </c>
      <c r="Q355" s="189">
        <f>'6.ВСР'!Q368</f>
        <v>0</v>
      </c>
      <c r="R355" s="189">
        <f>'6.ВСР'!R368</f>
        <v>922925</v>
      </c>
    </row>
    <row r="356" spans="1:18" s="126" customFormat="1" ht="315" x14ac:dyDescent="0.25">
      <c r="A356" s="37" t="s">
        <v>334</v>
      </c>
      <c r="B356" s="190"/>
      <c r="C356" s="190"/>
      <c r="D356" s="190"/>
      <c r="E356" s="182"/>
      <c r="F356" s="178" t="s">
        <v>121</v>
      </c>
      <c r="G356" s="178" t="s">
        <v>13</v>
      </c>
      <c r="H356" s="193" t="s">
        <v>326</v>
      </c>
      <c r="I356" s="178"/>
      <c r="J356" s="189">
        <f t="shared" ref="J356:R356" si="144">J357</f>
        <v>9504180</v>
      </c>
      <c r="K356" s="189">
        <f t="shared" si="144"/>
        <v>9504180</v>
      </c>
      <c r="L356" s="189">
        <f t="shared" si="144"/>
        <v>0</v>
      </c>
      <c r="M356" s="189">
        <f t="shared" si="144"/>
        <v>0</v>
      </c>
      <c r="N356" s="189">
        <f t="shared" si="144"/>
        <v>9040980</v>
      </c>
      <c r="O356" s="189">
        <f t="shared" si="144"/>
        <v>9040980</v>
      </c>
      <c r="P356" s="189">
        <f t="shared" si="144"/>
        <v>0</v>
      </c>
      <c r="Q356" s="189">
        <f t="shared" si="144"/>
        <v>0</v>
      </c>
      <c r="R356" s="189">
        <f t="shared" si="144"/>
        <v>8934280</v>
      </c>
    </row>
    <row r="357" spans="1:18" s="126" customFormat="1" ht="30" x14ac:dyDescent="0.25">
      <c r="A357" s="190" t="s">
        <v>125</v>
      </c>
      <c r="B357" s="190"/>
      <c r="C357" s="190"/>
      <c r="D357" s="190"/>
      <c r="E357" s="182">
        <v>852</v>
      </c>
      <c r="F357" s="178" t="s">
        <v>121</v>
      </c>
      <c r="G357" s="178" t="s">
        <v>13</v>
      </c>
      <c r="H357" s="193" t="s">
        <v>326</v>
      </c>
      <c r="I357" s="178" t="s">
        <v>126</v>
      </c>
      <c r="J357" s="189">
        <f t="shared" ref="J357:R357" si="145">J358+J359</f>
        <v>9504180</v>
      </c>
      <c r="K357" s="189">
        <f t="shared" si="145"/>
        <v>9504180</v>
      </c>
      <c r="L357" s="189">
        <f t="shared" si="145"/>
        <v>0</v>
      </c>
      <c r="M357" s="189">
        <f t="shared" si="145"/>
        <v>0</v>
      </c>
      <c r="N357" s="189">
        <f t="shared" si="145"/>
        <v>9040980</v>
      </c>
      <c r="O357" s="189">
        <f t="shared" si="145"/>
        <v>9040980</v>
      </c>
      <c r="P357" s="189">
        <f t="shared" si="145"/>
        <v>0</v>
      </c>
      <c r="Q357" s="189">
        <f t="shared" si="145"/>
        <v>0</v>
      </c>
      <c r="R357" s="189">
        <f t="shared" si="145"/>
        <v>8934280</v>
      </c>
    </row>
    <row r="358" spans="1:18" s="126" customFormat="1" ht="45" x14ac:dyDescent="0.25">
      <c r="A358" s="190" t="s">
        <v>135</v>
      </c>
      <c r="B358" s="190"/>
      <c r="C358" s="190"/>
      <c r="D358" s="190"/>
      <c r="E358" s="182">
        <v>852</v>
      </c>
      <c r="F358" s="178" t="s">
        <v>121</v>
      </c>
      <c r="G358" s="178" t="s">
        <v>13</v>
      </c>
      <c r="H358" s="193" t="s">
        <v>326</v>
      </c>
      <c r="I358" s="178" t="s">
        <v>136</v>
      </c>
      <c r="J358" s="189">
        <f>'6.ВСР'!J371</f>
        <v>7539180</v>
      </c>
      <c r="K358" s="189">
        <f>'6.ВСР'!K371</f>
        <v>7539180</v>
      </c>
      <c r="L358" s="189">
        <f>'6.ВСР'!L371</f>
        <v>0</v>
      </c>
      <c r="M358" s="189">
        <f>'6.ВСР'!M371</f>
        <v>0</v>
      </c>
      <c r="N358" s="189">
        <f>'6.ВСР'!N371</f>
        <v>7522350</v>
      </c>
      <c r="O358" s="189">
        <f>'6.ВСР'!O371</f>
        <v>7522350</v>
      </c>
      <c r="P358" s="189">
        <f>'6.ВСР'!P371</f>
        <v>0</v>
      </c>
      <c r="Q358" s="189">
        <f>'6.ВСР'!Q371</f>
        <v>0</v>
      </c>
      <c r="R358" s="189">
        <f>'6.ВСР'!R371</f>
        <v>7356579</v>
      </c>
    </row>
    <row r="359" spans="1:18" s="126" customFormat="1" ht="60" x14ac:dyDescent="0.25">
      <c r="A359" s="190" t="s">
        <v>127</v>
      </c>
      <c r="B359" s="190"/>
      <c r="C359" s="190"/>
      <c r="D359" s="190"/>
      <c r="E359" s="182">
        <v>852</v>
      </c>
      <c r="F359" s="178" t="s">
        <v>121</v>
      </c>
      <c r="G359" s="178" t="s">
        <v>13</v>
      </c>
      <c r="H359" s="193" t="s">
        <v>326</v>
      </c>
      <c r="I359" s="178" t="s">
        <v>128</v>
      </c>
      <c r="J359" s="189">
        <f>'6.ВСР'!J372</f>
        <v>1965000</v>
      </c>
      <c r="K359" s="189">
        <f>'6.ВСР'!K372</f>
        <v>1965000</v>
      </c>
      <c r="L359" s="189">
        <f>'6.ВСР'!L372</f>
        <v>0</v>
      </c>
      <c r="M359" s="189">
        <f>'6.ВСР'!M372</f>
        <v>0</v>
      </c>
      <c r="N359" s="189">
        <f>'6.ВСР'!N372</f>
        <v>1518630</v>
      </c>
      <c r="O359" s="189">
        <f>'6.ВСР'!O372</f>
        <v>1518630</v>
      </c>
      <c r="P359" s="189">
        <f>'6.ВСР'!P372</f>
        <v>0</v>
      </c>
      <c r="Q359" s="189">
        <f>'6.ВСР'!Q372</f>
        <v>0</v>
      </c>
      <c r="R359" s="189">
        <f>'6.ВСР'!R372</f>
        <v>1577701</v>
      </c>
    </row>
    <row r="360" spans="1:18" s="126" customFormat="1" ht="75" x14ac:dyDescent="0.25">
      <c r="A360" s="190" t="s">
        <v>176</v>
      </c>
      <c r="B360" s="190"/>
      <c r="C360" s="190"/>
      <c r="D360" s="190"/>
      <c r="E360" s="182">
        <v>852</v>
      </c>
      <c r="F360" s="178" t="s">
        <v>121</v>
      </c>
      <c r="G360" s="178" t="s">
        <v>13</v>
      </c>
      <c r="H360" s="193" t="s">
        <v>177</v>
      </c>
      <c r="I360" s="178"/>
      <c r="J360" s="189">
        <f t="shared" ref="J360:R361" si="146">J361</f>
        <v>238528.6</v>
      </c>
      <c r="K360" s="189">
        <f t="shared" si="146"/>
        <v>238528.6</v>
      </c>
      <c r="L360" s="189">
        <f t="shared" si="146"/>
        <v>0</v>
      </c>
      <c r="M360" s="189">
        <f t="shared" si="146"/>
        <v>0</v>
      </c>
      <c r="N360" s="189">
        <f t="shared" si="146"/>
        <v>248069.75</v>
      </c>
      <c r="O360" s="189">
        <f t="shared" si="146"/>
        <v>248069.75</v>
      </c>
      <c r="P360" s="189">
        <f t="shared" si="146"/>
        <v>0</v>
      </c>
      <c r="Q360" s="189">
        <f t="shared" si="146"/>
        <v>0</v>
      </c>
      <c r="R360" s="189">
        <f t="shared" si="146"/>
        <v>248069.75</v>
      </c>
    </row>
    <row r="361" spans="1:18" s="126" customFormat="1" ht="30" x14ac:dyDescent="0.25">
      <c r="A361" s="190" t="s">
        <v>125</v>
      </c>
      <c r="B361" s="190"/>
      <c r="C361" s="190"/>
      <c r="D361" s="190"/>
      <c r="E361" s="182">
        <v>852</v>
      </c>
      <c r="F361" s="178" t="s">
        <v>121</v>
      </c>
      <c r="G361" s="178" t="s">
        <v>13</v>
      </c>
      <c r="H361" s="193" t="s">
        <v>177</v>
      </c>
      <c r="I361" s="178" t="s">
        <v>126</v>
      </c>
      <c r="J361" s="189">
        <f t="shared" si="146"/>
        <v>238528.6</v>
      </c>
      <c r="K361" s="189">
        <f t="shared" si="146"/>
        <v>238528.6</v>
      </c>
      <c r="L361" s="189">
        <f t="shared" si="146"/>
        <v>0</v>
      </c>
      <c r="M361" s="189">
        <f t="shared" si="146"/>
        <v>0</v>
      </c>
      <c r="N361" s="189">
        <f t="shared" si="146"/>
        <v>248069.75</v>
      </c>
      <c r="O361" s="189">
        <f t="shared" si="146"/>
        <v>248069.75</v>
      </c>
      <c r="P361" s="189">
        <f t="shared" si="146"/>
        <v>0</v>
      </c>
      <c r="Q361" s="189">
        <f t="shared" si="146"/>
        <v>0</v>
      </c>
      <c r="R361" s="189">
        <f t="shared" si="146"/>
        <v>248069.75</v>
      </c>
    </row>
    <row r="362" spans="1:18" s="126" customFormat="1" ht="45" x14ac:dyDescent="0.25">
      <c r="A362" s="190" t="s">
        <v>135</v>
      </c>
      <c r="B362" s="190"/>
      <c r="C362" s="190"/>
      <c r="D362" s="190"/>
      <c r="E362" s="182">
        <v>852</v>
      </c>
      <c r="F362" s="178" t="s">
        <v>121</v>
      </c>
      <c r="G362" s="178" t="s">
        <v>13</v>
      </c>
      <c r="H362" s="193" t="s">
        <v>177</v>
      </c>
      <c r="I362" s="178" t="s">
        <v>136</v>
      </c>
      <c r="J362" s="189">
        <f>'6.ВСР'!J375</f>
        <v>238528.6</v>
      </c>
      <c r="K362" s="189">
        <f>'6.ВСР'!K375</f>
        <v>238528.6</v>
      </c>
      <c r="L362" s="189">
        <f>'6.ВСР'!L375</f>
        <v>0</v>
      </c>
      <c r="M362" s="189">
        <f>'6.ВСР'!M375</f>
        <v>0</v>
      </c>
      <c r="N362" s="189">
        <f>'6.ВСР'!N375</f>
        <v>248069.75</v>
      </c>
      <c r="O362" s="189">
        <f>'6.ВСР'!O375</f>
        <v>248069.75</v>
      </c>
      <c r="P362" s="189">
        <f>'6.ВСР'!P375</f>
        <v>0</v>
      </c>
      <c r="Q362" s="189">
        <f>'6.ВСР'!Q375</f>
        <v>0</v>
      </c>
      <c r="R362" s="189">
        <f>'6.ВСР'!R375</f>
        <v>248069.75</v>
      </c>
    </row>
    <row r="363" spans="1:18" s="126" customFormat="1" ht="28.5" x14ac:dyDescent="0.25">
      <c r="A363" s="20" t="s">
        <v>133</v>
      </c>
      <c r="B363" s="187"/>
      <c r="C363" s="187"/>
      <c r="D363" s="187"/>
      <c r="E363" s="182">
        <v>852</v>
      </c>
      <c r="F363" s="22" t="s">
        <v>121</v>
      </c>
      <c r="G363" s="22" t="s">
        <v>134</v>
      </c>
      <c r="H363" s="111"/>
      <c r="I363" s="22"/>
      <c r="J363" s="23">
        <f t="shared" ref="J363:R363" si="147">J364+J369+J374+J377</f>
        <v>1715172</v>
      </c>
      <c r="K363" s="23">
        <f t="shared" si="147"/>
        <v>1715172</v>
      </c>
      <c r="L363" s="23">
        <f t="shared" si="147"/>
        <v>0</v>
      </c>
      <c r="M363" s="23">
        <f t="shared" si="147"/>
        <v>0</v>
      </c>
      <c r="N363" s="23">
        <f t="shared" si="147"/>
        <v>1687172</v>
      </c>
      <c r="O363" s="23">
        <f t="shared" si="147"/>
        <v>1687172</v>
      </c>
      <c r="P363" s="23">
        <f t="shared" si="147"/>
        <v>0</v>
      </c>
      <c r="Q363" s="23">
        <f t="shared" si="147"/>
        <v>0</v>
      </c>
      <c r="R363" s="23">
        <f t="shared" si="147"/>
        <v>1687172</v>
      </c>
    </row>
    <row r="364" spans="1:18" s="126" customFormat="1" ht="180" x14ac:dyDescent="0.25">
      <c r="A364" s="190" t="s">
        <v>40</v>
      </c>
      <c r="B364" s="182"/>
      <c r="C364" s="182"/>
      <c r="D364" s="182"/>
      <c r="E364" s="182">
        <v>851</v>
      </c>
      <c r="F364" s="178" t="s">
        <v>121</v>
      </c>
      <c r="G364" s="178" t="s">
        <v>134</v>
      </c>
      <c r="H364" s="193" t="s">
        <v>41</v>
      </c>
      <c r="I364" s="178"/>
      <c r="J364" s="189">
        <f t="shared" ref="J364:R364" si="148">J365+J367</f>
        <v>716652</v>
      </c>
      <c r="K364" s="189">
        <f t="shared" si="148"/>
        <v>716652</v>
      </c>
      <c r="L364" s="189">
        <f t="shared" si="148"/>
        <v>0</v>
      </c>
      <c r="M364" s="189">
        <f t="shared" si="148"/>
        <v>0</v>
      </c>
      <c r="N364" s="189">
        <f t="shared" si="148"/>
        <v>716652</v>
      </c>
      <c r="O364" s="189">
        <f t="shared" si="148"/>
        <v>716652</v>
      </c>
      <c r="P364" s="189">
        <f t="shared" si="148"/>
        <v>0</v>
      </c>
      <c r="Q364" s="189">
        <f t="shared" si="148"/>
        <v>0</v>
      </c>
      <c r="R364" s="189">
        <f t="shared" si="148"/>
        <v>716652</v>
      </c>
    </row>
    <row r="365" spans="1:18" s="126" customFormat="1" ht="135" x14ac:dyDescent="0.25">
      <c r="A365" s="190" t="s">
        <v>16</v>
      </c>
      <c r="B365" s="182"/>
      <c r="C365" s="182"/>
      <c r="D365" s="182"/>
      <c r="E365" s="182">
        <v>851</v>
      </c>
      <c r="F365" s="193" t="s">
        <v>121</v>
      </c>
      <c r="G365" s="193" t="s">
        <v>134</v>
      </c>
      <c r="H365" s="193" t="s">
        <v>41</v>
      </c>
      <c r="I365" s="178" t="s">
        <v>18</v>
      </c>
      <c r="J365" s="189">
        <f t="shared" ref="J365:R365" si="149">J366</f>
        <v>426400</v>
      </c>
      <c r="K365" s="189">
        <f t="shared" si="149"/>
        <v>426400</v>
      </c>
      <c r="L365" s="189">
        <f t="shared" si="149"/>
        <v>0</v>
      </c>
      <c r="M365" s="189">
        <f t="shared" si="149"/>
        <v>0</v>
      </c>
      <c r="N365" s="189">
        <f t="shared" si="149"/>
        <v>426400</v>
      </c>
      <c r="O365" s="189">
        <f t="shared" si="149"/>
        <v>426400</v>
      </c>
      <c r="P365" s="189">
        <f t="shared" si="149"/>
        <v>0</v>
      </c>
      <c r="Q365" s="189">
        <f t="shared" si="149"/>
        <v>0</v>
      </c>
      <c r="R365" s="189">
        <f t="shared" si="149"/>
        <v>426400</v>
      </c>
    </row>
    <row r="366" spans="1:18" s="126" customFormat="1" ht="45" x14ac:dyDescent="0.25">
      <c r="A366" s="190" t="s">
        <v>8</v>
      </c>
      <c r="B366" s="182"/>
      <c r="C366" s="182"/>
      <c r="D366" s="182"/>
      <c r="E366" s="182">
        <v>851</v>
      </c>
      <c r="F366" s="193" t="s">
        <v>121</v>
      </c>
      <c r="G366" s="193" t="s">
        <v>134</v>
      </c>
      <c r="H366" s="193" t="s">
        <v>41</v>
      </c>
      <c r="I366" s="178" t="s">
        <v>19</v>
      </c>
      <c r="J366" s="189">
        <f>'6.ВСР'!J215</f>
        <v>426400</v>
      </c>
      <c r="K366" s="189">
        <f>'6.ВСР'!K215</f>
        <v>426400</v>
      </c>
      <c r="L366" s="189">
        <f>'6.ВСР'!L215</f>
        <v>0</v>
      </c>
      <c r="M366" s="189">
        <f>'6.ВСР'!M215</f>
        <v>0</v>
      </c>
      <c r="N366" s="189">
        <f>'6.ВСР'!N215</f>
        <v>426400</v>
      </c>
      <c r="O366" s="189">
        <f>'6.ВСР'!O215</f>
        <v>426400</v>
      </c>
      <c r="P366" s="189">
        <f>'6.ВСР'!P215</f>
        <v>0</v>
      </c>
      <c r="Q366" s="189">
        <f>'6.ВСР'!Q215</f>
        <v>0</v>
      </c>
      <c r="R366" s="189">
        <f>'6.ВСР'!R215</f>
        <v>426400</v>
      </c>
    </row>
    <row r="367" spans="1:18" s="126" customFormat="1" ht="60" x14ac:dyDescent="0.25">
      <c r="A367" s="37" t="s">
        <v>22</v>
      </c>
      <c r="B367" s="182"/>
      <c r="C367" s="182"/>
      <c r="D367" s="182"/>
      <c r="E367" s="182">
        <v>851</v>
      </c>
      <c r="F367" s="193" t="s">
        <v>121</v>
      </c>
      <c r="G367" s="193" t="s">
        <v>134</v>
      </c>
      <c r="H367" s="193" t="s">
        <v>41</v>
      </c>
      <c r="I367" s="178" t="s">
        <v>23</v>
      </c>
      <c r="J367" s="189">
        <f t="shared" ref="J367:R367" si="150">J368</f>
        <v>290252</v>
      </c>
      <c r="K367" s="189">
        <f t="shared" si="150"/>
        <v>290252</v>
      </c>
      <c r="L367" s="189">
        <f t="shared" si="150"/>
        <v>0</v>
      </c>
      <c r="M367" s="189">
        <f t="shared" si="150"/>
        <v>0</v>
      </c>
      <c r="N367" s="189">
        <f t="shared" si="150"/>
        <v>290252</v>
      </c>
      <c r="O367" s="189">
        <f t="shared" si="150"/>
        <v>290252</v>
      </c>
      <c r="P367" s="189">
        <f t="shared" si="150"/>
        <v>0</v>
      </c>
      <c r="Q367" s="189">
        <f t="shared" si="150"/>
        <v>0</v>
      </c>
      <c r="R367" s="189">
        <f t="shared" si="150"/>
        <v>290252</v>
      </c>
    </row>
    <row r="368" spans="1:18" s="126" customFormat="1" ht="60" x14ac:dyDescent="0.25">
      <c r="A368" s="37" t="s">
        <v>9</v>
      </c>
      <c r="B368" s="182"/>
      <c r="C368" s="182"/>
      <c r="D368" s="182"/>
      <c r="E368" s="182">
        <v>851</v>
      </c>
      <c r="F368" s="193" t="s">
        <v>121</v>
      </c>
      <c r="G368" s="193" t="s">
        <v>134</v>
      </c>
      <c r="H368" s="193" t="s">
        <v>41</v>
      </c>
      <c r="I368" s="178" t="s">
        <v>24</v>
      </c>
      <c r="J368" s="189">
        <f>'6.ВСР'!J217</f>
        <v>290252</v>
      </c>
      <c r="K368" s="189">
        <f>'6.ВСР'!K217</f>
        <v>290252</v>
      </c>
      <c r="L368" s="189">
        <f>'6.ВСР'!L217</f>
        <v>0</v>
      </c>
      <c r="M368" s="189">
        <f>'6.ВСР'!M217</f>
        <v>0</v>
      </c>
      <c r="N368" s="189">
        <f>'6.ВСР'!N217</f>
        <v>290252</v>
      </c>
      <c r="O368" s="189">
        <f>'6.ВСР'!O217</f>
        <v>290252</v>
      </c>
      <c r="P368" s="189">
        <f>'6.ВСР'!P217</f>
        <v>0</v>
      </c>
      <c r="Q368" s="189">
        <f>'6.ВСР'!Q217</f>
        <v>0</v>
      </c>
      <c r="R368" s="189">
        <f>'6.ВСР'!R217</f>
        <v>290252</v>
      </c>
    </row>
    <row r="369" spans="1:18" s="126" customFormat="1" ht="255" x14ac:dyDescent="0.25">
      <c r="A369" s="190" t="s">
        <v>324</v>
      </c>
      <c r="B369" s="190"/>
      <c r="C369" s="190"/>
      <c r="D369" s="190"/>
      <c r="E369" s="182">
        <v>852</v>
      </c>
      <c r="F369" s="178" t="s">
        <v>121</v>
      </c>
      <c r="G369" s="178" t="s">
        <v>134</v>
      </c>
      <c r="H369" s="193" t="s">
        <v>327</v>
      </c>
      <c r="I369" s="178"/>
      <c r="J369" s="189">
        <f t="shared" ref="J369:R369" si="151">J370+J372</f>
        <v>955520</v>
      </c>
      <c r="K369" s="189">
        <f t="shared" si="151"/>
        <v>955520</v>
      </c>
      <c r="L369" s="189">
        <f t="shared" si="151"/>
        <v>0</v>
      </c>
      <c r="M369" s="189">
        <f t="shared" si="151"/>
        <v>0</v>
      </c>
      <c r="N369" s="189">
        <f t="shared" si="151"/>
        <v>955520</v>
      </c>
      <c r="O369" s="189">
        <f t="shared" si="151"/>
        <v>955520</v>
      </c>
      <c r="P369" s="189">
        <f t="shared" si="151"/>
        <v>0</v>
      </c>
      <c r="Q369" s="189">
        <f t="shared" si="151"/>
        <v>0</v>
      </c>
      <c r="R369" s="189">
        <f t="shared" si="151"/>
        <v>955520</v>
      </c>
    </row>
    <row r="370" spans="1:18" s="126" customFormat="1" ht="135" x14ac:dyDescent="0.25">
      <c r="A370" s="190" t="s">
        <v>16</v>
      </c>
      <c r="B370" s="37"/>
      <c r="C370" s="37"/>
      <c r="D370" s="37"/>
      <c r="E370" s="182">
        <v>852</v>
      </c>
      <c r="F370" s="193" t="s">
        <v>121</v>
      </c>
      <c r="G370" s="193" t="s">
        <v>134</v>
      </c>
      <c r="H370" s="193" t="s">
        <v>327</v>
      </c>
      <c r="I370" s="178" t="s">
        <v>18</v>
      </c>
      <c r="J370" s="189">
        <f t="shared" ref="J370:R370" si="152">J371</f>
        <v>566900</v>
      </c>
      <c r="K370" s="189">
        <f t="shared" si="152"/>
        <v>566900</v>
      </c>
      <c r="L370" s="189">
        <f t="shared" si="152"/>
        <v>0</v>
      </c>
      <c r="M370" s="189">
        <f t="shared" si="152"/>
        <v>0</v>
      </c>
      <c r="N370" s="189">
        <f t="shared" si="152"/>
        <v>566900</v>
      </c>
      <c r="O370" s="189">
        <f t="shared" si="152"/>
        <v>566900</v>
      </c>
      <c r="P370" s="189">
        <f t="shared" si="152"/>
        <v>0</v>
      </c>
      <c r="Q370" s="189">
        <f t="shared" si="152"/>
        <v>0</v>
      </c>
      <c r="R370" s="189">
        <f t="shared" si="152"/>
        <v>566900</v>
      </c>
    </row>
    <row r="371" spans="1:18" s="126" customFormat="1" ht="45" x14ac:dyDescent="0.25">
      <c r="A371" s="190" t="s">
        <v>8</v>
      </c>
      <c r="B371" s="190"/>
      <c r="C371" s="190"/>
      <c r="D371" s="190"/>
      <c r="E371" s="182">
        <v>852</v>
      </c>
      <c r="F371" s="193" t="s">
        <v>121</v>
      </c>
      <c r="G371" s="193" t="s">
        <v>134</v>
      </c>
      <c r="H371" s="193" t="s">
        <v>327</v>
      </c>
      <c r="I371" s="178" t="s">
        <v>19</v>
      </c>
      <c r="J371" s="189">
        <f>'6.ВСР'!J379</f>
        <v>566900</v>
      </c>
      <c r="K371" s="189">
        <f>'6.ВСР'!K379</f>
        <v>566900</v>
      </c>
      <c r="L371" s="189">
        <f>'6.ВСР'!L379</f>
        <v>0</v>
      </c>
      <c r="M371" s="189">
        <f>'6.ВСР'!M379</f>
        <v>0</v>
      </c>
      <c r="N371" s="189">
        <f>'6.ВСР'!N379</f>
        <v>566900</v>
      </c>
      <c r="O371" s="189">
        <f>'6.ВСР'!O379</f>
        <v>566900</v>
      </c>
      <c r="P371" s="189">
        <f>'6.ВСР'!P379</f>
        <v>0</v>
      </c>
      <c r="Q371" s="189">
        <f>'6.ВСР'!Q379</f>
        <v>0</v>
      </c>
      <c r="R371" s="189">
        <f>'6.ВСР'!R379</f>
        <v>566900</v>
      </c>
    </row>
    <row r="372" spans="1:18" s="126" customFormat="1" ht="60" x14ac:dyDescent="0.25">
      <c r="A372" s="37" t="s">
        <v>22</v>
      </c>
      <c r="B372" s="190"/>
      <c r="C372" s="190"/>
      <c r="D372" s="190"/>
      <c r="E372" s="182">
        <v>852</v>
      </c>
      <c r="F372" s="193" t="s">
        <v>121</v>
      </c>
      <c r="G372" s="193" t="s">
        <v>134</v>
      </c>
      <c r="H372" s="193" t="s">
        <v>327</v>
      </c>
      <c r="I372" s="178" t="s">
        <v>23</v>
      </c>
      <c r="J372" s="189">
        <f t="shared" ref="J372:R372" si="153">J373</f>
        <v>388620</v>
      </c>
      <c r="K372" s="189">
        <f t="shared" si="153"/>
        <v>388620</v>
      </c>
      <c r="L372" s="189">
        <f t="shared" si="153"/>
        <v>0</v>
      </c>
      <c r="M372" s="189">
        <f t="shared" si="153"/>
        <v>0</v>
      </c>
      <c r="N372" s="189">
        <f t="shared" si="153"/>
        <v>388620</v>
      </c>
      <c r="O372" s="189">
        <f t="shared" si="153"/>
        <v>388620</v>
      </c>
      <c r="P372" s="189">
        <f t="shared" si="153"/>
        <v>0</v>
      </c>
      <c r="Q372" s="189">
        <f t="shared" si="153"/>
        <v>0</v>
      </c>
      <c r="R372" s="189">
        <f t="shared" si="153"/>
        <v>388620</v>
      </c>
    </row>
    <row r="373" spans="1:18" s="126" customFormat="1" ht="60" x14ac:dyDescent="0.25">
      <c r="A373" s="37" t="s">
        <v>9</v>
      </c>
      <c r="B373" s="37"/>
      <c r="C373" s="37"/>
      <c r="D373" s="37"/>
      <c r="E373" s="182">
        <v>852</v>
      </c>
      <c r="F373" s="193" t="s">
        <v>121</v>
      </c>
      <c r="G373" s="193" t="s">
        <v>134</v>
      </c>
      <c r="H373" s="193" t="s">
        <v>327</v>
      </c>
      <c r="I373" s="178" t="s">
        <v>24</v>
      </c>
      <c r="J373" s="189">
        <f>'6.ВСР'!J381</f>
        <v>388620</v>
      </c>
      <c r="K373" s="189">
        <f>'6.ВСР'!K381</f>
        <v>388620</v>
      </c>
      <c r="L373" s="189">
        <f>'6.ВСР'!L381</f>
        <v>0</v>
      </c>
      <c r="M373" s="189">
        <f>'6.ВСР'!M381</f>
        <v>0</v>
      </c>
      <c r="N373" s="189">
        <f>'6.ВСР'!N381</f>
        <v>388620</v>
      </c>
      <c r="O373" s="189">
        <f>'6.ВСР'!O381</f>
        <v>388620</v>
      </c>
      <c r="P373" s="189">
        <f>'6.ВСР'!P381</f>
        <v>0</v>
      </c>
      <c r="Q373" s="189">
        <f>'6.ВСР'!Q381</f>
        <v>0</v>
      </c>
      <c r="R373" s="189">
        <f>'6.ВСР'!R381</f>
        <v>388620</v>
      </c>
    </row>
    <row r="374" spans="1:18" s="126" customFormat="1" ht="270" x14ac:dyDescent="0.25">
      <c r="A374" s="190" t="s">
        <v>335</v>
      </c>
      <c r="B374" s="37"/>
      <c r="C374" s="37"/>
      <c r="D374" s="37"/>
      <c r="E374" s="182">
        <v>852</v>
      </c>
      <c r="F374" s="193" t="s">
        <v>121</v>
      </c>
      <c r="G374" s="193" t="s">
        <v>134</v>
      </c>
      <c r="H374" s="193" t="s">
        <v>328</v>
      </c>
      <c r="I374" s="178"/>
      <c r="J374" s="189">
        <f t="shared" ref="J374:R375" si="154">J375</f>
        <v>43000</v>
      </c>
      <c r="K374" s="189">
        <f t="shared" si="154"/>
        <v>43000</v>
      </c>
      <c r="L374" s="189">
        <f t="shared" si="154"/>
        <v>0</v>
      </c>
      <c r="M374" s="189">
        <f t="shared" si="154"/>
        <v>0</v>
      </c>
      <c r="N374" s="189">
        <f t="shared" si="154"/>
        <v>15000</v>
      </c>
      <c r="O374" s="189">
        <f t="shared" si="154"/>
        <v>15000</v>
      </c>
      <c r="P374" s="189">
        <f t="shared" si="154"/>
        <v>0</v>
      </c>
      <c r="Q374" s="189">
        <f t="shared" si="154"/>
        <v>0</v>
      </c>
      <c r="R374" s="189">
        <f t="shared" si="154"/>
        <v>15000</v>
      </c>
    </row>
    <row r="375" spans="1:18" s="126" customFormat="1" ht="60" x14ac:dyDescent="0.25">
      <c r="A375" s="37" t="s">
        <v>22</v>
      </c>
      <c r="B375" s="37"/>
      <c r="C375" s="37"/>
      <c r="D375" s="37"/>
      <c r="E375" s="182">
        <v>852</v>
      </c>
      <c r="F375" s="193" t="s">
        <v>121</v>
      </c>
      <c r="G375" s="193" t="s">
        <v>134</v>
      </c>
      <c r="H375" s="193" t="s">
        <v>328</v>
      </c>
      <c r="I375" s="178" t="s">
        <v>23</v>
      </c>
      <c r="J375" s="189">
        <f t="shared" si="154"/>
        <v>43000</v>
      </c>
      <c r="K375" s="189">
        <f t="shared" si="154"/>
        <v>43000</v>
      </c>
      <c r="L375" s="189">
        <f t="shared" si="154"/>
        <v>0</v>
      </c>
      <c r="M375" s="189">
        <f t="shared" si="154"/>
        <v>0</v>
      </c>
      <c r="N375" s="189">
        <f t="shared" si="154"/>
        <v>15000</v>
      </c>
      <c r="O375" s="189">
        <f t="shared" si="154"/>
        <v>15000</v>
      </c>
      <c r="P375" s="189">
        <f t="shared" si="154"/>
        <v>0</v>
      </c>
      <c r="Q375" s="189">
        <f t="shared" si="154"/>
        <v>0</v>
      </c>
      <c r="R375" s="189">
        <f t="shared" si="154"/>
        <v>15000</v>
      </c>
    </row>
    <row r="376" spans="1:18" s="126" customFormat="1" ht="60" x14ac:dyDescent="0.25">
      <c r="A376" s="37" t="s">
        <v>9</v>
      </c>
      <c r="B376" s="37"/>
      <c r="C376" s="37"/>
      <c r="D376" s="37"/>
      <c r="E376" s="182">
        <v>852</v>
      </c>
      <c r="F376" s="193" t="s">
        <v>121</v>
      </c>
      <c r="G376" s="193" t="s">
        <v>134</v>
      </c>
      <c r="H376" s="193" t="s">
        <v>328</v>
      </c>
      <c r="I376" s="178" t="s">
        <v>24</v>
      </c>
      <c r="J376" s="189">
        <f>'6.ВСР'!J384</f>
        <v>43000</v>
      </c>
      <c r="K376" s="189">
        <f>'6.ВСР'!K384</f>
        <v>43000</v>
      </c>
      <c r="L376" s="189">
        <f>'6.ВСР'!L384</f>
        <v>0</v>
      </c>
      <c r="M376" s="189">
        <f>'6.ВСР'!M384</f>
        <v>0</v>
      </c>
      <c r="N376" s="189">
        <f>'6.ВСР'!N384</f>
        <v>15000</v>
      </c>
      <c r="O376" s="189">
        <f>'6.ВСР'!O384</f>
        <v>15000</v>
      </c>
      <c r="P376" s="189">
        <f>'6.ВСР'!P384</f>
        <v>0</v>
      </c>
      <c r="Q376" s="189">
        <f>'6.ВСР'!Q384</f>
        <v>0</v>
      </c>
      <c r="R376" s="189">
        <f>'6.ВСР'!R384</f>
        <v>15000</v>
      </c>
    </row>
    <row r="377" spans="1:18" s="126" customFormat="1" ht="30" hidden="1" x14ac:dyDescent="0.25">
      <c r="A377" s="190" t="s">
        <v>130</v>
      </c>
      <c r="B377" s="37"/>
      <c r="C377" s="37"/>
      <c r="D377" s="202"/>
      <c r="E377" s="182">
        <v>851</v>
      </c>
      <c r="F377" s="178" t="s">
        <v>121</v>
      </c>
      <c r="G377" s="178" t="s">
        <v>134</v>
      </c>
      <c r="H377" s="193" t="s">
        <v>299</v>
      </c>
      <c r="I377" s="178"/>
      <c r="J377" s="189">
        <f t="shared" ref="J377:R378" si="155">J378</f>
        <v>0</v>
      </c>
      <c r="K377" s="189">
        <f t="shared" si="155"/>
        <v>0</v>
      </c>
      <c r="L377" s="189">
        <f t="shared" si="155"/>
        <v>0</v>
      </c>
      <c r="M377" s="189">
        <f t="shared" si="155"/>
        <v>0</v>
      </c>
      <c r="N377" s="189">
        <f t="shared" si="155"/>
        <v>0</v>
      </c>
      <c r="O377" s="189">
        <f t="shared" si="155"/>
        <v>0</v>
      </c>
      <c r="P377" s="189">
        <f t="shared" si="155"/>
        <v>0</v>
      </c>
      <c r="Q377" s="189">
        <f t="shared" si="155"/>
        <v>0</v>
      </c>
      <c r="R377" s="189">
        <f t="shared" si="155"/>
        <v>0</v>
      </c>
    </row>
    <row r="378" spans="1:18" s="126" customFormat="1" ht="30" hidden="1" x14ac:dyDescent="0.25">
      <c r="A378" s="190" t="s">
        <v>125</v>
      </c>
      <c r="B378" s="37"/>
      <c r="C378" s="37"/>
      <c r="D378" s="202"/>
      <c r="E378" s="182">
        <v>851</v>
      </c>
      <c r="F378" s="178" t="s">
        <v>121</v>
      </c>
      <c r="G378" s="178" t="s">
        <v>134</v>
      </c>
      <c r="H378" s="193" t="s">
        <v>299</v>
      </c>
      <c r="I378" s="178" t="s">
        <v>126</v>
      </c>
      <c r="J378" s="189">
        <f t="shared" si="155"/>
        <v>0</v>
      </c>
      <c r="K378" s="189">
        <f t="shared" si="155"/>
        <v>0</v>
      </c>
      <c r="L378" s="189">
        <f t="shared" si="155"/>
        <v>0</v>
      </c>
      <c r="M378" s="189">
        <f t="shared" si="155"/>
        <v>0</v>
      </c>
      <c r="N378" s="189">
        <f t="shared" si="155"/>
        <v>0</v>
      </c>
      <c r="O378" s="189">
        <f t="shared" si="155"/>
        <v>0</v>
      </c>
      <c r="P378" s="189">
        <f t="shared" si="155"/>
        <v>0</v>
      </c>
      <c r="Q378" s="189">
        <f t="shared" si="155"/>
        <v>0</v>
      </c>
      <c r="R378" s="189">
        <f t="shared" si="155"/>
        <v>0</v>
      </c>
    </row>
    <row r="379" spans="1:18" s="126" customFormat="1" ht="60" hidden="1" x14ac:dyDescent="0.25">
      <c r="A379" s="190" t="s">
        <v>127</v>
      </c>
      <c r="B379" s="37"/>
      <c r="C379" s="37"/>
      <c r="D379" s="202"/>
      <c r="E379" s="182">
        <v>851</v>
      </c>
      <c r="F379" s="178" t="s">
        <v>121</v>
      </c>
      <c r="G379" s="178" t="s">
        <v>134</v>
      </c>
      <c r="H379" s="193" t="s">
        <v>299</v>
      </c>
      <c r="I379" s="178" t="s">
        <v>128</v>
      </c>
      <c r="J379" s="189">
        <f>'6.ВСР'!J220</f>
        <v>0</v>
      </c>
      <c r="K379" s="189">
        <f>'6.ВСР'!K220</f>
        <v>0</v>
      </c>
      <c r="L379" s="189">
        <f>'6.ВСР'!L220</f>
        <v>0</v>
      </c>
      <c r="M379" s="189">
        <f>'6.ВСР'!M220</f>
        <v>0</v>
      </c>
      <c r="N379" s="189">
        <f>'6.ВСР'!N220</f>
        <v>0</v>
      </c>
      <c r="O379" s="189">
        <f>'6.ВСР'!O220</f>
        <v>0</v>
      </c>
      <c r="P379" s="189">
        <f>'6.ВСР'!P220</f>
        <v>0</v>
      </c>
      <c r="Q379" s="189">
        <f>'6.ВСР'!Q220</f>
        <v>0</v>
      </c>
      <c r="R379" s="189">
        <f>'6.ВСР'!R220</f>
        <v>0</v>
      </c>
    </row>
    <row r="380" spans="1:18" s="126" customFormat="1" ht="28.5" x14ac:dyDescent="0.25">
      <c r="A380" s="237" t="s">
        <v>137</v>
      </c>
      <c r="B380" s="181"/>
      <c r="C380" s="181"/>
      <c r="D380" s="181"/>
      <c r="E380" s="182">
        <v>851</v>
      </c>
      <c r="F380" s="183" t="s">
        <v>138</v>
      </c>
      <c r="G380" s="183"/>
      <c r="H380" s="200"/>
      <c r="I380" s="183"/>
      <c r="J380" s="185">
        <f t="shared" ref="J380:R380" si="156">J381+J385</f>
        <v>3240016</v>
      </c>
      <c r="K380" s="185">
        <f t="shared" si="156"/>
        <v>2427000</v>
      </c>
      <c r="L380" s="185">
        <f t="shared" si="156"/>
        <v>545016</v>
      </c>
      <c r="M380" s="185">
        <f t="shared" si="156"/>
        <v>268000</v>
      </c>
      <c r="N380" s="185">
        <f t="shared" si="156"/>
        <v>268000</v>
      </c>
      <c r="O380" s="185">
        <f t="shared" si="156"/>
        <v>0</v>
      </c>
      <c r="P380" s="185">
        <f t="shared" si="156"/>
        <v>0</v>
      </c>
      <c r="Q380" s="185">
        <f t="shared" si="156"/>
        <v>268000</v>
      </c>
      <c r="R380" s="185">
        <f t="shared" si="156"/>
        <v>268000</v>
      </c>
    </row>
    <row r="381" spans="1:18" s="126" customFormat="1" hidden="1" x14ac:dyDescent="0.25">
      <c r="A381" s="239" t="s">
        <v>412</v>
      </c>
      <c r="B381" s="181"/>
      <c r="C381" s="181"/>
      <c r="D381" s="181"/>
      <c r="E381" s="182"/>
      <c r="F381" s="178" t="s">
        <v>138</v>
      </c>
      <c r="G381" s="178" t="s">
        <v>11</v>
      </c>
      <c r="H381" s="200"/>
      <c r="I381" s="183"/>
      <c r="J381" s="189">
        <f t="shared" ref="J381:R383" si="157">J382</f>
        <v>0</v>
      </c>
      <c r="K381" s="189">
        <f t="shared" si="157"/>
        <v>0</v>
      </c>
      <c r="L381" s="189">
        <f t="shared" si="157"/>
        <v>0</v>
      </c>
      <c r="M381" s="189">
        <f t="shared" si="157"/>
        <v>0</v>
      </c>
      <c r="N381" s="189">
        <f t="shared" si="157"/>
        <v>0</v>
      </c>
      <c r="O381" s="189">
        <f t="shared" si="157"/>
        <v>0</v>
      </c>
      <c r="P381" s="189">
        <f t="shared" si="157"/>
        <v>0</v>
      </c>
      <c r="Q381" s="189">
        <f t="shared" si="157"/>
        <v>0</v>
      </c>
      <c r="R381" s="189">
        <f t="shared" si="157"/>
        <v>0</v>
      </c>
    </row>
    <row r="382" spans="1:18" s="126" customFormat="1" ht="30" hidden="1" x14ac:dyDescent="0.25">
      <c r="A382" s="190" t="s">
        <v>413</v>
      </c>
      <c r="B382" s="37"/>
      <c r="C382" s="37"/>
      <c r="D382" s="37"/>
      <c r="E382" s="182">
        <v>851</v>
      </c>
      <c r="F382" s="178" t="s">
        <v>138</v>
      </c>
      <c r="G382" s="178" t="s">
        <v>11</v>
      </c>
      <c r="H382" s="193" t="s">
        <v>414</v>
      </c>
      <c r="I382" s="178"/>
      <c r="J382" s="189">
        <f t="shared" si="157"/>
        <v>0</v>
      </c>
      <c r="K382" s="189">
        <f t="shared" si="157"/>
        <v>0</v>
      </c>
      <c r="L382" s="189">
        <f t="shared" si="157"/>
        <v>0</v>
      </c>
      <c r="M382" s="189">
        <f t="shared" si="157"/>
        <v>0</v>
      </c>
      <c r="N382" s="189">
        <f t="shared" si="157"/>
        <v>0</v>
      </c>
      <c r="O382" s="189">
        <f t="shared" si="157"/>
        <v>0</v>
      </c>
      <c r="P382" s="189">
        <f t="shared" si="157"/>
        <v>0</v>
      </c>
      <c r="Q382" s="189">
        <f t="shared" si="157"/>
        <v>0</v>
      </c>
      <c r="R382" s="189">
        <f t="shared" si="157"/>
        <v>0</v>
      </c>
    </row>
    <row r="383" spans="1:18" s="126" customFormat="1" ht="60" hidden="1" x14ac:dyDescent="0.25">
      <c r="A383" s="37" t="s">
        <v>22</v>
      </c>
      <c r="B383" s="37"/>
      <c r="C383" s="37"/>
      <c r="D383" s="37"/>
      <c r="E383" s="182">
        <v>851</v>
      </c>
      <c r="F383" s="178" t="s">
        <v>138</v>
      </c>
      <c r="G383" s="178" t="s">
        <v>11</v>
      </c>
      <c r="H383" s="193" t="s">
        <v>414</v>
      </c>
      <c r="I383" s="178" t="s">
        <v>23</v>
      </c>
      <c r="J383" s="189">
        <f t="shared" si="157"/>
        <v>0</v>
      </c>
      <c r="K383" s="189">
        <f t="shared" si="157"/>
        <v>0</v>
      </c>
      <c r="L383" s="189">
        <f t="shared" si="157"/>
        <v>0</v>
      </c>
      <c r="M383" s="189">
        <f t="shared" si="157"/>
        <v>0</v>
      </c>
      <c r="N383" s="189">
        <f t="shared" si="157"/>
        <v>0</v>
      </c>
      <c r="O383" s="189">
        <f t="shared" si="157"/>
        <v>0</v>
      </c>
      <c r="P383" s="189">
        <f t="shared" si="157"/>
        <v>0</v>
      </c>
      <c r="Q383" s="189">
        <f t="shared" si="157"/>
        <v>0</v>
      </c>
      <c r="R383" s="189">
        <f t="shared" si="157"/>
        <v>0</v>
      </c>
    </row>
    <row r="384" spans="1:18" s="126" customFormat="1" ht="60" hidden="1" x14ac:dyDescent="0.25">
      <c r="A384" s="37" t="s">
        <v>9</v>
      </c>
      <c r="B384" s="37"/>
      <c r="C384" s="37"/>
      <c r="D384" s="37"/>
      <c r="E384" s="182">
        <v>851</v>
      </c>
      <c r="F384" s="178" t="s">
        <v>138</v>
      </c>
      <c r="G384" s="178" t="s">
        <v>11</v>
      </c>
      <c r="H384" s="193" t="s">
        <v>414</v>
      </c>
      <c r="I384" s="178" t="s">
        <v>24</v>
      </c>
      <c r="J384" s="189">
        <f>'6.ВСР'!J225</f>
        <v>0</v>
      </c>
      <c r="K384" s="189">
        <f>'6.ВСР'!K225</f>
        <v>0</v>
      </c>
      <c r="L384" s="189">
        <f>'6.ВСР'!L225</f>
        <v>0</v>
      </c>
      <c r="M384" s="189">
        <f>'6.ВСР'!M225</f>
        <v>0</v>
      </c>
      <c r="N384" s="189">
        <f>'6.ВСР'!N225</f>
        <v>0</v>
      </c>
      <c r="O384" s="189">
        <f>'6.ВСР'!O225</f>
        <v>0</v>
      </c>
      <c r="P384" s="189">
        <f>'6.ВСР'!P225</f>
        <v>0</v>
      </c>
      <c r="Q384" s="189">
        <f>'6.ВСР'!Q225</f>
        <v>0</v>
      </c>
      <c r="R384" s="189">
        <f>'6.ВСР'!R225</f>
        <v>0</v>
      </c>
    </row>
    <row r="385" spans="1:18" s="126" customFormat="1" x14ac:dyDescent="0.25">
      <c r="A385" s="201" t="s">
        <v>139</v>
      </c>
      <c r="B385" s="201"/>
      <c r="C385" s="201"/>
      <c r="D385" s="201"/>
      <c r="E385" s="182">
        <v>851</v>
      </c>
      <c r="F385" s="22" t="s">
        <v>138</v>
      </c>
      <c r="G385" s="22" t="s">
        <v>56</v>
      </c>
      <c r="H385" s="111"/>
      <c r="I385" s="22"/>
      <c r="J385" s="23">
        <f t="shared" ref="J385:R385" si="158">J386+J391+J399+J396+J404</f>
        <v>3240016</v>
      </c>
      <c r="K385" s="23">
        <f t="shared" si="158"/>
        <v>2427000</v>
      </c>
      <c r="L385" s="23">
        <f t="shared" si="158"/>
        <v>545016</v>
      </c>
      <c r="M385" s="23">
        <f t="shared" si="158"/>
        <v>268000</v>
      </c>
      <c r="N385" s="23">
        <f t="shared" si="158"/>
        <v>268000</v>
      </c>
      <c r="O385" s="23">
        <f t="shared" si="158"/>
        <v>0</v>
      </c>
      <c r="P385" s="23">
        <f t="shared" si="158"/>
        <v>0</v>
      </c>
      <c r="Q385" s="23">
        <f t="shared" si="158"/>
        <v>268000</v>
      </c>
      <c r="R385" s="23">
        <f t="shared" si="158"/>
        <v>268000</v>
      </c>
    </row>
    <row r="386" spans="1:18" s="215" customFormat="1" ht="30" x14ac:dyDescent="0.25">
      <c r="A386" s="190" t="s">
        <v>140</v>
      </c>
      <c r="B386" s="37"/>
      <c r="C386" s="37"/>
      <c r="D386" s="37"/>
      <c r="E386" s="182">
        <v>851</v>
      </c>
      <c r="F386" s="178" t="s">
        <v>138</v>
      </c>
      <c r="G386" s="178" t="s">
        <v>56</v>
      </c>
      <c r="H386" s="193" t="s">
        <v>141</v>
      </c>
      <c r="I386" s="178"/>
      <c r="J386" s="189">
        <f t="shared" ref="J386:R386" si="159">J387+J389</f>
        <v>99900</v>
      </c>
      <c r="K386" s="189">
        <f t="shared" si="159"/>
        <v>0</v>
      </c>
      <c r="L386" s="189">
        <f t="shared" si="159"/>
        <v>99900</v>
      </c>
      <c r="M386" s="189">
        <f t="shared" si="159"/>
        <v>0</v>
      </c>
      <c r="N386" s="189">
        <f t="shared" si="159"/>
        <v>0</v>
      </c>
      <c r="O386" s="189">
        <f t="shared" si="159"/>
        <v>0</v>
      </c>
      <c r="P386" s="189">
        <f t="shared" si="159"/>
        <v>0</v>
      </c>
      <c r="Q386" s="189">
        <f t="shared" si="159"/>
        <v>0</v>
      </c>
      <c r="R386" s="189">
        <f t="shared" si="159"/>
        <v>0</v>
      </c>
    </row>
    <row r="387" spans="1:18" s="215" customFormat="1" ht="135" x14ac:dyDescent="0.25">
      <c r="A387" s="190" t="s">
        <v>16</v>
      </c>
      <c r="B387" s="37"/>
      <c r="C387" s="37"/>
      <c r="D387" s="37"/>
      <c r="E387" s="182">
        <v>851</v>
      </c>
      <c r="F387" s="178" t="s">
        <v>138</v>
      </c>
      <c r="G387" s="178" t="s">
        <v>56</v>
      </c>
      <c r="H387" s="193" t="s">
        <v>141</v>
      </c>
      <c r="I387" s="178" t="s">
        <v>18</v>
      </c>
      <c r="J387" s="189">
        <f t="shared" ref="J387:R387" si="160">J388</f>
        <v>26000</v>
      </c>
      <c r="K387" s="189">
        <f t="shared" si="160"/>
        <v>0</v>
      </c>
      <c r="L387" s="189">
        <f t="shared" si="160"/>
        <v>26000</v>
      </c>
      <c r="M387" s="189">
        <f t="shared" si="160"/>
        <v>0</v>
      </c>
      <c r="N387" s="189">
        <f t="shared" si="160"/>
        <v>0</v>
      </c>
      <c r="O387" s="189">
        <f t="shared" si="160"/>
        <v>0</v>
      </c>
      <c r="P387" s="189">
        <f t="shared" si="160"/>
        <v>0</v>
      </c>
      <c r="Q387" s="189">
        <f t="shared" si="160"/>
        <v>0</v>
      </c>
      <c r="R387" s="189">
        <f t="shared" si="160"/>
        <v>0</v>
      </c>
    </row>
    <row r="388" spans="1:18" s="215" customFormat="1" ht="30" x14ac:dyDescent="0.25">
      <c r="A388" s="37" t="s">
        <v>7</v>
      </c>
      <c r="B388" s="37"/>
      <c r="C388" s="37"/>
      <c r="D388" s="37"/>
      <c r="E388" s="182">
        <v>851</v>
      </c>
      <c r="F388" s="178" t="s">
        <v>138</v>
      </c>
      <c r="G388" s="178" t="s">
        <v>56</v>
      </c>
      <c r="H388" s="193" t="s">
        <v>141</v>
      </c>
      <c r="I388" s="178" t="s">
        <v>67</v>
      </c>
      <c r="J388" s="189">
        <f>'6.ВСР'!J229</f>
        <v>26000</v>
      </c>
      <c r="K388" s="189">
        <f>'6.ВСР'!K229</f>
        <v>0</v>
      </c>
      <c r="L388" s="189">
        <f>'6.ВСР'!L229</f>
        <v>26000</v>
      </c>
      <c r="M388" s="189">
        <f>'6.ВСР'!M229</f>
        <v>0</v>
      </c>
      <c r="N388" s="189">
        <f>'6.ВСР'!N229</f>
        <v>0</v>
      </c>
      <c r="O388" s="189">
        <f>'6.ВСР'!O229</f>
        <v>0</v>
      </c>
      <c r="P388" s="189">
        <f>'6.ВСР'!P229</f>
        <v>0</v>
      </c>
      <c r="Q388" s="189">
        <f>'6.ВСР'!Q229</f>
        <v>0</v>
      </c>
      <c r="R388" s="189">
        <f>'6.ВСР'!R229</f>
        <v>0</v>
      </c>
    </row>
    <row r="389" spans="1:18" s="126" customFormat="1" ht="60" x14ac:dyDescent="0.25">
      <c r="A389" s="37" t="s">
        <v>22</v>
      </c>
      <c r="B389" s="190"/>
      <c r="C389" s="190"/>
      <c r="D389" s="190"/>
      <c r="E389" s="182">
        <v>851</v>
      </c>
      <c r="F389" s="178" t="s">
        <v>138</v>
      </c>
      <c r="G389" s="178" t="s">
        <v>56</v>
      </c>
      <c r="H389" s="193" t="s">
        <v>141</v>
      </c>
      <c r="I389" s="178" t="s">
        <v>23</v>
      </c>
      <c r="J389" s="189">
        <f t="shared" ref="J389:R389" si="161">J390</f>
        <v>73900</v>
      </c>
      <c r="K389" s="189">
        <f t="shared" si="161"/>
        <v>0</v>
      </c>
      <c r="L389" s="189">
        <f t="shared" si="161"/>
        <v>73900</v>
      </c>
      <c r="M389" s="189">
        <f t="shared" si="161"/>
        <v>0</v>
      </c>
      <c r="N389" s="189">
        <f t="shared" si="161"/>
        <v>0</v>
      </c>
      <c r="O389" s="189">
        <f t="shared" si="161"/>
        <v>0</v>
      </c>
      <c r="P389" s="189">
        <f t="shared" si="161"/>
        <v>0</v>
      </c>
      <c r="Q389" s="189">
        <f t="shared" si="161"/>
        <v>0</v>
      </c>
      <c r="R389" s="189">
        <f t="shared" si="161"/>
        <v>0</v>
      </c>
    </row>
    <row r="390" spans="1:18" s="126" customFormat="1" ht="60" x14ac:dyDescent="0.25">
      <c r="A390" s="37" t="s">
        <v>9</v>
      </c>
      <c r="B390" s="37"/>
      <c r="C390" s="37"/>
      <c r="D390" s="37"/>
      <c r="E390" s="182">
        <v>851</v>
      </c>
      <c r="F390" s="178" t="s">
        <v>138</v>
      </c>
      <c r="G390" s="178" t="s">
        <v>56</v>
      </c>
      <c r="H390" s="193" t="s">
        <v>141</v>
      </c>
      <c r="I390" s="178" t="s">
        <v>24</v>
      </c>
      <c r="J390" s="189">
        <f>'6.ВСР'!J231</f>
        <v>73900</v>
      </c>
      <c r="K390" s="189">
        <f>'6.ВСР'!K231</f>
        <v>0</v>
      </c>
      <c r="L390" s="189">
        <f>'6.ВСР'!L231</f>
        <v>73900</v>
      </c>
      <c r="M390" s="189">
        <f>'6.ВСР'!M231</f>
        <v>0</v>
      </c>
      <c r="N390" s="189">
        <f>'6.ВСР'!N231</f>
        <v>0</v>
      </c>
      <c r="O390" s="189">
        <f>'6.ВСР'!O231</f>
        <v>0</v>
      </c>
      <c r="P390" s="189">
        <f>'6.ВСР'!P231</f>
        <v>0</v>
      </c>
      <c r="Q390" s="189">
        <f>'6.ВСР'!Q231</f>
        <v>0</v>
      </c>
      <c r="R390" s="189">
        <f>'6.ВСР'!R231</f>
        <v>0</v>
      </c>
    </row>
    <row r="391" spans="1:18" s="126" customFormat="1" ht="45" x14ac:dyDescent="0.25">
      <c r="A391" s="190" t="s">
        <v>142</v>
      </c>
      <c r="B391" s="201"/>
      <c r="C391" s="201"/>
      <c r="D391" s="201"/>
      <c r="E391" s="182">
        <v>851</v>
      </c>
      <c r="F391" s="178" t="s">
        <v>138</v>
      </c>
      <c r="G391" s="178" t="s">
        <v>56</v>
      </c>
      <c r="H391" s="193" t="s">
        <v>143</v>
      </c>
      <c r="I391" s="178"/>
      <c r="J391" s="189">
        <f t="shared" ref="J391:R391" si="162">J394+J392</f>
        <v>410600</v>
      </c>
      <c r="K391" s="189">
        <f t="shared" si="162"/>
        <v>0</v>
      </c>
      <c r="L391" s="189">
        <f t="shared" si="162"/>
        <v>410600</v>
      </c>
      <c r="M391" s="189">
        <f t="shared" si="162"/>
        <v>0</v>
      </c>
      <c r="N391" s="189">
        <f t="shared" si="162"/>
        <v>0</v>
      </c>
      <c r="O391" s="189">
        <f t="shared" si="162"/>
        <v>0</v>
      </c>
      <c r="P391" s="189">
        <f t="shared" si="162"/>
        <v>0</v>
      </c>
      <c r="Q391" s="189">
        <f t="shared" si="162"/>
        <v>0</v>
      </c>
      <c r="R391" s="189">
        <f t="shared" si="162"/>
        <v>0</v>
      </c>
    </row>
    <row r="392" spans="1:18" s="126" customFormat="1" ht="135" x14ac:dyDescent="0.25">
      <c r="A392" s="190" t="s">
        <v>16</v>
      </c>
      <c r="B392" s="37"/>
      <c r="C392" s="37"/>
      <c r="D392" s="37"/>
      <c r="E392" s="182">
        <v>851</v>
      </c>
      <c r="F392" s="178" t="s">
        <v>138</v>
      </c>
      <c r="G392" s="178" t="s">
        <v>56</v>
      </c>
      <c r="H392" s="193" t="s">
        <v>143</v>
      </c>
      <c r="I392" s="178" t="s">
        <v>18</v>
      </c>
      <c r="J392" s="189">
        <f t="shared" ref="J392:R392" si="163">J393</f>
        <v>211200</v>
      </c>
      <c r="K392" s="189">
        <f t="shared" si="163"/>
        <v>0</v>
      </c>
      <c r="L392" s="189">
        <f t="shared" si="163"/>
        <v>211200</v>
      </c>
      <c r="M392" s="189">
        <f t="shared" si="163"/>
        <v>0</v>
      </c>
      <c r="N392" s="189">
        <f t="shared" si="163"/>
        <v>0</v>
      </c>
      <c r="O392" s="189">
        <f t="shared" si="163"/>
        <v>0</v>
      </c>
      <c r="P392" s="189">
        <f t="shared" si="163"/>
        <v>0</v>
      </c>
      <c r="Q392" s="189">
        <f t="shared" si="163"/>
        <v>0</v>
      </c>
      <c r="R392" s="189">
        <f t="shared" si="163"/>
        <v>0</v>
      </c>
    </row>
    <row r="393" spans="1:18" s="126" customFormat="1" ht="30" x14ac:dyDescent="0.25">
      <c r="A393" s="37" t="s">
        <v>7</v>
      </c>
      <c r="B393" s="37"/>
      <c r="C393" s="37"/>
      <c r="D393" s="37"/>
      <c r="E393" s="182">
        <v>851</v>
      </c>
      <c r="F393" s="178" t="s">
        <v>138</v>
      </c>
      <c r="G393" s="178" t="s">
        <v>56</v>
      </c>
      <c r="H393" s="193" t="s">
        <v>143</v>
      </c>
      <c r="I393" s="178" t="s">
        <v>67</v>
      </c>
      <c r="J393" s="189">
        <f>'6.ВСР'!J234</f>
        <v>211200</v>
      </c>
      <c r="K393" s="189">
        <f>'6.ВСР'!K234</f>
        <v>0</v>
      </c>
      <c r="L393" s="189">
        <f>'6.ВСР'!L234</f>
        <v>211200</v>
      </c>
      <c r="M393" s="189">
        <f>'6.ВСР'!M234</f>
        <v>0</v>
      </c>
      <c r="N393" s="189">
        <f>'6.ВСР'!N234</f>
        <v>0</v>
      </c>
      <c r="O393" s="189">
        <f>'6.ВСР'!O234</f>
        <v>0</v>
      </c>
      <c r="P393" s="189">
        <f>'6.ВСР'!P234</f>
        <v>0</v>
      </c>
      <c r="Q393" s="189">
        <f>'6.ВСР'!Q234</f>
        <v>0</v>
      </c>
      <c r="R393" s="189">
        <f>'6.ВСР'!R234</f>
        <v>0</v>
      </c>
    </row>
    <row r="394" spans="1:18" s="126" customFormat="1" ht="60" x14ac:dyDescent="0.25">
      <c r="A394" s="37" t="s">
        <v>22</v>
      </c>
      <c r="B394" s="201"/>
      <c r="C394" s="201"/>
      <c r="D394" s="201"/>
      <c r="E394" s="182">
        <v>851</v>
      </c>
      <c r="F394" s="178" t="s">
        <v>138</v>
      </c>
      <c r="G394" s="178" t="s">
        <v>56</v>
      </c>
      <c r="H394" s="193" t="s">
        <v>143</v>
      </c>
      <c r="I394" s="178" t="s">
        <v>23</v>
      </c>
      <c r="J394" s="189">
        <f t="shared" ref="J394:R394" si="164">J395</f>
        <v>199400</v>
      </c>
      <c r="K394" s="189">
        <f t="shared" si="164"/>
        <v>0</v>
      </c>
      <c r="L394" s="189">
        <f t="shared" si="164"/>
        <v>199400</v>
      </c>
      <c r="M394" s="189">
        <f t="shared" si="164"/>
        <v>0</v>
      </c>
      <c r="N394" s="189">
        <f t="shared" si="164"/>
        <v>0</v>
      </c>
      <c r="O394" s="189">
        <f t="shared" si="164"/>
        <v>0</v>
      </c>
      <c r="P394" s="189">
        <f t="shared" si="164"/>
        <v>0</v>
      </c>
      <c r="Q394" s="189">
        <f t="shared" si="164"/>
        <v>0</v>
      </c>
      <c r="R394" s="189">
        <f t="shared" si="164"/>
        <v>0</v>
      </c>
    </row>
    <row r="395" spans="1:18" s="126" customFormat="1" ht="60" x14ac:dyDescent="0.25">
      <c r="A395" s="37" t="s">
        <v>9</v>
      </c>
      <c r="B395" s="201"/>
      <c r="C395" s="201"/>
      <c r="D395" s="201"/>
      <c r="E395" s="182">
        <v>851</v>
      </c>
      <c r="F395" s="178" t="s">
        <v>138</v>
      </c>
      <c r="G395" s="178" t="s">
        <v>56</v>
      </c>
      <c r="H395" s="193" t="s">
        <v>143</v>
      </c>
      <c r="I395" s="178" t="s">
        <v>24</v>
      </c>
      <c r="J395" s="189">
        <f>'6.ВСР'!J236</f>
        <v>199400</v>
      </c>
      <c r="K395" s="189">
        <f>'6.ВСР'!K236</f>
        <v>0</v>
      </c>
      <c r="L395" s="189">
        <f>'6.ВСР'!L236</f>
        <v>199400</v>
      </c>
      <c r="M395" s="189">
        <f>'6.ВСР'!M236</f>
        <v>0</v>
      </c>
      <c r="N395" s="189">
        <f>'6.ВСР'!N236</f>
        <v>0</v>
      </c>
      <c r="O395" s="189">
        <f>'6.ВСР'!O236</f>
        <v>0</v>
      </c>
      <c r="P395" s="189">
        <f>'6.ВСР'!P236</f>
        <v>0</v>
      </c>
      <c r="Q395" s="189">
        <f>'6.ВСР'!Q236</f>
        <v>0</v>
      </c>
      <c r="R395" s="189">
        <f>'6.ВСР'!R236</f>
        <v>0</v>
      </c>
    </row>
    <row r="396" spans="1:18" s="126" customFormat="1" ht="75" x14ac:dyDescent="0.25">
      <c r="A396" s="190" t="s">
        <v>146</v>
      </c>
      <c r="B396" s="201"/>
      <c r="C396" s="201"/>
      <c r="D396" s="201"/>
      <c r="E396" s="182">
        <v>851</v>
      </c>
      <c r="F396" s="178" t="s">
        <v>138</v>
      </c>
      <c r="G396" s="178" t="s">
        <v>56</v>
      </c>
      <c r="H396" s="193" t="s">
        <v>147</v>
      </c>
      <c r="I396" s="178"/>
      <c r="J396" s="189">
        <f t="shared" ref="J396:R397" si="165">J397</f>
        <v>10000</v>
      </c>
      <c r="K396" s="189">
        <f t="shared" si="165"/>
        <v>0</v>
      </c>
      <c r="L396" s="189">
        <f t="shared" si="165"/>
        <v>10000</v>
      </c>
      <c r="M396" s="189">
        <f t="shared" si="165"/>
        <v>0</v>
      </c>
      <c r="N396" s="189">
        <f t="shared" si="165"/>
        <v>0</v>
      </c>
      <c r="O396" s="189">
        <f t="shared" si="165"/>
        <v>0</v>
      </c>
      <c r="P396" s="189">
        <f t="shared" si="165"/>
        <v>0</v>
      </c>
      <c r="Q396" s="189">
        <f t="shared" si="165"/>
        <v>0</v>
      </c>
      <c r="R396" s="189">
        <f t="shared" si="165"/>
        <v>0</v>
      </c>
    </row>
    <row r="397" spans="1:18" s="126" customFormat="1" ht="60" x14ac:dyDescent="0.25">
      <c r="A397" s="37" t="s">
        <v>22</v>
      </c>
      <c r="B397" s="201"/>
      <c r="C397" s="201"/>
      <c r="D397" s="201"/>
      <c r="E397" s="182">
        <v>851</v>
      </c>
      <c r="F397" s="178" t="s">
        <v>138</v>
      </c>
      <c r="G397" s="178" t="s">
        <v>56</v>
      </c>
      <c r="H397" s="193" t="s">
        <v>147</v>
      </c>
      <c r="I397" s="178" t="s">
        <v>23</v>
      </c>
      <c r="J397" s="189">
        <f t="shared" si="165"/>
        <v>10000</v>
      </c>
      <c r="K397" s="189">
        <f t="shared" si="165"/>
        <v>0</v>
      </c>
      <c r="L397" s="189">
        <f t="shared" si="165"/>
        <v>10000</v>
      </c>
      <c r="M397" s="189">
        <f t="shared" si="165"/>
        <v>0</v>
      </c>
      <c r="N397" s="189">
        <f t="shared" si="165"/>
        <v>0</v>
      </c>
      <c r="O397" s="189">
        <f t="shared" si="165"/>
        <v>0</v>
      </c>
      <c r="P397" s="189">
        <f t="shared" si="165"/>
        <v>0</v>
      </c>
      <c r="Q397" s="189">
        <f t="shared" si="165"/>
        <v>0</v>
      </c>
      <c r="R397" s="189">
        <f t="shared" si="165"/>
        <v>0</v>
      </c>
    </row>
    <row r="398" spans="1:18" s="126" customFormat="1" ht="60" x14ac:dyDescent="0.25">
      <c r="A398" s="37" t="s">
        <v>9</v>
      </c>
      <c r="B398" s="201"/>
      <c r="C398" s="201"/>
      <c r="D398" s="201"/>
      <c r="E398" s="182">
        <v>851</v>
      </c>
      <c r="F398" s="178" t="s">
        <v>138</v>
      </c>
      <c r="G398" s="178" t="s">
        <v>56</v>
      </c>
      <c r="H398" s="193" t="s">
        <v>147</v>
      </c>
      <c r="I398" s="178" t="s">
        <v>24</v>
      </c>
      <c r="J398" s="189">
        <f>'6.ВСР'!J239</f>
        <v>10000</v>
      </c>
      <c r="K398" s="189">
        <f>'6.ВСР'!K239</f>
        <v>0</v>
      </c>
      <c r="L398" s="189">
        <f>'6.ВСР'!L239</f>
        <v>10000</v>
      </c>
      <c r="M398" s="189">
        <f>'6.ВСР'!M239</f>
        <v>0</v>
      </c>
      <c r="N398" s="189">
        <f>'6.ВСР'!N239</f>
        <v>0</v>
      </c>
      <c r="O398" s="189">
        <f>'6.ВСР'!O239</f>
        <v>0</v>
      </c>
      <c r="P398" s="189">
        <f>'6.ВСР'!P239</f>
        <v>0</v>
      </c>
      <c r="Q398" s="189">
        <f>'6.ВСР'!Q239</f>
        <v>0</v>
      </c>
      <c r="R398" s="189">
        <f>'6.ВСР'!R239</f>
        <v>0</v>
      </c>
    </row>
    <row r="399" spans="1:18" s="126" customFormat="1" ht="210" x14ac:dyDescent="0.25">
      <c r="A399" s="190" t="s">
        <v>144</v>
      </c>
      <c r="B399" s="201"/>
      <c r="C399" s="201"/>
      <c r="D399" s="201"/>
      <c r="E399" s="182">
        <v>851</v>
      </c>
      <c r="F399" s="178" t="s">
        <v>138</v>
      </c>
      <c r="G399" s="178" t="s">
        <v>56</v>
      </c>
      <c r="H399" s="193" t="s">
        <v>145</v>
      </c>
      <c r="I399" s="178"/>
      <c r="J399" s="189">
        <f t="shared" ref="J399:R399" si="166">J402+J400</f>
        <v>268000</v>
      </c>
      <c r="K399" s="189">
        <f t="shared" si="166"/>
        <v>0</v>
      </c>
      <c r="L399" s="189">
        <f t="shared" si="166"/>
        <v>0</v>
      </c>
      <c r="M399" s="189">
        <f t="shared" si="166"/>
        <v>268000</v>
      </c>
      <c r="N399" s="189">
        <f t="shared" si="166"/>
        <v>268000</v>
      </c>
      <c r="O399" s="189">
        <f t="shared" si="166"/>
        <v>0</v>
      </c>
      <c r="P399" s="189">
        <f t="shared" si="166"/>
        <v>0</v>
      </c>
      <c r="Q399" s="189">
        <f t="shared" si="166"/>
        <v>268000</v>
      </c>
      <c r="R399" s="189">
        <f t="shared" si="166"/>
        <v>268000</v>
      </c>
    </row>
    <row r="400" spans="1:18" s="126" customFormat="1" ht="135" x14ac:dyDescent="0.25">
      <c r="A400" s="190" t="s">
        <v>16</v>
      </c>
      <c r="B400" s="37"/>
      <c r="C400" s="37"/>
      <c r="D400" s="37"/>
      <c r="E400" s="182">
        <v>851</v>
      </c>
      <c r="F400" s="178" t="s">
        <v>138</v>
      </c>
      <c r="G400" s="178" t="s">
        <v>56</v>
      </c>
      <c r="H400" s="193" t="s">
        <v>145</v>
      </c>
      <c r="I400" s="178" t="s">
        <v>18</v>
      </c>
      <c r="J400" s="189">
        <f t="shared" ref="J400:R400" si="167">J401</f>
        <v>71000</v>
      </c>
      <c r="K400" s="189">
        <f t="shared" si="167"/>
        <v>0</v>
      </c>
      <c r="L400" s="189">
        <f t="shared" si="167"/>
        <v>0</v>
      </c>
      <c r="M400" s="189">
        <f t="shared" si="167"/>
        <v>71000</v>
      </c>
      <c r="N400" s="189">
        <f t="shared" si="167"/>
        <v>71000</v>
      </c>
      <c r="O400" s="189">
        <f t="shared" si="167"/>
        <v>0</v>
      </c>
      <c r="P400" s="189">
        <f t="shared" si="167"/>
        <v>0</v>
      </c>
      <c r="Q400" s="189">
        <f t="shared" si="167"/>
        <v>71000</v>
      </c>
      <c r="R400" s="189">
        <f t="shared" si="167"/>
        <v>71000</v>
      </c>
    </row>
    <row r="401" spans="1:18" s="126" customFormat="1" ht="30" x14ac:dyDescent="0.25">
      <c r="A401" s="37" t="s">
        <v>7</v>
      </c>
      <c r="B401" s="37"/>
      <c r="C401" s="37"/>
      <c r="D401" s="37"/>
      <c r="E401" s="182">
        <v>851</v>
      </c>
      <c r="F401" s="178" t="s">
        <v>138</v>
      </c>
      <c r="G401" s="178" t="s">
        <v>56</v>
      </c>
      <c r="H401" s="193" t="s">
        <v>145</v>
      </c>
      <c r="I401" s="178" t="s">
        <v>67</v>
      </c>
      <c r="J401" s="189">
        <f>'6.ВСР'!J242</f>
        <v>71000</v>
      </c>
      <c r="K401" s="189">
        <f>'6.ВСР'!K242</f>
        <v>0</v>
      </c>
      <c r="L401" s="189">
        <f>'6.ВСР'!L242</f>
        <v>0</v>
      </c>
      <c r="M401" s="189">
        <f>'6.ВСР'!M242</f>
        <v>71000</v>
      </c>
      <c r="N401" s="189">
        <f>'6.ВСР'!N242</f>
        <v>71000</v>
      </c>
      <c r="O401" s="189">
        <f>'6.ВСР'!O242</f>
        <v>0</v>
      </c>
      <c r="P401" s="189">
        <f>'6.ВСР'!P242</f>
        <v>0</v>
      </c>
      <c r="Q401" s="189">
        <f>'6.ВСР'!Q242</f>
        <v>71000</v>
      </c>
      <c r="R401" s="189">
        <f>'6.ВСР'!R242</f>
        <v>71000</v>
      </c>
    </row>
    <row r="402" spans="1:18" s="126" customFormat="1" ht="60" x14ac:dyDescent="0.25">
      <c r="A402" s="37" t="s">
        <v>22</v>
      </c>
      <c r="B402" s="201"/>
      <c r="C402" s="201"/>
      <c r="D402" s="201"/>
      <c r="E402" s="182">
        <v>851</v>
      </c>
      <c r="F402" s="178" t="s">
        <v>138</v>
      </c>
      <c r="G402" s="178" t="s">
        <v>56</v>
      </c>
      <c r="H402" s="193" t="s">
        <v>145</v>
      </c>
      <c r="I402" s="178" t="s">
        <v>23</v>
      </c>
      <c r="J402" s="189">
        <f t="shared" ref="J402:R402" si="168">J403</f>
        <v>197000</v>
      </c>
      <c r="K402" s="189">
        <f t="shared" si="168"/>
        <v>0</v>
      </c>
      <c r="L402" s="189">
        <f t="shared" si="168"/>
        <v>0</v>
      </c>
      <c r="M402" s="189">
        <f t="shared" si="168"/>
        <v>197000</v>
      </c>
      <c r="N402" s="189">
        <f t="shared" si="168"/>
        <v>197000</v>
      </c>
      <c r="O402" s="189">
        <f t="shared" si="168"/>
        <v>0</v>
      </c>
      <c r="P402" s="189">
        <f t="shared" si="168"/>
        <v>0</v>
      </c>
      <c r="Q402" s="189">
        <f t="shared" si="168"/>
        <v>197000</v>
      </c>
      <c r="R402" s="189">
        <f t="shared" si="168"/>
        <v>197000</v>
      </c>
    </row>
    <row r="403" spans="1:18" s="126" customFormat="1" ht="60" x14ac:dyDescent="0.25">
      <c r="A403" s="37" t="s">
        <v>9</v>
      </c>
      <c r="B403" s="201"/>
      <c r="C403" s="201"/>
      <c r="D403" s="201"/>
      <c r="E403" s="182">
        <v>851</v>
      </c>
      <c r="F403" s="178" t="s">
        <v>138</v>
      </c>
      <c r="G403" s="178" t="s">
        <v>56</v>
      </c>
      <c r="H403" s="193" t="s">
        <v>145</v>
      </c>
      <c r="I403" s="178" t="s">
        <v>24</v>
      </c>
      <c r="J403" s="189">
        <f>'6.ВСР'!J244</f>
        <v>197000</v>
      </c>
      <c r="K403" s="189">
        <f>'6.ВСР'!K244</f>
        <v>0</v>
      </c>
      <c r="L403" s="189">
        <f>'6.ВСР'!L244</f>
        <v>0</v>
      </c>
      <c r="M403" s="189">
        <f>'6.ВСР'!M244</f>
        <v>197000</v>
      </c>
      <c r="N403" s="189">
        <f>'6.ВСР'!N244</f>
        <v>197000</v>
      </c>
      <c r="O403" s="189">
        <f>'6.ВСР'!O244</f>
        <v>0</v>
      </c>
      <c r="P403" s="189">
        <f>'6.ВСР'!P244</f>
        <v>0</v>
      </c>
      <c r="Q403" s="189">
        <f>'6.ВСР'!Q244</f>
        <v>197000</v>
      </c>
      <c r="R403" s="189">
        <f>'6.ВСР'!R244</f>
        <v>197000</v>
      </c>
    </row>
    <row r="404" spans="1:18" s="126" customFormat="1" ht="60" x14ac:dyDescent="0.25">
      <c r="A404" s="37" t="s">
        <v>405</v>
      </c>
      <c r="B404" s="201"/>
      <c r="C404" s="201"/>
      <c r="D404" s="201"/>
      <c r="E404" s="205" t="s">
        <v>406</v>
      </c>
      <c r="F404" s="178" t="s">
        <v>138</v>
      </c>
      <c r="G404" s="178" t="s">
        <v>56</v>
      </c>
      <c r="H404" s="193" t="s">
        <v>407</v>
      </c>
      <c r="I404" s="178"/>
      <c r="J404" s="189">
        <f t="shared" ref="J404:R405" si="169">J405</f>
        <v>2451516</v>
      </c>
      <c r="K404" s="189">
        <f t="shared" si="169"/>
        <v>2427000</v>
      </c>
      <c r="L404" s="189">
        <f t="shared" si="169"/>
        <v>24516</v>
      </c>
      <c r="M404" s="189">
        <f t="shared" si="169"/>
        <v>0</v>
      </c>
      <c r="N404" s="189">
        <f t="shared" si="169"/>
        <v>0</v>
      </c>
      <c r="O404" s="189">
        <f t="shared" si="169"/>
        <v>0</v>
      </c>
      <c r="P404" s="189">
        <f t="shared" si="169"/>
        <v>0</v>
      </c>
      <c r="Q404" s="189">
        <f t="shared" si="169"/>
        <v>0</v>
      </c>
      <c r="R404" s="189">
        <f t="shared" si="169"/>
        <v>0</v>
      </c>
    </row>
    <row r="405" spans="1:18" s="126" customFormat="1" ht="60" x14ac:dyDescent="0.25">
      <c r="A405" s="37" t="s">
        <v>22</v>
      </c>
      <c r="B405" s="201"/>
      <c r="C405" s="201"/>
      <c r="D405" s="201"/>
      <c r="E405" s="205" t="s">
        <v>406</v>
      </c>
      <c r="F405" s="178" t="s">
        <v>138</v>
      </c>
      <c r="G405" s="178" t="s">
        <v>56</v>
      </c>
      <c r="H405" s="193" t="s">
        <v>407</v>
      </c>
      <c r="I405" s="178" t="s">
        <v>23</v>
      </c>
      <c r="J405" s="189">
        <f t="shared" si="169"/>
        <v>2451516</v>
      </c>
      <c r="K405" s="189">
        <f t="shared" si="169"/>
        <v>2427000</v>
      </c>
      <c r="L405" s="189">
        <f t="shared" si="169"/>
        <v>24516</v>
      </c>
      <c r="M405" s="189">
        <f t="shared" si="169"/>
        <v>0</v>
      </c>
      <c r="N405" s="189">
        <f t="shared" si="169"/>
        <v>0</v>
      </c>
      <c r="O405" s="189">
        <f t="shared" si="169"/>
        <v>0</v>
      </c>
      <c r="P405" s="189">
        <f t="shared" si="169"/>
        <v>0</v>
      </c>
      <c r="Q405" s="189">
        <f t="shared" si="169"/>
        <v>0</v>
      </c>
      <c r="R405" s="189">
        <f t="shared" si="169"/>
        <v>0</v>
      </c>
    </row>
    <row r="406" spans="1:18" s="126" customFormat="1" ht="60" x14ac:dyDescent="0.25">
      <c r="A406" s="37" t="s">
        <v>9</v>
      </c>
      <c r="B406" s="201"/>
      <c r="C406" s="201"/>
      <c r="D406" s="201"/>
      <c r="E406" s="205" t="s">
        <v>406</v>
      </c>
      <c r="F406" s="178" t="s">
        <v>138</v>
      </c>
      <c r="G406" s="178" t="s">
        <v>56</v>
      </c>
      <c r="H406" s="193" t="s">
        <v>407</v>
      </c>
      <c r="I406" s="178" t="s">
        <v>24</v>
      </c>
      <c r="J406" s="189">
        <f>'6.ВСР'!J247</f>
        <v>2451516</v>
      </c>
      <c r="K406" s="189">
        <f>'6.ВСР'!K247</f>
        <v>2427000</v>
      </c>
      <c r="L406" s="189">
        <f>'6.ВСР'!L247</f>
        <v>24516</v>
      </c>
      <c r="M406" s="189">
        <f>'6.ВСР'!M247</f>
        <v>0</v>
      </c>
      <c r="N406" s="189">
        <f>'6.ВСР'!N247</f>
        <v>0</v>
      </c>
      <c r="O406" s="189">
        <f>'6.ВСР'!O247</f>
        <v>0</v>
      </c>
      <c r="P406" s="189">
        <f>'6.ВСР'!P247</f>
        <v>0</v>
      </c>
      <c r="Q406" s="189">
        <f>'6.ВСР'!Q247</f>
        <v>0</v>
      </c>
      <c r="R406" s="189">
        <f>'6.ВСР'!R247</f>
        <v>0</v>
      </c>
    </row>
    <row r="407" spans="1:18" s="126" customFormat="1" ht="71.25" x14ac:dyDescent="0.25">
      <c r="A407" s="237" t="s">
        <v>184</v>
      </c>
      <c r="B407" s="181"/>
      <c r="C407" s="181"/>
      <c r="D407" s="181"/>
      <c r="E407" s="38">
        <v>853</v>
      </c>
      <c r="F407" s="200" t="s">
        <v>185</v>
      </c>
      <c r="G407" s="200"/>
      <c r="H407" s="200"/>
      <c r="I407" s="200"/>
      <c r="J407" s="223">
        <f t="shared" ref="J407:R407" si="170">J408+J412</f>
        <v>2333000</v>
      </c>
      <c r="K407" s="223">
        <f t="shared" si="170"/>
        <v>833000</v>
      </c>
      <c r="L407" s="223">
        <f t="shared" si="170"/>
        <v>1500000</v>
      </c>
      <c r="M407" s="223">
        <f t="shared" si="170"/>
        <v>0</v>
      </c>
      <c r="N407" s="223">
        <f t="shared" si="170"/>
        <v>2333000</v>
      </c>
      <c r="O407" s="223">
        <f t="shared" si="170"/>
        <v>833000</v>
      </c>
      <c r="P407" s="223">
        <f t="shared" si="170"/>
        <v>1500000</v>
      </c>
      <c r="Q407" s="223">
        <f t="shared" si="170"/>
        <v>0</v>
      </c>
      <c r="R407" s="223">
        <f t="shared" si="170"/>
        <v>2333000</v>
      </c>
    </row>
    <row r="408" spans="1:18" s="126" customFormat="1" ht="85.5" x14ac:dyDescent="0.25">
      <c r="A408" s="20" t="s">
        <v>186</v>
      </c>
      <c r="B408" s="187"/>
      <c r="C408" s="187"/>
      <c r="D408" s="187"/>
      <c r="E408" s="38">
        <v>853</v>
      </c>
      <c r="F408" s="111" t="s">
        <v>185</v>
      </c>
      <c r="G408" s="111" t="s">
        <v>11</v>
      </c>
      <c r="H408" s="245"/>
      <c r="I408" s="111"/>
      <c r="J408" s="224">
        <f t="shared" ref="J408:R410" si="171">J409</f>
        <v>833000</v>
      </c>
      <c r="K408" s="224">
        <f t="shared" si="171"/>
        <v>833000</v>
      </c>
      <c r="L408" s="224">
        <f t="shared" si="171"/>
        <v>0</v>
      </c>
      <c r="M408" s="224">
        <f t="shared" si="171"/>
        <v>0</v>
      </c>
      <c r="N408" s="224">
        <f t="shared" si="171"/>
        <v>833000</v>
      </c>
      <c r="O408" s="224">
        <f t="shared" si="171"/>
        <v>833000</v>
      </c>
      <c r="P408" s="224">
        <f t="shared" si="171"/>
        <v>0</v>
      </c>
      <c r="Q408" s="224">
        <f t="shared" si="171"/>
        <v>0</v>
      </c>
      <c r="R408" s="224">
        <f t="shared" si="171"/>
        <v>833000</v>
      </c>
    </row>
    <row r="409" spans="1:18" s="126" customFormat="1" ht="30" x14ac:dyDescent="0.25">
      <c r="A409" s="190" t="s">
        <v>306</v>
      </c>
      <c r="B409" s="187"/>
      <c r="C409" s="187"/>
      <c r="D409" s="187"/>
      <c r="E409" s="38">
        <v>853</v>
      </c>
      <c r="F409" s="111" t="s">
        <v>185</v>
      </c>
      <c r="G409" s="111" t="s">
        <v>11</v>
      </c>
      <c r="H409" s="193" t="s">
        <v>298</v>
      </c>
      <c r="I409" s="111"/>
      <c r="J409" s="189">
        <f t="shared" si="171"/>
        <v>833000</v>
      </c>
      <c r="K409" s="189">
        <f t="shared" si="171"/>
        <v>833000</v>
      </c>
      <c r="L409" s="189">
        <f t="shared" si="171"/>
        <v>0</v>
      </c>
      <c r="M409" s="189">
        <f t="shared" si="171"/>
        <v>0</v>
      </c>
      <c r="N409" s="189">
        <f t="shared" si="171"/>
        <v>833000</v>
      </c>
      <c r="O409" s="189">
        <f t="shared" si="171"/>
        <v>833000</v>
      </c>
      <c r="P409" s="189">
        <f t="shared" si="171"/>
        <v>0</v>
      </c>
      <c r="Q409" s="189">
        <f t="shared" si="171"/>
        <v>0</v>
      </c>
      <c r="R409" s="189">
        <f t="shared" si="171"/>
        <v>833000</v>
      </c>
    </row>
    <row r="410" spans="1:18" s="126" customFormat="1" x14ac:dyDescent="0.25">
      <c r="A410" s="190" t="s">
        <v>42</v>
      </c>
      <c r="B410" s="190"/>
      <c r="C410" s="190"/>
      <c r="D410" s="190"/>
      <c r="E410" s="38">
        <v>853</v>
      </c>
      <c r="F410" s="178" t="s">
        <v>185</v>
      </c>
      <c r="G410" s="178" t="s">
        <v>11</v>
      </c>
      <c r="H410" s="193" t="s">
        <v>298</v>
      </c>
      <c r="I410" s="178" t="s">
        <v>43</v>
      </c>
      <c r="J410" s="189">
        <f t="shared" si="171"/>
        <v>833000</v>
      </c>
      <c r="K410" s="189">
        <f t="shared" si="171"/>
        <v>833000</v>
      </c>
      <c r="L410" s="189">
        <f t="shared" si="171"/>
        <v>0</v>
      </c>
      <c r="M410" s="189">
        <f t="shared" si="171"/>
        <v>0</v>
      </c>
      <c r="N410" s="189">
        <f t="shared" si="171"/>
        <v>833000</v>
      </c>
      <c r="O410" s="189">
        <f t="shared" si="171"/>
        <v>833000</v>
      </c>
      <c r="P410" s="189">
        <f t="shared" si="171"/>
        <v>0</v>
      </c>
      <c r="Q410" s="189">
        <f t="shared" si="171"/>
        <v>0</v>
      </c>
      <c r="R410" s="189">
        <f t="shared" si="171"/>
        <v>833000</v>
      </c>
    </row>
    <row r="411" spans="1:18" s="126" customFormat="1" x14ac:dyDescent="0.25">
      <c r="A411" s="190" t="s">
        <v>188</v>
      </c>
      <c r="B411" s="190"/>
      <c r="C411" s="190"/>
      <c r="D411" s="190"/>
      <c r="E411" s="38">
        <v>853</v>
      </c>
      <c r="F411" s="178" t="s">
        <v>185</v>
      </c>
      <c r="G411" s="178" t="s">
        <v>11</v>
      </c>
      <c r="H411" s="193" t="s">
        <v>298</v>
      </c>
      <c r="I411" s="178" t="s">
        <v>189</v>
      </c>
      <c r="J411" s="189">
        <f>'6.ВСР'!J408</f>
        <v>833000</v>
      </c>
      <c r="K411" s="189">
        <f>'6.ВСР'!K408</f>
        <v>833000</v>
      </c>
      <c r="L411" s="189">
        <f>'6.ВСР'!L408</f>
        <v>0</v>
      </c>
      <c r="M411" s="189">
        <f>'6.ВСР'!M408</f>
        <v>0</v>
      </c>
      <c r="N411" s="189">
        <f>'6.ВСР'!N408</f>
        <v>833000</v>
      </c>
      <c r="O411" s="189">
        <f>'6.ВСР'!O408</f>
        <v>833000</v>
      </c>
      <c r="P411" s="189">
        <f>'6.ВСР'!P408</f>
        <v>0</v>
      </c>
      <c r="Q411" s="189">
        <f>'6.ВСР'!Q408</f>
        <v>0</v>
      </c>
      <c r="R411" s="189">
        <f>'6.ВСР'!R408</f>
        <v>833000</v>
      </c>
    </row>
    <row r="412" spans="1:18" s="126" customFormat="1" x14ac:dyDescent="0.25">
      <c r="A412" s="201" t="s">
        <v>190</v>
      </c>
      <c r="B412" s="225"/>
      <c r="C412" s="225"/>
      <c r="D412" s="225"/>
      <c r="E412" s="38">
        <v>853</v>
      </c>
      <c r="F412" s="22" t="s">
        <v>185</v>
      </c>
      <c r="G412" s="22" t="s">
        <v>56</v>
      </c>
      <c r="H412" s="111"/>
      <c r="I412" s="22"/>
      <c r="J412" s="23">
        <f t="shared" ref="J412:R414" si="172">J413</f>
        <v>1500000</v>
      </c>
      <c r="K412" s="23">
        <f t="shared" si="172"/>
        <v>0</v>
      </c>
      <c r="L412" s="23">
        <f t="shared" si="172"/>
        <v>1500000</v>
      </c>
      <c r="M412" s="23">
        <f t="shared" si="172"/>
        <v>0</v>
      </c>
      <c r="N412" s="23">
        <f t="shared" si="172"/>
        <v>1500000</v>
      </c>
      <c r="O412" s="23">
        <f t="shared" si="172"/>
        <v>0</v>
      </c>
      <c r="P412" s="23">
        <f t="shared" si="172"/>
        <v>1500000</v>
      </c>
      <c r="Q412" s="23">
        <f t="shared" si="172"/>
        <v>0</v>
      </c>
      <c r="R412" s="23">
        <f t="shared" si="172"/>
        <v>1500000</v>
      </c>
    </row>
    <row r="413" spans="1:18" s="126" customFormat="1" ht="60" x14ac:dyDescent="0.25">
      <c r="A413" s="190" t="s">
        <v>191</v>
      </c>
      <c r="B413" s="37"/>
      <c r="C413" s="37"/>
      <c r="D413" s="37"/>
      <c r="E413" s="38">
        <v>853</v>
      </c>
      <c r="F413" s="178" t="s">
        <v>185</v>
      </c>
      <c r="G413" s="178" t="s">
        <v>56</v>
      </c>
      <c r="H413" s="193" t="s">
        <v>187</v>
      </c>
      <c r="I413" s="178"/>
      <c r="J413" s="189">
        <f t="shared" si="172"/>
        <v>1500000</v>
      </c>
      <c r="K413" s="189">
        <f t="shared" si="172"/>
        <v>0</v>
      </c>
      <c r="L413" s="189">
        <f t="shared" si="172"/>
        <v>1500000</v>
      </c>
      <c r="M413" s="189">
        <f t="shared" si="172"/>
        <v>0</v>
      </c>
      <c r="N413" s="189">
        <f t="shared" si="172"/>
        <v>1500000</v>
      </c>
      <c r="O413" s="189">
        <f t="shared" si="172"/>
        <v>0</v>
      </c>
      <c r="P413" s="189">
        <f t="shared" si="172"/>
        <v>1500000</v>
      </c>
      <c r="Q413" s="189">
        <f t="shared" si="172"/>
        <v>0</v>
      </c>
      <c r="R413" s="189">
        <f t="shared" si="172"/>
        <v>1500000</v>
      </c>
    </row>
    <row r="414" spans="1:18" s="126" customFormat="1" x14ac:dyDescent="0.25">
      <c r="A414" s="190" t="s">
        <v>42</v>
      </c>
      <c r="B414" s="37"/>
      <c r="C414" s="37"/>
      <c r="D414" s="37"/>
      <c r="E414" s="38">
        <v>853</v>
      </c>
      <c r="F414" s="178" t="s">
        <v>185</v>
      </c>
      <c r="G414" s="178" t="s">
        <v>56</v>
      </c>
      <c r="H414" s="193" t="s">
        <v>187</v>
      </c>
      <c r="I414" s="178" t="s">
        <v>43</v>
      </c>
      <c r="J414" s="189">
        <f t="shared" si="172"/>
        <v>1500000</v>
      </c>
      <c r="K414" s="189">
        <f t="shared" si="172"/>
        <v>0</v>
      </c>
      <c r="L414" s="189">
        <f t="shared" si="172"/>
        <v>1500000</v>
      </c>
      <c r="M414" s="189">
        <f t="shared" si="172"/>
        <v>0</v>
      </c>
      <c r="N414" s="189">
        <f t="shared" si="172"/>
        <v>1500000</v>
      </c>
      <c r="O414" s="189">
        <f t="shared" si="172"/>
        <v>0</v>
      </c>
      <c r="P414" s="189">
        <f t="shared" si="172"/>
        <v>1500000</v>
      </c>
      <c r="Q414" s="189">
        <f t="shared" si="172"/>
        <v>0</v>
      </c>
      <c r="R414" s="189">
        <f t="shared" si="172"/>
        <v>1500000</v>
      </c>
    </row>
    <row r="415" spans="1:18" s="126" customFormat="1" x14ac:dyDescent="0.25">
      <c r="A415" s="190" t="s">
        <v>192</v>
      </c>
      <c r="B415" s="37"/>
      <c r="C415" s="37"/>
      <c r="D415" s="37"/>
      <c r="E415" s="38">
        <v>853</v>
      </c>
      <c r="F415" s="178" t="s">
        <v>185</v>
      </c>
      <c r="G415" s="178" t="s">
        <v>56</v>
      </c>
      <c r="H415" s="193" t="s">
        <v>187</v>
      </c>
      <c r="I415" s="178" t="s">
        <v>189</v>
      </c>
      <c r="J415" s="189">
        <f>'6.ВСР'!J412</f>
        <v>1500000</v>
      </c>
      <c r="K415" s="189">
        <f>'6.ВСР'!K412</f>
        <v>0</v>
      </c>
      <c r="L415" s="189">
        <f>'6.ВСР'!L412</f>
        <v>1500000</v>
      </c>
      <c r="M415" s="189">
        <f>'6.ВСР'!M412</f>
        <v>0</v>
      </c>
      <c r="N415" s="189">
        <f>'6.ВСР'!N412</f>
        <v>1500000</v>
      </c>
      <c r="O415" s="189">
        <f>'6.ВСР'!O412</f>
        <v>0</v>
      </c>
      <c r="P415" s="189">
        <f>'6.ВСР'!P412</f>
        <v>1500000</v>
      </c>
      <c r="Q415" s="189">
        <f>'6.ВСР'!Q412</f>
        <v>0</v>
      </c>
      <c r="R415" s="189">
        <f>'6.ВСР'!R412</f>
        <v>1500000</v>
      </c>
    </row>
    <row r="416" spans="1:18" s="12" customFormat="1" ht="21.75" customHeight="1" x14ac:dyDescent="0.25">
      <c r="A416" s="20" t="s">
        <v>201</v>
      </c>
      <c r="B416" s="20"/>
      <c r="C416" s="20"/>
      <c r="D416" s="20"/>
      <c r="E416" s="11"/>
      <c r="F416" s="22"/>
      <c r="G416" s="22"/>
      <c r="H416" s="111"/>
      <c r="I416" s="22"/>
      <c r="J416" s="23">
        <f t="shared" ref="J416:R416" si="173">J8+J96+J105+J117+J139+J177+J297+J334+J380+J407</f>
        <v>285993018.29000002</v>
      </c>
      <c r="K416" s="23">
        <f t="shared" si="173"/>
        <v>153046051.28999999</v>
      </c>
      <c r="L416" s="23">
        <f t="shared" si="173"/>
        <v>126389800</v>
      </c>
      <c r="M416" s="23">
        <f t="shared" si="173"/>
        <v>6557167</v>
      </c>
      <c r="N416" s="23">
        <f t="shared" si="173"/>
        <v>263881800.54999998</v>
      </c>
      <c r="O416" s="23">
        <f t="shared" si="173"/>
        <v>132035467.55</v>
      </c>
      <c r="P416" s="23">
        <f t="shared" si="173"/>
        <v>125282500</v>
      </c>
      <c r="Q416" s="23">
        <f t="shared" si="173"/>
        <v>6563833</v>
      </c>
      <c r="R416" s="23">
        <f t="shared" si="173"/>
        <v>245319643.40000001</v>
      </c>
    </row>
    <row r="417" spans="10:18" hidden="1" x14ac:dyDescent="0.25">
      <c r="J417" s="16">
        <f>J416-'6.ВСР'!J433</f>
        <v>0</v>
      </c>
      <c r="K417" s="16">
        <f>K416-'6.ВСР'!K433</f>
        <v>0</v>
      </c>
      <c r="L417" s="16">
        <f>L416-'6.ВСР'!L433</f>
        <v>0</v>
      </c>
      <c r="M417" s="16">
        <f>M416-'6.ВСР'!M433</f>
        <v>0</v>
      </c>
      <c r="N417" s="16">
        <f>N416-'6.ВСР'!N433</f>
        <v>0</v>
      </c>
      <c r="O417" s="16">
        <f>O416-'6.ВСР'!O433</f>
        <v>0</v>
      </c>
      <c r="P417" s="16">
        <f>P416-'6.ВСР'!P433</f>
        <v>0</v>
      </c>
      <c r="Q417" s="16">
        <f>Q416-'6.ВСР'!Q433</f>
        <v>0</v>
      </c>
      <c r="R417" s="16">
        <f>R416-'6.ВСР'!R433</f>
        <v>0</v>
      </c>
    </row>
  </sheetData>
  <mergeCells count="4">
    <mergeCell ref="F2:I2"/>
    <mergeCell ref="A5:R5"/>
    <mergeCell ref="J3:R3"/>
    <mergeCell ref="J4:R4"/>
  </mergeCells>
  <pageMargins left="0.62992125984251968" right="0.51181102362204722" top="0.31496062992125984" bottom="0.31496062992125984"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B423"/>
  <sheetViews>
    <sheetView zoomScale="90" zoomScaleNormal="90" workbookViewId="0">
      <pane xSplit="9" ySplit="5" topLeftCell="J6" activePane="bottomRight" state="frozen"/>
      <selection activeCell="B11" sqref="B11"/>
      <selection pane="topRight" activeCell="B11" sqref="B11"/>
      <selection pane="bottomLeft" activeCell="B11" sqref="B11"/>
      <selection pane="bottomRight" activeCell="J9" sqref="J9"/>
    </sheetView>
  </sheetViews>
  <sheetFormatPr defaultRowHeight="15" x14ac:dyDescent="0.25"/>
  <cols>
    <col min="1" max="1" width="30.7109375" style="1" customWidth="1"/>
    <col min="2" max="2" width="4" style="8" customWidth="1"/>
    <col min="3" max="3" width="4.85546875" style="8" customWidth="1"/>
    <col min="4" max="4" width="4.28515625" style="7" customWidth="1"/>
    <col min="5" max="5" width="5.140625" style="7" customWidth="1"/>
    <col min="6" max="7" width="3.5703125" style="7" hidden="1" customWidth="1"/>
    <col min="8" max="8" width="7.5703125" style="7" customWidth="1"/>
    <col min="9" max="9" width="4.85546875" style="8" customWidth="1"/>
    <col min="10" max="10" width="14.7109375" style="8" customWidth="1"/>
    <col min="11" max="13" width="14.7109375" style="8" hidden="1" customWidth="1"/>
    <col min="14" max="14" width="14.85546875" style="8" customWidth="1"/>
    <col min="15" max="17" width="14.7109375" style="8" hidden="1" customWidth="1"/>
    <col min="18" max="18" width="16" style="8" customWidth="1"/>
    <col min="19" max="21" width="14.7109375" style="8" hidden="1" customWidth="1"/>
    <col min="22" max="28" width="15.7109375" style="8" hidden="1" customWidth="1"/>
    <col min="29" max="179" width="9.140625" style="8"/>
    <col min="180" max="180" width="1.42578125" style="8" customWidth="1"/>
    <col min="181" max="181" width="59.5703125" style="8" customWidth="1"/>
    <col min="182" max="182" width="9.140625" style="8" customWidth="1"/>
    <col min="183" max="184" width="3.85546875" style="8" customWidth="1"/>
    <col min="185" max="185" width="10.5703125" style="8" customWidth="1"/>
    <col min="186" max="186" width="3.85546875" style="8" customWidth="1"/>
    <col min="187" max="189" width="14.42578125" style="8" customWidth="1"/>
    <col min="190" max="190" width="4.140625" style="8" customWidth="1"/>
    <col min="191" max="191" width="15" style="8" customWidth="1"/>
    <col min="192" max="193" width="9.140625" style="8" customWidth="1"/>
    <col min="194" max="194" width="11.5703125" style="8" customWidth="1"/>
    <col min="195" max="195" width="18.140625" style="8" customWidth="1"/>
    <col min="196" max="196" width="13.140625" style="8" customWidth="1"/>
    <col min="197" max="197" width="12.28515625" style="8" customWidth="1"/>
    <col min="198" max="435" width="9.140625" style="8"/>
    <col min="436" max="436" width="1.42578125" style="8" customWidth="1"/>
    <col min="437" max="437" width="59.5703125" style="8" customWidth="1"/>
    <col min="438" max="438" width="9.140625" style="8" customWidth="1"/>
    <col min="439" max="440" width="3.85546875" style="8" customWidth="1"/>
    <col min="441" max="441" width="10.5703125" style="8" customWidth="1"/>
    <col min="442" max="442" width="3.85546875" style="8" customWidth="1"/>
    <col min="443" max="445" width="14.42578125" style="8" customWidth="1"/>
    <col min="446" max="446" width="4.140625" style="8" customWidth="1"/>
    <col min="447" max="447" width="15" style="8" customWidth="1"/>
    <col min="448" max="449" width="9.140625" style="8" customWidth="1"/>
    <col min="450" max="450" width="11.5703125" style="8" customWidth="1"/>
    <col min="451" max="451" width="18.140625" style="8" customWidth="1"/>
    <col min="452" max="452" width="13.140625" style="8" customWidth="1"/>
    <col min="453" max="453" width="12.28515625" style="8" customWidth="1"/>
    <col min="454" max="691" width="9.140625" style="8"/>
    <col min="692" max="692" width="1.42578125" style="8" customWidth="1"/>
    <col min="693" max="693" width="59.5703125" style="8" customWidth="1"/>
    <col min="694" max="694" width="9.140625" style="8" customWidth="1"/>
    <col min="695" max="696" width="3.85546875" style="8" customWidth="1"/>
    <col min="697" max="697" width="10.5703125" style="8" customWidth="1"/>
    <col min="698" max="698" width="3.85546875" style="8" customWidth="1"/>
    <col min="699" max="701" width="14.42578125" style="8" customWidth="1"/>
    <col min="702" max="702" width="4.140625" style="8" customWidth="1"/>
    <col min="703" max="703" width="15" style="8" customWidth="1"/>
    <col min="704" max="705" width="9.140625" style="8" customWidth="1"/>
    <col min="706" max="706" width="11.5703125" style="8" customWidth="1"/>
    <col min="707" max="707" width="18.140625" style="8" customWidth="1"/>
    <col min="708" max="708" width="13.140625" style="8" customWidth="1"/>
    <col min="709" max="709" width="12.28515625" style="8" customWidth="1"/>
    <col min="710" max="947" width="9.140625" style="8"/>
    <col min="948" max="948" width="1.42578125" style="8" customWidth="1"/>
    <col min="949" max="949" width="59.5703125" style="8" customWidth="1"/>
    <col min="950" max="950" width="9.140625" style="8" customWidth="1"/>
    <col min="951" max="952" width="3.85546875" style="8" customWidth="1"/>
    <col min="953" max="953" width="10.5703125" style="8" customWidth="1"/>
    <col min="954" max="954" width="3.85546875" style="8" customWidth="1"/>
    <col min="955" max="957" width="14.42578125" style="8" customWidth="1"/>
    <col min="958" max="958" width="4.140625" style="8" customWidth="1"/>
    <col min="959" max="959" width="15" style="8" customWidth="1"/>
    <col min="960" max="961" width="9.140625" style="8" customWidth="1"/>
    <col min="962" max="962" width="11.5703125" style="8" customWidth="1"/>
    <col min="963" max="963" width="18.140625" style="8" customWidth="1"/>
    <col min="964" max="964" width="13.140625" style="8" customWidth="1"/>
    <col min="965" max="965" width="12.28515625" style="8" customWidth="1"/>
    <col min="966" max="1203" width="9.140625" style="8"/>
    <col min="1204" max="1204" width="1.42578125" style="8" customWidth="1"/>
    <col min="1205" max="1205" width="59.5703125" style="8" customWidth="1"/>
    <col min="1206" max="1206" width="9.140625" style="8" customWidth="1"/>
    <col min="1207" max="1208" width="3.85546875" style="8" customWidth="1"/>
    <col min="1209" max="1209" width="10.5703125" style="8" customWidth="1"/>
    <col min="1210" max="1210" width="3.85546875" style="8" customWidth="1"/>
    <col min="1211" max="1213" width="14.42578125" style="8" customWidth="1"/>
    <col min="1214" max="1214" width="4.140625" style="8" customWidth="1"/>
    <col min="1215" max="1215" width="15" style="8" customWidth="1"/>
    <col min="1216" max="1217" width="9.140625" style="8" customWidth="1"/>
    <col min="1218" max="1218" width="11.5703125" style="8" customWidth="1"/>
    <col min="1219" max="1219" width="18.140625" style="8" customWidth="1"/>
    <col min="1220" max="1220" width="13.140625" style="8" customWidth="1"/>
    <col min="1221" max="1221" width="12.28515625" style="8" customWidth="1"/>
    <col min="1222" max="1459" width="9.140625" style="8"/>
    <col min="1460" max="1460" width="1.42578125" style="8" customWidth="1"/>
    <col min="1461" max="1461" width="59.5703125" style="8" customWidth="1"/>
    <col min="1462" max="1462" width="9.140625" style="8" customWidth="1"/>
    <col min="1463" max="1464" width="3.85546875" style="8" customWidth="1"/>
    <col min="1465" max="1465" width="10.5703125" style="8" customWidth="1"/>
    <col min="1466" max="1466" width="3.85546875" style="8" customWidth="1"/>
    <col min="1467" max="1469" width="14.42578125" style="8" customWidth="1"/>
    <col min="1470" max="1470" width="4.140625" style="8" customWidth="1"/>
    <col min="1471" max="1471" width="15" style="8" customWidth="1"/>
    <col min="1472" max="1473" width="9.140625" style="8" customWidth="1"/>
    <col min="1474" max="1474" width="11.5703125" style="8" customWidth="1"/>
    <col min="1475" max="1475" width="18.140625" style="8" customWidth="1"/>
    <col min="1476" max="1476" width="13.140625" style="8" customWidth="1"/>
    <col min="1477" max="1477" width="12.28515625" style="8" customWidth="1"/>
    <col min="1478" max="1715" width="9.140625" style="8"/>
    <col min="1716" max="1716" width="1.42578125" style="8" customWidth="1"/>
    <col min="1717" max="1717" width="59.5703125" style="8" customWidth="1"/>
    <col min="1718" max="1718" width="9.140625" style="8" customWidth="1"/>
    <col min="1719" max="1720" width="3.85546875" style="8" customWidth="1"/>
    <col min="1721" max="1721" width="10.5703125" style="8" customWidth="1"/>
    <col min="1722" max="1722" width="3.85546875" style="8" customWidth="1"/>
    <col min="1723" max="1725" width="14.42578125" style="8" customWidth="1"/>
    <col min="1726" max="1726" width="4.140625" style="8" customWidth="1"/>
    <col min="1727" max="1727" width="15" style="8" customWidth="1"/>
    <col min="1728" max="1729" width="9.140625" style="8" customWidth="1"/>
    <col min="1730" max="1730" width="11.5703125" style="8" customWidth="1"/>
    <col min="1731" max="1731" width="18.140625" style="8" customWidth="1"/>
    <col min="1732" max="1732" width="13.140625" style="8" customWidth="1"/>
    <col min="1733" max="1733" width="12.28515625" style="8" customWidth="1"/>
    <col min="1734" max="1971" width="9.140625" style="8"/>
    <col min="1972" max="1972" width="1.42578125" style="8" customWidth="1"/>
    <col min="1973" max="1973" width="59.5703125" style="8" customWidth="1"/>
    <col min="1974" max="1974" width="9.140625" style="8" customWidth="1"/>
    <col min="1975" max="1976" width="3.85546875" style="8" customWidth="1"/>
    <col min="1977" max="1977" width="10.5703125" style="8" customWidth="1"/>
    <col min="1978" max="1978" width="3.85546875" style="8" customWidth="1"/>
    <col min="1979" max="1981" width="14.42578125" style="8" customWidth="1"/>
    <col min="1982" max="1982" width="4.140625" style="8" customWidth="1"/>
    <col min="1983" max="1983" width="15" style="8" customWidth="1"/>
    <col min="1984" max="1985" width="9.140625" style="8" customWidth="1"/>
    <col min="1986" max="1986" width="11.5703125" style="8" customWidth="1"/>
    <col min="1987" max="1987" width="18.140625" style="8" customWidth="1"/>
    <col min="1988" max="1988" width="13.140625" style="8" customWidth="1"/>
    <col min="1989" max="1989" width="12.28515625" style="8" customWidth="1"/>
    <col min="1990" max="2227" width="9.140625" style="8"/>
    <col min="2228" max="2228" width="1.42578125" style="8" customWidth="1"/>
    <col min="2229" max="2229" width="59.5703125" style="8" customWidth="1"/>
    <col min="2230" max="2230" width="9.140625" style="8" customWidth="1"/>
    <col min="2231" max="2232" width="3.85546875" style="8" customWidth="1"/>
    <col min="2233" max="2233" width="10.5703125" style="8" customWidth="1"/>
    <col min="2234" max="2234" width="3.85546875" style="8" customWidth="1"/>
    <col min="2235" max="2237" width="14.42578125" style="8" customWidth="1"/>
    <col min="2238" max="2238" width="4.140625" style="8" customWidth="1"/>
    <col min="2239" max="2239" width="15" style="8" customWidth="1"/>
    <col min="2240" max="2241" width="9.140625" style="8" customWidth="1"/>
    <col min="2242" max="2242" width="11.5703125" style="8" customWidth="1"/>
    <col min="2243" max="2243" width="18.140625" style="8" customWidth="1"/>
    <col min="2244" max="2244" width="13.140625" style="8" customWidth="1"/>
    <col min="2245" max="2245" width="12.28515625" style="8" customWidth="1"/>
    <col min="2246" max="2483" width="9.140625" style="8"/>
    <col min="2484" max="2484" width="1.42578125" style="8" customWidth="1"/>
    <col min="2485" max="2485" width="59.5703125" style="8" customWidth="1"/>
    <col min="2486" max="2486" width="9.140625" style="8" customWidth="1"/>
    <col min="2487" max="2488" width="3.85546875" style="8" customWidth="1"/>
    <col min="2489" max="2489" width="10.5703125" style="8" customWidth="1"/>
    <col min="2490" max="2490" width="3.85546875" style="8" customWidth="1"/>
    <col min="2491" max="2493" width="14.42578125" style="8" customWidth="1"/>
    <col min="2494" max="2494" width="4.140625" style="8" customWidth="1"/>
    <col min="2495" max="2495" width="15" style="8" customWidth="1"/>
    <col min="2496" max="2497" width="9.140625" style="8" customWidth="1"/>
    <col min="2498" max="2498" width="11.5703125" style="8" customWidth="1"/>
    <col min="2499" max="2499" width="18.140625" style="8" customWidth="1"/>
    <col min="2500" max="2500" width="13.140625" style="8" customWidth="1"/>
    <col min="2501" max="2501" width="12.28515625" style="8" customWidth="1"/>
    <col min="2502" max="2739" width="9.140625" style="8"/>
    <col min="2740" max="2740" width="1.42578125" style="8" customWidth="1"/>
    <col min="2741" max="2741" width="59.5703125" style="8" customWidth="1"/>
    <col min="2742" max="2742" width="9.140625" style="8" customWidth="1"/>
    <col min="2743" max="2744" width="3.85546875" style="8" customWidth="1"/>
    <col min="2745" max="2745" width="10.5703125" style="8" customWidth="1"/>
    <col min="2746" max="2746" width="3.85546875" style="8" customWidth="1"/>
    <col min="2747" max="2749" width="14.42578125" style="8" customWidth="1"/>
    <col min="2750" max="2750" width="4.140625" style="8" customWidth="1"/>
    <col min="2751" max="2751" width="15" style="8" customWidth="1"/>
    <col min="2752" max="2753" width="9.140625" style="8" customWidth="1"/>
    <col min="2754" max="2754" width="11.5703125" style="8" customWidth="1"/>
    <col min="2755" max="2755" width="18.140625" style="8" customWidth="1"/>
    <col min="2756" max="2756" width="13.140625" style="8" customWidth="1"/>
    <col min="2757" max="2757" width="12.28515625" style="8" customWidth="1"/>
    <col min="2758" max="2995" width="9.140625" style="8"/>
    <col min="2996" max="2996" width="1.42578125" style="8" customWidth="1"/>
    <col min="2997" max="2997" width="59.5703125" style="8" customWidth="1"/>
    <col min="2998" max="2998" width="9.140625" style="8" customWidth="1"/>
    <col min="2999" max="3000" width="3.85546875" style="8" customWidth="1"/>
    <col min="3001" max="3001" width="10.5703125" style="8" customWidth="1"/>
    <col min="3002" max="3002" width="3.85546875" style="8" customWidth="1"/>
    <col min="3003" max="3005" width="14.42578125" style="8" customWidth="1"/>
    <col min="3006" max="3006" width="4.140625" style="8" customWidth="1"/>
    <col min="3007" max="3007" width="15" style="8" customWidth="1"/>
    <col min="3008" max="3009" width="9.140625" style="8" customWidth="1"/>
    <col min="3010" max="3010" width="11.5703125" style="8" customWidth="1"/>
    <col min="3011" max="3011" width="18.140625" style="8" customWidth="1"/>
    <col min="3012" max="3012" width="13.140625" style="8" customWidth="1"/>
    <col min="3013" max="3013" width="12.28515625" style="8" customWidth="1"/>
    <col min="3014" max="3251" width="9.140625" style="8"/>
    <col min="3252" max="3252" width="1.42578125" style="8" customWidth="1"/>
    <col min="3253" max="3253" width="59.5703125" style="8" customWidth="1"/>
    <col min="3254" max="3254" width="9.140625" style="8" customWidth="1"/>
    <col min="3255" max="3256" width="3.85546875" style="8" customWidth="1"/>
    <col min="3257" max="3257" width="10.5703125" style="8" customWidth="1"/>
    <col min="3258" max="3258" width="3.85546875" style="8" customWidth="1"/>
    <col min="3259" max="3261" width="14.42578125" style="8" customWidth="1"/>
    <col min="3262" max="3262" width="4.140625" style="8" customWidth="1"/>
    <col min="3263" max="3263" width="15" style="8" customWidth="1"/>
    <col min="3264" max="3265" width="9.140625" style="8" customWidth="1"/>
    <col min="3266" max="3266" width="11.5703125" style="8" customWidth="1"/>
    <col min="3267" max="3267" width="18.140625" style="8" customWidth="1"/>
    <col min="3268" max="3268" width="13.140625" style="8" customWidth="1"/>
    <col min="3269" max="3269" width="12.28515625" style="8" customWidth="1"/>
    <col min="3270" max="3507" width="9.140625" style="8"/>
    <col min="3508" max="3508" width="1.42578125" style="8" customWidth="1"/>
    <col min="3509" max="3509" width="59.5703125" style="8" customWidth="1"/>
    <col min="3510" max="3510" width="9.140625" style="8" customWidth="1"/>
    <col min="3511" max="3512" width="3.85546875" style="8" customWidth="1"/>
    <col min="3513" max="3513" width="10.5703125" style="8" customWidth="1"/>
    <col min="3514" max="3514" width="3.85546875" style="8" customWidth="1"/>
    <col min="3515" max="3517" width="14.42578125" style="8" customWidth="1"/>
    <col min="3518" max="3518" width="4.140625" style="8" customWidth="1"/>
    <col min="3519" max="3519" width="15" style="8" customWidth="1"/>
    <col min="3520" max="3521" width="9.140625" style="8" customWidth="1"/>
    <col min="3522" max="3522" width="11.5703125" style="8" customWidth="1"/>
    <col min="3523" max="3523" width="18.140625" style="8" customWidth="1"/>
    <col min="3524" max="3524" width="13.140625" style="8" customWidth="1"/>
    <col min="3525" max="3525" width="12.28515625" style="8" customWidth="1"/>
    <col min="3526" max="3763" width="9.140625" style="8"/>
    <col min="3764" max="3764" width="1.42578125" style="8" customWidth="1"/>
    <col min="3765" max="3765" width="59.5703125" style="8" customWidth="1"/>
    <col min="3766" max="3766" width="9.140625" style="8" customWidth="1"/>
    <col min="3767" max="3768" width="3.85546875" style="8" customWidth="1"/>
    <col min="3769" max="3769" width="10.5703125" style="8" customWidth="1"/>
    <col min="3770" max="3770" width="3.85546875" style="8" customWidth="1"/>
    <col min="3771" max="3773" width="14.42578125" style="8" customWidth="1"/>
    <col min="3774" max="3774" width="4.140625" style="8" customWidth="1"/>
    <col min="3775" max="3775" width="15" style="8" customWidth="1"/>
    <col min="3776" max="3777" width="9.140625" style="8" customWidth="1"/>
    <col min="3778" max="3778" width="11.5703125" style="8" customWidth="1"/>
    <col min="3779" max="3779" width="18.140625" style="8" customWidth="1"/>
    <col min="3780" max="3780" width="13.140625" style="8" customWidth="1"/>
    <col min="3781" max="3781" width="12.28515625" style="8" customWidth="1"/>
    <col min="3782" max="4019" width="9.140625" style="8"/>
    <col min="4020" max="4020" width="1.42578125" style="8" customWidth="1"/>
    <col min="4021" max="4021" width="59.5703125" style="8" customWidth="1"/>
    <col min="4022" max="4022" width="9.140625" style="8" customWidth="1"/>
    <col min="4023" max="4024" width="3.85546875" style="8" customWidth="1"/>
    <col min="4025" max="4025" width="10.5703125" style="8" customWidth="1"/>
    <col min="4026" max="4026" width="3.85546875" style="8" customWidth="1"/>
    <col min="4027" max="4029" width="14.42578125" style="8" customWidth="1"/>
    <col min="4030" max="4030" width="4.140625" style="8" customWidth="1"/>
    <col min="4031" max="4031" width="15" style="8" customWidth="1"/>
    <col min="4032" max="4033" width="9.140625" style="8" customWidth="1"/>
    <col min="4034" max="4034" width="11.5703125" style="8" customWidth="1"/>
    <col min="4035" max="4035" width="18.140625" style="8" customWidth="1"/>
    <col min="4036" max="4036" width="13.140625" style="8" customWidth="1"/>
    <col min="4037" max="4037" width="12.28515625" style="8" customWidth="1"/>
    <col min="4038" max="4275" width="9.140625" style="8"/>
    <col min="4276" max="4276" width="1.42578125" style="8" customWidth="1"/>
    <col min="4277" max="4277" width="59.5703125" style="8" customWidth="1"/>
    <col min="4278" max="4278" width="9.140625" style="8" customWidth="1"/>
    <col min="4279" max="4280" width="3.85546875" style="8" customWidth="1"/>
    <col min="4281" max="4281" width="10.5703125" style="8" customWidth="1"/>
    <col min="4282" max="4282" width="3.85546875" style="8" customWidth="1"/>
    <col min="4283" max="4285" width="14.42578125" style="8" customWidth="1"/>
    <col min="4286" max="4286" width="4.140625" style="8" customWidth="1"/>
    <col min="4287" max="4287" width="15" style="8" customWidth="1"/>
    <col min="4288" max="4289" width="9.140625" style="8" customWidth="1"/>
    <col min="4290" max="4290" width="11.5703125" style="8" customWidth="1"/>
    <col min="4291" max="4291" width="18.140625" style="8" customWidth="1"/>
    <col min="4292" max="4292" width="13.140625" style="8" customWidth="1"/>
    <col min="4293" max="4293" width="12.28515625" style="8" customWidth="1"/>
    <col min="4294" max="4531" width="9.140625" style="8"/>
    <col min="4532" max="4532" width="1.42578125" style="8" customWidth="1"/>
    <col min="4533" max="4533" width="59.5703125" style="8" customWidth="1"/>
    <col min="4534" max="4534" width="9.140625" style="8" customWidth="1"/>
    <col min="4535" max="4536" width="3.85546875" style="8" customWidth="1"/>
    <col min="4537" max="4537" width="10.5703125" style="8" customWidth="1"/>
    <col min="4538" max="4538" width="3.85546875" style="8" customWidth="1"/>
    <col min="4539" max="4541" width="14.42578125" style="8" customWidth="1"/>
    <col min="4542" max="4542" width="4.140625" style="8" customWidth="1"/>
    <col min="4543" max="4543" width="15" style="8" customWidth="1"/>
    <col min="4544" max="4545" width="9.140625" style="8" customWidth="1"/>
    <col min="4546" max="4546" width="11.5703125" style="8" customWidth="1"/>
    <col min="4547" max="4547" width="18.140625" style="8" customWidth="1"/>
    <col min="4548" max="4548" width="13.140625" style="8" customWidth="1"/>
    <col min="4549" max="4549" width="12.28515625" style="8" customWidth="1"/>
    <col min="4550" max="4787" width="9.140625" style="8"/>
    <col min="4788" max="4788" width="1.42578125" style="8" customWidth="1"/>
    <col min="4789" max="4789" width="59.5703125" style="8" customWidth="1"/>
    <col min="4790" max="4790" width="9.140625" style="8" customWidth="1"/>
    <col min="4791" max="4792" width="3.85546875" style="8" customWidth="1"/>
    <col min="4793" max="4793" width="10.5703125" style="8" customWidth="1"/>
    <col min="4794" max="4794" width="3.85546875" style="8" customWidth="1"/>
    <col min="4795" max="4797" width="14.42578125" style="8" customWidth="1"/>
    <col min="4798" max="4798" width="4.140625" style="8" customWidth="1"/>
    <col min="4799" max="4799" width="15" style="8" customWidth="1"/>
    <col min="4800" max="4801" width="9.140625" style="8" customWidth="1"/>
    <col min="4802" max="4802" width="11.5703125" style="8" customWidth="1"/>
    <col min="4803" max="4803" width="18.140625" style="8" customWidth="1"/>
    <col min="4804" max="4804" width="13.140625" style="8" customWidth="1"/>
    <col min="4805" max="4805" width="12.28515625" style="8" customWidth="1"/>
    <col min="4806" max="5043" width="9.140625" style="8"/>
    <col min="5044" max="5044" width="1.42578125" style="8" customWidth="1"/>
    <col min="5045" max="5045" width="59.5703125" style="8" customWidth="1"/>
    <col min="5046" max="5046" width="9.140625" style="8" customWidth="1"/>
    <col min="5047" max="5048" width="3.85546875" style="8" customWidth="1"/>
    <col min="5049" max="5049" width="10.5703125" style="8" customWidth="1"/>
    <col min="5050" max="5050" width="3.85546875" style="8" customWidth="1"/>
    <col min="5051" max="5053" width="14.42578125" style="8" customWidth="1"/>
    <col min="5054" max="5054" width="4.140625" style="8" customWidth="1"/>
    <col min="5055" max="5055" width="15" style="8" customWidth="1"/>
    <col min="5056" max="5057" width="9.140625" style="8" customWidth="1"/>
    <col min="5058" max="5058" width="11.5703125" style="8" customWidth="1"/>
    <col min="5059" max="5059" width="18.140625" style="8" customWidth="1"/>
    <col min="5060" max="5060" width="13.140625" style="8" customWidth="1"/>
    <col min="5061" max="5061" width="12.28515625" style="8" customWidth="1"/>
    <col min="5062" max="5299" width="9.140625" style="8"/>
    <col min="5300" max="5300" width="1.42578125" style="8" customWidth="1"/>
    <col min="5301" max="5301" width="59.5703125" style="8" customWidth="1"/>
    <col min="5302" max="5302" width="9.140625" style="8" customWidth="1"/>
    <col min="5303" max="5304" width="3.85546875" style="8" customWidth="1"/>
    <col min="5305" max="5305" width="10.5703125" style="8" customWidth="1"/>
    <col min="5306" max="5306" width="3.85546875" style="8" customWidth="1"/>
    <col min="5307" max="5309" width="14.42578125" style="8" customWidth="1"/>
    <col min="5310" max="5310" width="4.140625" style="8" customWidth="1"/>
    <col min="5311" max="5311" width="15" style="8" customWidth="1"/>
    <col min="5312" max="5313" width="9.140625" style="8" customWidth="1"/>
    <col min="5314" max="5314" width="11.5703125" style="8" customWidth="1"/>
    <col min="5315" max="5315" width="18.140625" style="8" customWidth="1"/>
    <col min="5316" max="5316" width="13.140625" style="8" customWidth="1"/>
    <col min="5317" max="5317" width="12.28515625" style="8" customWidth="1"/>
    <col min="5318" max="5555" width="9.140625" style="8"/>
    <col min="5556" max="5556" width="1.42578125" style="8" customWidth="1"/>
    <col min="5557" max="5557" width="59.5703125" style="8" customWidth="1"/>
    <col min="5558" max="5558" width="9.140625" style="8" customWidth="1"/>
    <col min="5559" max="5560" width="3.85546875" style="8" customWidth="1"/>
    <col min="5561" max="5561" width="10.5703125" style="8" customWidth="1"/>
    <col min="5562" max="5562" width="3.85546875" style="8" customWidth="1"/>
    <col min="5563" max="5565" width="14.42578125" style="8" customWidth="1"/>
    <col min="5566" max="5566" width="4.140625" style="8" customWidth="1"/>
    <col min="5567" max="5567" width="15" style="8" customWidth="1"/>
    <col min="5568" max="5569" width="9.140625" style="8" customWidth="1"/>
    <col min="5570" max="5570" width="11.5703125" style="8" customWidth="1"/>
    <col min="5571" max="5571" width="18.140625" style="8" customWidth="1"/>
    <col min="5572" max="5572" width="13.140625" style="8" customWidth="1"/>
    <col min="5573" max="5573" width="12.28515625" style="8" customWidth="1"/>
    <col min="5574" max="5811" width="9.140625" style="8"/>
    <col min="5812" max="5812" width="1.42578125" style="8" customWidth="1"/>
    <col min="5813" max="5813" width="59.5703125" style="8" customWidth="1"/>
    <col min="5814" max="5814" width="9.140625" style="8" customWidth="1"/>
    <col min="5815" max="5816" width="3.85546875" style="8" customWidth="1"/>
    <col min="5817" max="5817" width="10.5703125" style="8" customWidth="1"/>
    <col min="5818" max="5818" width="3.85546875" style="8" customWidth="1"/>
    <col min="5819" max="5821" width="14.42578125" style="8" customWidth="1"/>
    <col min="5822" max="5822" width="4.140625" style="8" customWidth="1"/>
    <col min="5823" max="5823" width="15" style="8" customWidth="1"/>
    <col min="5824" max="5825" width="9.140625" style="8" customWidth="1"/>
    <col min="5826" max="5826" width="11.5703125" style="8" customWidth="1"/>
    <col min="5827" max="5827" width="18.140625" style="8" customWidth="1"/>
    <col min="5828" max="5828" width="13.140625" style="8" customWidth="1"/>
    <col min="5829" max="5829" width="12.28515625" style="8" customWidth="1"/>
    <col min="5830" max="6067" width="9.140625" style="8"/>
    <col min="6068" max="6068" width="1.42578125" style="8" customWidth="1"/>
    <col min="6069" max="6069" width="59.5703125" style="8" customWidth="1"/>
    <col min="6070" max="6070" width="9.140625" style="8" customWidth="1"/>
    <col min="6071" max="6072" width="3.85546875" style="8" customWidth="1"/>
    <col min="6073" max="6073" width="10.5703125" style="8" customWidth="1"/>
    <col min="6074" max="6074" width="3.85546875" style="8" customWidth="1"/>
    <col min="6075" max="6077" width="14.42578125" style="8" customWidth="1"/>
    <col min="6078" max="6078" width="4.140625" style="8" customWidth="1"/>
    <col min="6079" max="6079" width="15" style="8" customWidth="1"/>
    <col min="6080" max="6081" width="9.140625" style="8" customWidth="1"/>
    <col min="6082" max="6082" width="11.5703125" style="8" customWidth="1"/>
    <col min="6083" max="6083" width="18.140625" style="8" customWidth="1"/>
    <col min="6084" max="6084" width="13.140625" style="8" customWidth="1"/>
    <col min="6085" max="6085" width="12.28515625" style="8" customWidth="1"/>
    <col min="6086" max="6323" width="9.140625" style="8"/>
    <col min="6324" max="6324" width="1.42578125" style="8" customWidth="1"/>
    <col min="6325" max="6325" width="59.5703125" style="8" customWidth="1"/>
    <col min="6326" max="6326" width="9.140625" style="8" customWidth="1"/>
    <col min="6327" max="6328" width="3.85546875" style="8" customWidth="1"/>
    <col min="6329" max="6329" width="10.5703125" style="8" customWidth="1"/>
    <col min="6330" max="6330" width="3.85546875" style="8" customWidth="1"/>
    <col min="6331" max="6333" width="14.42578125" style="8" customWidth="1"/>
    <col min="6334" max="6334" width="4.140625" style="8" customWidth="1"/>
    <col min="6335" max="6335" width="15" style="8" customWidth="1"/>
    <col min="6336" max="6337" width="9.140625" style="8" customWidth="1"/>
    <col min="6338" max="6338" width="11.5703125" style="8" customWidth="1"/>
    <col min="6339" max="6339" width="18.140625" style="8" customWidth="1"/>
    <col min="6340" max="6340" width="13.140625" style="8" customWidth="1"/>
    <col min="6341" max="6341" width="12.28515625" style="8" customWidth="1"/>
    <col min="6342" max="6579" width="9.140625" style="8"/>
    <col min="6580" max="6580" width="1.42578125" style="8" customWidth="1"/>
    <col min="6581" max="6581" width="59.5703125" style="8" customWidth="1"/>
    <col min="6582" max="6582" width="9.140625" style="8" customWidth="1"/>
    <col min="6583" max="6584" width="3.85546875" style="8" customWidth="1"/>
    <col min="6585" max="6585" width="10.5703125" style="8" customWidth="1"/>
    <col min="6586" max="6586" width="3.85546875" style="8" customWidth="1"/>
    <col min="6587" max="6589" width="14.42578125" style="8" customWidth="1"/>
    <col min="6590" max="6590" width="4.140625" style="8" customWidth="1"/>
    <col min="6591" max="6591" width="15" style="8" customWidth="1"/>
    <col min="6592" max="6593" width="9.140625" style="8" customWidth="1"/>
    <col min="6594" max="6594" width="11.5703125" style="8" customWidth="1"/>
    <col min="6595" max="6595" width="18.140625" style="8" customWidth="1"/>
    <col min="6596" max="6596" width="13.140625" style="8" customWidth="1"/>
    <col min="6597" max="6597" width="12.28515625" style="8" customWidth="1"/>
    <col min="6598" max="6835" width="9.140625" style="8"/>
    <col min="6836" max="6836" width="1.42578125" style="8" customWidth="1"/>
    <col min="6837" max="6837" width="59.5703125" style="8" customWidth="1"/>
    <col min="6838" max="6838" width="9.140625" style="8" customWidth="1"/>
    <col min="6839" max="6840" width="3.85546875" style="8" customWidth="1"/>
    <col min="6841" max="6841" width="10.5703125" style="8" customWidth="1"/>
    <col min="6842" max="6842" width="3.85546875" style="8" customWidth="1"/>
    <col min="6843" max="6845" width="14.42578125" style="8" customWidth="1"/>
    <col min="6846" max="6846" width="4.140625" style="8" customWidth="1"/>
    <col min="6847" max="6847" width="15" style="8" customWidth="1"/>
    <col min="6848" max="6849" width="9.140625" style="8" customWidth="1"/>
    <col min="6850" max="6850" width="11.5703125" style="8" customWidth="1"/>
    <col min="6851" max="6851" width="18.140625" style="8" customWidth="1"/>
    <col min="6852" max="6852" width="13.140625" style="8" customWidth="1"/>
    <col min="6853" max="6853" width="12.28515625" style="8" customWidth="1"/>
    <col min="6854" max="7091" width="9.140625" style="8"/>
    <col min="7092" max="7092" width="1.42578125" style="8" customWidth="1"/>
    <col min="7093" max="7093" width="59.5703125" style="8" customWidth="1"/>
    <col min="7094" max="7094" width="9.140625" style="8" customWidth="1"/>
    <col min="7095" max="7096" width="3.85546875" style="8" customWidth="1"/>
    <col min="7097" max="7097" width="10.5703125" style="8" customWidth="1"/>
    <col min="7098" max="7098" width="3.85546875" style="8" customWidth="1"/>
    <col min="7099" max="7101" width="14.42578125" style="8" customWidth="1"/>
    <col min="7102" max="7102" width="4.140625" style="8" customWidth="1"/>
    <col min="7103" max="7103" width="15" style="8" customWidth="1"/>
    <col min="7104" max="7105" width="9.140625" style="8" customWidth="1"/>
    <col min="7106" max="7106" width="11.5703125" style="8" customWidth="1"/>
    <col min="7107" max="7107" width="18.140625" style="8" customWidth="1"/>
    <col min="7108" max="7108" width="13.140625" style="8" customWidth="1"/>
    <col min="7109" max="7109" width="12.28515625" style="8" customWidth="1"/>
    <col min="7110" max="7347" width="9.140625" style="8"/>
    <col min="7348" max="7348" width="1.42578125" style="8" customWidth="1"/>
    <col min="7349" max="7349" width="59.5703125" style="8" customWidth="1"/>
    <col min="7350" max="7350" width="9.140625" style="8" customWidth="1"/>
    <col min="7351" max="7352" width="3.85546875" style="8" customWidth="1"/>
    <col min="7353" max="7353" width="10.5703125" style="8" customWidth="1"/>
    <col min="7354" max="7354" width="3.85546875" style="8" customWidth="1"/>
    <col min="7355" max="7357" width="14.42578125" style="8" customWidth="1"/>
    <col min="7358" max="7358" width="4.140625" style="8" customWidth="1"/>
    <col min="7359" max="7359" width="15" style="8" customWidth="1"/>
    <col min="7360" max="7361" width="9.140625" style="8" customWidth="1"/>
    <col min="7362" max="7362" width="11.5703125" style="8" customWidth="1"/>
    <col min="7363" max="7363" width="18.140625" style="8" customWidth="1"/>
    <col min="7364" max="7364" width="13.140625" style="8" customWidth="1"/>
    <col min="7365" max="7365" width="12.28515625" style="8" customWidth="1"/>
    <col min="7366" max="7603" width="9.140625" style="8"/>
    <col min="7604" max="7604" width="1.42578125" style="8" customWidth="1"/>
    <col min="7605" max="7605" width="59.5703125" style="8" customWidth="1"/>
    <col min="7606" max="7606" width="9.140625" style="8" customWidth="1"/>
    <col min="7607" max="7608" width="3.85546875" style="8" customWidth="1"/>
    <col min="7609" max="7609" width="10.5703125" style="8" customWidth="1"/>
    <col min="7610" max="7610" width="3.85546875" style="8" customWidth="1"/>
    <col min="7611" max="7613" width="14.42578125" style="8" customWidth="1"/>
    <col min="7614" max="7614" width="4.140625" style="8" customWidth="1"/>
    <col min="7615" max="7615" width="15" style="8" customWidth="1"/>
    <col min="7616" max="7617" width="9.140625" style="8" customWidth="1"/>
    <col min="7618" max="7618" width="11.5703125" style="8" customWidth="1"/>
    <col min="7619" max="7619" width="18.140625" style="8" customWidth="1"/>
    <col min="7620" max="7620" width="13.140625" style="8" customWidth="1"/>
    <col min="7621" max="7621" width="12.28515625" style="8" customWidth="1"/>
    <col min="7622" max="7859" width="9.140625" style="8"/>
    <col min="7860" max="7860" width="1.42578125" style="8" customWidth="1"/>
    <col min="7861" max="7861" width="59.5703125" style="8" customWidth="1"/>
    <col min="7862" max="7862" width="9.140625" style="8" customWidth="1"/>
    <col min="7863" max="7864" width="3.85546875" style="8" customWidth="1"/>
    <col min="7865" max="7865" width="10.5703125" style="8" customWidth="1"/>
    <col min="7866" max="7866" width="3.85546875" style="8" customWidth="1"/>
    <col min="7867" max="7869" width="14.42578125" style="8" customWidth="1"/>
    <col min="7870" max="7870" width="4.140625" style="8" customWidth="1"/>
    <col min="7871" max="7871" width="15" style="8" customWidth="1"/>
    <col min="7872" max="7873" width="9.140625" style="8" customWidth="1"/>
    <col min="7874" max="7874" width="11.5703125" style="8" customWidth="1"/>
    <col min="7875" max="7875" width="18.140625" style="8" customWidth="1"/>
    <col min="7876" max="7876" width="13.140625" style="8" customWidth="1"/>
    <col min="7877" max="7877" width="12.28515625" style="8" customWidth="1"/>
    <col min="7878" max="8115" width="9.140625" style="8"/>
    <col min="8116" max="8116" width="1.42578125" style="8" customWidth="1"/>
    <col min="8117" max="8117" width="59.5703125" style="8" customWidth="1"/>
    <col min="8118" max="8118" width="9.140625" style="8" customWidth="1"/>
    <col min="8119" max="8120" width="3.85546875" style="8" customWidth="1"/>
    <col min="8121" max="8121" width="10.5703125" style="8" customWidth="1"/>
    <col min="8122" max="8122" width="3.85546875" style="8" customWidth="1"/>
    <col min="8123" max="8125" width="14.42578125" style="8" customWidth="1"/>
    <col min="8126" max="8126" width="4.140625" style="8" customWidth="1"/>
    <col min="8127" max="8127" width="15" style="8" customWidth="1"/>
    <col min="8128" max="8129" width="9.140625" style="8" customWidth="1"/>
    <col min="8130" max="8130" width="11.5703125" style="8" customWidth="1"/>
    <col min="8131" max="8131" width="18.140625" style="8" customWidth="1"/>
    <col min="8132" max="8132" width="13.140625" style="8" customWidth="1"/>
    <col min="8133" max="8133" width="12.28515625" style="8" customWidth="1"/>
    <col min="8134" max="8371" width="9.140625" style="8"/>
    <col min="8372" max="8372" width="1.42578125" style="8" customWidth="1"/>
    <col min="8373" max="8373" width="59.5703125" style="8" customWidth="1"/>
    <col min="8374" max="8374" width="9.140625" style="8" customWidth="1"/>
    <col min="8375" max="8376" width="3.85546875" style="8" customWidth="1"/>
    <col min="8377" max="8377" width="10.5703125" style="8" customWidth="1"/>
    <col min="8378" max="8378" width="3.85546875" style="8" customWidth="1"/>
    <col min="8379" max="8381" width="14.42578125" style="8" customWidth="1"/>
    <col min="8382" max="8382" width="4.140625" style="8" customWidth="1"/>
    <col min="8383" max="8383" width="15" style="8" customWidth="1"/>
    <col min="8384" max="8385" width="9.140625" style="8" customWidth="1"/>
    <col min="8386" max="8386" width="11.5703125" style="8" customWidth="1"/>
    <col min="8387" max="8387" width="18.140625" style="8" customWidth="1"/>
    <col min="8388" max="8388" width="13.140625" style="8" customWidth="1"/>
    <col min="8389" max="8389" width="12.28515625" style="8" customWidth="1"/>
    <col min="8390" max="8627" width="9.140625" style="8"/>
    <col min="8628" max="8628" width="1.42578125" style="8" customWidth="1"/>
    <col min="8629" max="8629" width="59.5703125" style="8" customWidth="1"/>
    <col min="8630" max="8630" width="9.140625" style="8" customWidth="1"/>
    <col min="8631" max="8632" width="3.85546875" style="8" customWidth="1"/>
    <col min="8633" max="8633" width="10.5703125" style="8" customWidth="1"/>
    <col min="8634" max="8634" width="3.85546875" style="8" customWidth="1"/>
    <col min="8635" max="8637" width="14.42578125" style="8" customWidth="1"/>
    <col min="8638" max="8638" width="4.140625" style="8" customWidth="1"/>
    <col min="8639" max="8639" width="15" style="8" customWidth="1"/>
    <col min="8640" max="8641" width="9.140625" style="8" customWidth="1"/>
    <col min="8642" max="8642" width="11.5703125" style="8" customWidth="1"/>
    <col min="8643" max="8643" width="18.140625" style="8" customWidth="1"/>
    <col min="8644" max="8644" width="13.140625" style="8" customWidth="1"/>
    <col min="8645" max="8645" width="12.28515625" style="8" customWidth="1"/>
    <col min="8646" max="8883" width="9.140625" style="8"/>
    <col min="8884" max="8884" width="1.42578125" style="8" customWidth="1"/>
    <col min="8885" max="8885" width="59.5703125" style="8" customWidth="1"/>
    <col min="8886" max="8886" width="9.140625" style="8" customWidth="1"/>
    <col min="8887" max="8888" width="3.85546875" style="8" customWidth="1"/>
    <col min="8889" max="8889" width="10.5703125" style="8" customWidth="1"/>
    <col min="8890" max="8890" width="3.85546875" style="8" customWidth="1"/>
    <col min="8891" max="8893" width="14.42578125" style="8" customWidth="1"/>
    <col min="8894" max="8894" width="4.140625" style="8" customWidth="1"/>
    <col min="8895" max="8895" width="15" style="8" customWidth="1"/>
    <col min="8896" max="8897" width="9.140625" style="8" customWidth="1"/>
    <col min="8898" max="8898" width="11.5703125" style="8" customWidth="1"/>
    <col min="8899" max="8899" width="18.140625" style="8" customWidth="1"/>
    <col min="8900" max="8900" width="13.140625" style="8" customWidth="1"/>
    <col min="8901" max="8901" width="12.28515625" style="8" customWidth="1"/>
    <col min="8902" max="9139" width="9.140625" style="8"/>
    <col min="9140" max="9140" width="1.42578125" style="8" customWidth="1"/>
    <col min="9141" max="9141" width="59.5703125" style="8" customWidth="1"/>
    <col min="9142" max="9142" width="9.140625" style="8" customWidth="1"/>
    <col min="9143" max="9144" width="3.85546875" style="8" customWidth="1"/>
    <col min="9145" max="9145" width="10.5703125" style="8" customWidth="1"/>
    <col min="9146" max="9146" width="3.85546875" style="8" customWidth="1"/>
    <col min="9147" max="9149" width="14.42578125" style="8" customWidth="1"/>
    <col min="9150" max="9150" width="4.140625" style="8" customWidth="1"/>
    <col min="9151" max="9151" width="15" style="8" customWidth="1"/>
    <col min="9152" max="9153" width="9.140625" style="8" customWidth="1"/>
    <col min="9154" max="9154" width="11.5703125" style="8" customWidth="1"/>
    <col min="9155" max="9155" width="18.140625" style="8" customWidth="1"/>
    <col min="9156" max="9156" width="13.140625" style="8" customWidth="1"/>
    <col min="9157" max="9157" width="12.28515625" style="8" customWidth="1"/>
    <col min="9158" max="9395" width="9.140625" style="8"/>
    <col min="9396" max="9396" width="1.42578125" style="8" customWidth="1"/>
    <col min="9397" max="9397" width="59.5703125" style="8" customWidth="1"/>
    <col min="9398" max="9398" width="9.140625" style="8" customWidth="1"/>
    <col min="9399" max="9400" width="3.85546875" style="8" customWidth="1"/>
    <col min="9401" max="9401" width="10.5703125" style="8" customWidth="1"/>
    <col min="9402" max="9402" width="3.85546875" style="8" customWidth="1"/>
    <col min="9403" max="9405" width="14.42578125" style="8" customWidth="1"/>
    <col min="9406" max="9406" width="4.140625" style="8" customWidth="1"/>
    <col min="9407" max="9407" width="15" style="8" customWidth="1"/>
    <col min="9408" max="9409" width="9.140625" style="8" customWidth="1"/>
    <col min="9410" max="9410" width="11.5703125" style="8" customWidth="1"/>
    <col min="9411" max="9411" width="18.140625" style="8" customWidth="1"/>
    <col min="9412" max="9412" width="13.140625" style="8" customWidth="1"/>
    <col min="9413" max="9413" width="12.28515625" style="8" customWidth="1"/>
    <col min="9414" max="9651" width="9.140625" style="8"/>
    <col min="9652" max="9652" width="1.42578125" style="8" customWidth="1"/>
    <col min="9653" max="9653" width="59.5703125" style="8" customWidth="1"/>
    <col min="9654" max="9654" width="9.140625" style="8" customWidth="1"/>
    <col min="9655" max="9656" width="3.85546875" style="8" customWidth="1"/>
    <col min="9657" max="9657" width="10.5703125" style="8" customWidth="1"/>
    <col min="9658" max="9658" width="3.85546875" style="8" customWidth="1"/>
    <col min="9659" max="9661" width="14.42578125" style="8" customWidth="1"/>
    <col min="9662" max="9662" width="4.140625" style="8" customWidth="1"/>
    <col min="9663" max="9663" width="15" style="8" customWidth="1"/>
    <col min="9664" max="9665" width="9.140625" style="8" customWidth="1"/>
    <col min="9666" max="9666" width="11.5703125" style="8" customWidth="1"/>
    <col min="9667" max="9667" width="18.140625" style="8" customWidth="1"/>
    <col min="9668" max="9668" width="13.140625" style="8" customWidth="1"/>
    <col min="9669" max="9669" width="12.28515625" style="8" customWidth="1"/>
    <col min="9670" max="9907" width="9.140625" style="8"/>
    <col min="9908" max="9908" width="1.42578125" style="8" customWidth="1"/>
    <col min="9909" max="9909" width="59.5703125" style="8" customWidth="1"/>
    <col min="9910" max="9910" width="9.140625" style="8" customWidth="1"/>
    <col min="9911" max="9912" width="3.85546875" style="8" customWidth="1"/>
    <col min="9913" max="9913" width="10.5703125" style="8" customWidth="1"/>
    <col min="9914" max="9914" width="3.85546875" style="8" customWidth="1"/>
    <col min="9915" max="9917" width="14.42578125" style="8" customWidth="1"/>
    <col min="9918" max="9918" width="4.140625" style="8" customWidth="1"/>
    <col min="9919" max="9919" width="15" style="8" customWidth="1"/>
    <col min="9920" max="9921" width="9.140625" style="8" customWidth="1"/>
    <col min="9922" max="9922" width="11.5703125" style="8" customWidth="1"/>
    <col min="9923" max="9923" width="18.140625" style="8" customWidth="1"/>
    <col min="9924" max="9924" width="13.140625" style="8" customWidth="1"/>
    <col min="9925" max="9925" width="12.28515625" style="8" customWidth="1"/>
    <col min="9926" max="10163" width="9.140625" style="8"/>
    <col min="10164" max="10164" width="1.42578125" style="8" customWidth="1"/>
    <col min="10165" max="10165" width="59.5703125" style="8" customWidth="1"/>
    <col min="10166" max="10166" width="9.140625" style="8" customWidth="1"/>
    <col min="10167" max="10168" width="3.85546875" style="8" customWidth="1"/>
    <col min="10169" max="10169" width="10.5703125" style="8" customWidth="1"/>
    <col min="10170" max="10170" width="3.85546875" style="8" customWidth="1"/>
    <col min="10171" max="10173" width="14.42578125" style="8" customWidth="1"/>
    <col min="10174" max="10174" width="4.140625" style="8" customWidth="1"/>
    <col min="10175" max="10175" width="15" style="8" customWidth="1"/>
    <col min="10176" max="10177" width="9.140625" style="8" customWidth="1"/>
    <col min="10178" max="10178" width="11.5703125" style="8" customWidth="1"/>
    <col min="10179" max="10179" width="18.140625" style="8" customWidth="1"/>
    <col min="10180" max="10180" width="13.140625" style="8" customWidth="1"/>
    <col min="10181" max="10181" width="12.28515625" style="8" customWidth="1"/>
    <col min="10182" max="10419" width="9.140625" style="8"/>
    <col min="10420" max="10420" width="1.42578125" style="8" customWidth="1"/>
    <col min="10421" max="10421" width="59.5703125" style="8" customWidth="1"/>
    <col min="10422" max="10422" width="9.140625" style="8" customWidth="1"/>
    <col min="10423" max="10424" width="3.85546875" style="8" customWidth="1"/>
    <col min="10425" max="10425" width="10.5703125" style="8" customWidth="1"/>
    <col min="10426" max="10426" width="3.85546875" style="8" customWidth="1"/>
    <col min="10427" max="10429" width="14.42578125" style="8" customWidth="1"/>
    <col min="10430" max="10430" width="4.140625" style="8" customWidth="1"/>
    <col min="10431" max="10431" width="15" style="8" customWidth="1"/>
    <col min="10432" max="10433" width="9.140625" style="8" customWidth="1"/>
    <col min="10434" max="10434" width="11.5703125" style="8" customWidth="1"/>
    <col min="10435" max="10435" width="18.140625" style="8" customWidth="1"/>
    <col min="10436" max="10436" width="13.140625" style="8" customWidth="1"/>
    <col min="10437" max="10437" width="12.28515625" style="8" customWidth="1"/>
    <col min="10438" max="10675" width="9.140625" style="8"/>
    <col min="10676" max="10676" width="1.42578125" style="8" customWidth="1"/>
    <col min="10677" max="10677" width="59.5703125" style="8" customWidth="1"/>
    <col min="10678" max="10678" width="9.140625" style="8" customWidth="1"/>
    <col min="10679" max="10680" width="3.85546875" style="8" customWidth="1"/>
    <col min="10681" max="10681" width="10.5703125" style="8" customWidth="1"/>
    <col min="10682" max="10682" width="3.85546875" style="8" customWidth="1"/>
    <col min="10683" max="10685" width="14.42578125" style="8" customWidth="1"/>
    <col min="10686" max="10686" width="4.140625" style="8" customWidth="1"/>
    <col min="10687" max="10687" width="15" style="8" customWidth="1"/>
    <col min="10688" max="10689" width="9.140625" style="8" customWidth="1"/>
    <col min="10690" max="10690" width="11.5703125" style="8" customWidth="1"/>
    <col min="10691" max="10691" width="18.140625" style="8" customWidth="1"/>
    <col min="10692" max="10692" width="13.140625" style="8" customWidth="1"/>
    <col min="10693" max="10693" width="12.28515625" style="8" customWidth="1"/>
    <col min="10694" max="10931" width="9.140625" style="8"/>
    <col min="10932" max="10932" width="1.42578125" style="8" customWidth="1"/>
    <col min="10933" max="10933" width="59.5703125" style="8" customWidth="1"/>
    <col min="10934" max="10934" width="9.140625" style="8" customWidth="1"/>
    <col min="10935" max="10936" width="3.85546875" style="8" customWidth="1"/>
    <col min="10937" max="10937" width="10.5703125" style="8" customWidth="1"/>
    <col min="10938" max="10938" width="3.85546875" style="8" customWidth="1"/>
    <col min="10939" max="10941" width="14.42578125" style="8" customWidth="1"/>
    <col min="10942" max="10942" width="4.140625" style="8" customWidth="1"/>
    <col min="10943" max="10943" width="15" style="8" customWidth="1"/>
    <col min="10944" max="10945" width="9.140625" style="8" customWidth="1"/>
    <col min="10946" max="10946" width="11.5703125" style="8" customWidth="1"/>
    <col min="10947" max="10947" width="18.140625" style="8" customWidth="1"/>
    <col min="10948" max="10948" width="13.140625" style="8" customWidth="1"/>
    <col min="10949" max="10949" width="12.28515625" style="8" customWidth="1"/>
    <col min="10950" max="11187" width="9.140625" style="8"/>
    <col min="11188" max="11188" width="1.42578125" style="8" customWidth="1"/>
    <col min="11189" max="11189" width="59.5703125" style="8" customWidth="1"/>
    <col min="11190" max="11190" width="9.140625" style="8" customWidth="1"/>
    <col min="11191" max="11192" width="3.85546875" style="8" customWidth="1"/>
    <col min="11193" max="11193" width="10.5703125" style="8" customWidth="1"/>
    <col min="11194" max="11194" width="3.85546875" style="8" customWidth="1"/>
    <col min="11195" max="11197" width="14.42578125" style="8" customWidth="1"/>
    <col min="11198" max="11198" width="4.140625" style="8" customWidth="1"/>
    <col min="11199" max="11199" width="15" style="8" customWidth="1"/>
    <col min="11200" max="11201" width="9.140625" style="8" customWidth="1"/>
    <col min="11202" max="11202" width="11.5703125" style="8" customWidth="1"/>
    <col min="11203" max="11203" width="18.140625" style="8" customWidth="1"/>
    <col min="11204" max="11204" width="13.140625" style="8" customWidth="1"/>
    <col min="11205" max="11205" width="12.28515625" style="8" customWidth="1"/>
    <col min="11206" max="11443" width="9.140625" style="8"/>
    <col min="11444" max="11444" width="1.42578125" style="8" customWidth="1"/>
    <col min="11445" max="11445" width="59.5703125" style="8" customWidth="1"/>
    <col min="11446" max="11446" width="9.140625" style="8" customWidth="1"/>
    <col min="11447" max="11448" width="3.85546875" style="8" customWidth="1"/>
    <col min="11449" max="11449" width="10.5703125" style="8" customWidth="1"/>
    <col min="11450" max="11450" width="3.85546875" style="8" customWidth="1"/>
    <col min="11451" max="11453" width="14.42578125" style="8" customWidth="1"/>
    <col min="11454" max="11454" width="4.140625" style="8" customWidth="1"/>
    <col min="11455" max="11455" width="15" style="8" customWidth="1"/>
    <col min="11456" max="11457" width="9.140625" style="8" customWidth="1"/>
    <col min="11458" max="11458" width="11.5703125" style="8" customWidth="1"/>
    <col min="11459" max="11459" width="18.140625" style="8" customWidth="1"/>
    <col min="11460" max="11460" width="13.140625" style="8" customWidth="1"/>
    <col min="11461" max="11461" width="12.28515625" style="8" customWidth="1"/>
    <col min="11462" max="11699" width="9.140625" style="8"/>
    <col min="11700" max="11700" width="1.42578125" style="8" customWidth="1"/>
    <col min="11701" max="11701" width="59.5703125" style="8" customWidth="1"/>
    <col min="11702" max="11702" width="9.140625" style="8" customWidth="1"/>
    <col min="11703" max="11704" width="3.85546875" style="8" customWidth="1"/>
    <col min="11705" max="11705" width="10.5703125" style="8" customWidth="1"/>
    <col min="11706" max="11706" width="3.85546875" style="8" customWidth="1"/>
    <col min="11707" max="11709" width="14.42578125" style="8" customWidth="1"/>
    <col min="11710" max="11710" width="4.140625" style="8" customWidth="1"/>
    <col min="11711" max="11711" width="15" style="8" customWidth="1"/>
    <col min="11712" max="11713" width="9.140625" style="8" customWidth="1"/>
    <col min="11714" max="11714" width="11.5703125" style="8" customWidth="1"/>
    <col min="11715" max="11715" width="18.140625" style="8" customWidth="1"/>
    <col min="11716" max="11716" width="13.140625" style="8" customWidth="1"/>
    <col min="11717" max="11717" width="12.28515625" style="8" customWidth="1"/>
    <col min="11718" max="11955" width="9.140625" style="8"/>
    <col min="11956" max="11956" width="1.42578125" style="8" customWidth="1"/>
    <col min="11957" max="11957" width="59.5703125" style="8" customWidth="1"/>
    <col min="11958" max="11958" width="9.140625" style="8" customWidth="1"/>
    <col min="11959" max="11960" width="3.85546875" style="8" customWidth="1"/>
    <col min="11961" max="11961" width="10.5703125" style="8" customWidth="1"/>
    <col min="11962" max="11962" width="3.85546875" style="8" customWidth="1"/>
    <col min="11963" max="11965" width="14.42578125" style="8" customWidth="1"/>
    <col min="11966" max="11966" width="4.140625" style="8" customWidth="1"/>
    <col min="11967" max="11967" width="15" style="8" customWidth="1"/>
    <col min="11968" max="11969" width="9.140625" style="8" customWidth="1"/>
    <col min="11970" max="11970" width="11.5703125" style="8" customWidth="1"/>
    <col min="11971" max="11971" width="18.140625" style="8" customWidth="1"/>
    <col min="11972" max="11972" width="13.140625" style="8" customWidth="1"/>
    <col min="11973" max="11973" width="12.28515625" style="8" customWidth="1"/>
    <col min="11974" max="12211" width="9.140625" style="8"/>
    <col min="12212" max="12212" width="1.42578125" style="8" customWidth="1"/>
    <col min="12213" max="12213" width="59.5703125" style="8" customWidth="1"/>
    <col min="12214" max="12214" width="9.140625" style="8" customWidth="1"/>
    <col min="12215" max="12216" width="3.85546875" style="8" customWidth="1"/>
    <col min="12217" max="12217" width="10.5703125" style="8" customWidth="1"/>
    <col min="12218" max="12218" width="3.85546875" style="8" customWidth="1"/>
    <col min="12219" max="12221" width="14.42578125" style="8" customWidth="1"/>
    <col min="12222" max="12222" width="4.140625" style="8" customWidth="1"/>
    <col min="12223" max="12223" width="15" style="8" customWidth="1"/>
    <col min="12224" max="12225" width="9.140625" style="8" customWidth="1"/>
    <col min="12226" max="12226" width="11.5703125" style="8" customWidth="1"/>
    <col min="12227" max="12227" width="18.140625" style="8" customWidth="1"/>
    <col min="12228" max="12228" width="13.140625" style="8" customWidth="1"/>
    <col min="12229" max="12229" width="12.28515625" style="8" customWidth="1"/>
    <col min="12230" max="12467" width="9.140625" style="8"/>
    <col min="12468" max="12468" width="1.42578125" style="8" customWidth="1"/>
    <col min="12469" max="12469" width="59.5703125" style="8" customWidth="1"/>
    <col min="12470" max="12470" width="9.140625" style="8" customWidth="1"/>
    <col min="12471" max="12472" width="3.85546875" style="8" customWidth="1"/>
    <col min="12473" max="12473" width="10.5703125" style="8" customWidth="1"/>
    <col min="12474" max="12474" width="3.85546875" style="8" customWidth="1"/>
    <col min="12475" max="12477" width="14.42578125" style="8" customWidth="1"/>
    <col min="12478" max="12478" width="4.140625" style="8" customWidth="1"/>
    <col min="12479" max="12479" width="15" style="8" customWidth="1"/>
    <col min="12480" max="12481" width="9.140625" style="8" customWidth="1"/>
    <col min="12482" max="12482" width="11.5703125" style="8" customWidth="1"/>
    <col min="12483" max="12483" width="18.140625" style="8" customWidth="1"/>
    <col min="12484" max="12484" width="13.140625" style="8" customWidth="1"/>
    <col min="12485" max="12485" width="12.28515625" style="8" customWidth="1"/>
    <col min="12486" max="12723" width="9.140625" style="8"/>
    <col min="12724" max="12724" width="1.42578125" style="8" customWidth="1"/>
    <col min="12725" max="12725" width="59.5703125" style="8" customWidth="1"/>
    <col min="12726" max="12726" width="9.140625" style="8" customWidth="1"/>
    <col min="12727" max="12728" width="3.85546875" style="8" customWidth="1"/>
    <col min="12729" max="12729" width="10.5703125" style="8" customWidth="1"/>
    <col min="12730" max="12730" width="3.85546875" style="8" customWidth="1"/>
    <col min="12731" max="12733" width="14.42578125" style="8" customWidth="1"/>
    <col min="12734" max="12734" width="4.140625" style="8" customWidth="1"/>
    <col min="12735" max="12735" width="15" style="8" customWidth="1"/>
    <col min="12736" max="12737" width="9.140625" style="8" customWidth="1"/>
    <col min="12738" max="12738" width="11.5703125" style="8" customWidth="1"/>
    <col min="12739" max="12739" width="18.140625" style="8" customWidth="1"/>
    <col min="12740" max="12740" width="13.140625" style="8" customWidth="1"/>
    <col min="12741" max="12741" width="12.28515625" style="8" customWidth="1"/>
    <col min="12742" max="12979" width="9.140625" style="8"/>
    <col min="12980" max="12980" width="1.42578125" style="8" customWidth="1"/>
    <col min="12981" max="12981" width="59.5703125" style="8" customWidth="1"/>
    <col min="12982" max="12982" width="9.140625" style="8" customWidth="1"/>
    <col min="12983" max="12984" width="3.85546875" style="8" customWidth="1"/>
    <col min="12985" max="12985" width="10.5703125" style="8" customWidth="1"/>
    <col min="12986" max="12986" width="3.85546875" style="8" customWidth="1"/>
    <col min="12987" max="12989" width="14.42578125" style="8" customWidth="1"/>
    <col min="12990" max="12990" width="4.140625" style="8" customWidth="1"/>
    <col min="12991" max="12991" width="15" style="8" customWidth="1"/>
    <col min="12992" max="12993" width="9.140625" style="8" customWidth="1"/>
    <col min="12994" max="12994" width="11.5703125" style="8" customWidth="1"/>
    <col min="12995" max="12995" width="18.140625" style="8" customWidth="1"/>
    <col min="12996" max="12996" width="13.140625" style="8" customWidth="1"/>
    <col min="12997" max="12997" width="12.28515625" style="8" customWidth="1"/>
    <col min="12998" max="13235" width="9.140625" style="8"/>
    <col min="13236" max="13236" width="1.42578125" style="8" customWidth="1"/>
    <col min="13237" max="13237" width="59.5703125" style="8" customWidth="1"/>
    <col min="13238" max="13238" width="9.140625" style="8" customWidth="1"/>
    <col min="13239" max="13240" width="3.85546875" style="8" customWidth="1"/>
    <col min="13241" max="13241" width="10.5703125" style="8" customWidth="1"/>
    <col min="13242" max="13242" width="3.85546875" style="8" customWidth="1"/>
    <col min="13243" max="13245" width="14.42578125" style="8" customWidth="1"/>
    <col min="13246" max="13246" width="4.140625" style="8" customWidth="1"/>
    <col min="13247" max="13247" width="15" style="8" customWidth="1"/>
    <col min="13248" max="13249" width="9.140625" style="8" customWidth="1"/>
    <col min="13250" max="13250" width="11.5703125" style="8" customWidth="1"/>
    <col min="13251" max="13251" width="18.140625" style="8" customWidth="1"/>
    <col min="13252" max="13252" width="13.140625" style="8" customWidth="1"/>
    <col min="13253" max="13253" width="12.28515625" style="8" customWidth="1"/>
    <col min="13254" max="13491" width="9.140625" style="8"/>
    <col min="13492" max="13492" width="1.42578125" style="8" customWidth="1"/>
    <col min="13493" max="13493" width="59.5703125" style="8" customWidth="1"/>
    <col min="13494" max="13494" width="9.140625" style="8" customWidth="1"/>
    <col min="13495" max="13496" width="3.85546875" style="8" customWidth="1"/>
    <col min="13497" max="13497" width="10.5703125" style="8" customWidth="1"/>
    <col min="13498" max="13498" width="3.85546875" style="8" customWidth="1"/>
    <col min="13499" max="13501" width="14.42578125" style="8" customWidth="1"/>
    <col min="13502" max="13502" width="4.140625" style="8" customWidth="1"/>
    <col min="13503" max="13503" width="15" style="8" customWidth="1"/>
    <col min="13504" max="13505" width="9.140625" style="8" customWidth="1"/>
    <col min="13506" max="13506" width="11.5703125" style="8" customWidth="1"/>
    <col min="13507" max="13507" width="18.140625" style="8" customWidth="1"/>
    <col min="13508" max="13508" width="13.140625" style="8" customWidth="1"/>
    <col min="13509" max="13509" width="12.28515625" style="8" customWidth="1"/>
    <col min="13510" max="13747" width="9.140625" style="8"/>
    <col min="13748" max="13748" width="1.42578125" style="8" customWidth="1"/>
    <col min="13749" max="13749" width="59.5703125" style="8" customWidth="1"/>
    <col min="13750" max="13750" width="9.140625" style="8" customWidth="1"/>
    <col min="13751" max="13752" width="3.85546875" style="8" customWidth="1"/>
    <col min="13753" max="13753" width="10.5703125" style="8" customWidth="1"/>
    <col min="13754" max="13754" width="3.85546875" style="8" customWidth="1"/>
    <col min="13755" max="13757" width="14.42578125" style="8" customWidth="1"/>
    <col min="13758" max="13758" width="4.140625" style="8" customWidth="1"/>
    <col min="13759" max="13759" width="15" style="8" customWidth="1"/>
    <col min="13760" max="13761" width="9.140625" style="8" customWidth="1"/>
    <col min="13762" max="13762" width="11.5703125" style="8" customWidth="1"/>
    <col min="13763" max="13763" width="18.140625" style="8" customWidth="1"/>
    <col min="13764" max="13764" width="13.140625" style="8" customWidth="1"/>
    <col min="13765" max="13765" width="12.28515625" style="8" customWidth="1"/>
    <col min="13766" max="14003" width="9.140625" style="8"/>
    <col min="14004" max="14004" width="1.42578125" style="8" customWidth="1"/>
    <col min="14005" max="14005" width="59.5703125" style="8" customWidth="1"/>
    <col min="14006" max="14006" width="9.140625" style="8" customWidth="1"/>
    <col min="14007" max="14008" width="3.85546875" style="8" customWidth="1"/>
    <col min="14009" max="14009" width="10.5703125" style="8" customWidth="1"/>
    <col min="14010" max="14010" width="3.85546875" style="8" customWidth="1"/>
    <col min="14011" max="14013" width="14.42578125" style="8" customWidth="1"/>
    <col min="14014" max="14014" width="4.140625" style="8" customWidth="1"/>
    <col min="14015" max="14015" width="15" style="8" customWidth="1"/>
    <col min="14016" max="14017" width="9.140625" style="8" customWidth="1"/>
    <col min="14018" max="14018" width="11.5703125" style="8" customWidth="1"/>
    <col min="14019" max="14019" width="18.140625" style="8" customWidth="1"/>
    <col min="14020" max="14020" width="13.140625" style="8" customWidth="1"/>
    <col min="14021" max="14021" width="12.28515625" style="8" customWidth="1"/>
    <col min="14022" max="14259" width="9.140625" style="8"/>
    <col min="14260" max="14260" width="1.42578125" style="8" customWidth="1"/>
    <col min="14261" max="14261" width="59.5703125" style="8" customWidth="1"/>
    <col min="14262" max="14262" width="9.140625" style="8" customWidth="1"/>
    <col min="14263" max="14264" width="3.85546875" style="8" customWidth="1"/>
    <col min="14265" max="14265" width="10.5703125" style="8" customWidth="1"/>
    <col min="14266" max="14266" width="3.85546875" style="8" customWidth="1"/>
    <col min="14267" max="14269" width="14.42578125" style="8" customWidth="1"/>
    <col min="14270" max="14270" width="4.140625" style="8" customWidth="1"/>
    <col min="14271" max="14271" width="15" style="8" customWidth="1"/>
    <col min="14272" max="14273" width="9.140625" style="8" customWidth="1"/>
    <col min="14274" max="14274" width="11.5703125" style="8" customWidth="1"/>
    <col min="14275" max="14275" width="18.140625" style="8" customWidth="1"/>
    <col min="14276" max="14276" width="13.140625" style="8" customWidth="1"/>
    <col min="14277" max="14277" width="12.28515625" style="8" customWidth="1"/>
    <col min="14278" max="14515" width="9.140625" style="8"/>
    <col min="14516" max="14516" width="1.42578125" style="8" customWidth="1"/>
    <col min="14517" max="14517" width="59.5703125" style="8" customWidth="1"/>
    <col min="14518" max="14518" width="9.140625" style="8" customWidth="1"/>
    <col min="14519" max="14520" width="3.85546875" style="8" customWidth="1"/>
    <col min="14521" max="14521" width="10.5703125" style="8" customWidth="1"/>
    <col min="14522" max="14522" width="3.85546875" style="8" customWidth="1"/>
    <col min="14523" max="14525" width="14.42578125" style="8" customWidth="1"/>
    <col min="14526" max="14526" width="4.140625" style="8" customWidth="1"/>
    <col min="14527" max="14527" width="15" style="8" customWidth="1"/>
    <col min="14528" max="14529" width="9.140625" style="8" customWidth="1"/>
    <col min="14530" max="14530" width="11.5703125" style="8" customWidth="1"/>
    <col min="14531" max="14531" width="18.140625" style="8" customWidth="1"/>
    <col min="14532" max="14532" width="13.140625" style="8" customWidth="1"/>
    <col min="14533" max="14533" width="12.28515625" style="8" customWidth="1"/>
    <col min="14534" max="14771" width="9.140625" style="8"/>
    <col min="14772" max="14772" width="1.42578125" style="8" customWidth="1"/>
    <col min="14773" max="14773" width="59.5703125" style="8" customWidth="1"/>
    <col min="14774" max="14774" width="9.140625" style="8" customWidth="1"/>
    <col min="14775" max="14776" width="3.85546875" style="8" customWidth="1"/>
    <col min="14777" max="14777" width="10.5703125" style="8" customWidth="1"/>
    <col min="14778" max="14778" width="3.85546875" style="8" customWidth="1"/>
    <col min="14779" max="14781" width="14.42578125" style="8" customWidth="1"/>
    <col min="14782" max="14782" width="4.140625" style="8" customWidth="1"/>
    <col min="14783" max="14783" width="15" style="8" customWidth="1"/>
    <col min="14784" max="14785" width="9.140625" style="8" customWidth="1"/>
    <col min="14786" max="14786" width="11.5703125" style="8" customWidth="1"/>
    <col min="14787" max="14787" width="18.140625" style="8" customWidth="1"/>
    <col min="14788" max="14788" width="13.140625" style="8" customWidth="1"/>
    <col min="14789" max="14789" width="12.28515625" style="8" customWidth="1"/>
    <col min="14790" max="15027" width="9.140625" style="8"/>
    <col min="15028" max="15028" width="1.42578125" style="8" customWidth="1"/>
    <col min="15029" max="15029" width="59.5703125" style="8" customWidth="1"/>
    <col min="15030" max="15030" width="9.140625" style="8" customWidth="1"/>
    <col min="15031" max="15032" width="3.85546875" style="8" customWidth="1"/>
    <col min="15033" max="15033" width="10.5703125" style="8" customWidth="1"/>
    <col min="15034" max="15034" width="3.85546875" style="8" customWidth="1"/>
    <col min="15035" max="15037" width="14.42578125" style="8" customWidth="1"/>
    <col min="15038" max="15038" width="4.140625" style="8" customWidth="1"/>
    <col min="15039" max="15039" width="15" style="8" customWidth="1"/>
    <col min="15040" max="15041" width="9.140625" style="8" customWidth="1"/>
    <col min="15042" max="15042" width="11.5703125" style="8" customWidth="1"/>
    <col min="15043" max="15043" width="18.140625" style="8" customWidth="1"/>
    <col min="15044" max="15044" width="13.140625" style="8" customWidth="1"/>
    <col min="15045" max="15045" width="12.28515625" style="8" customWidth="1"/>
    <col min="15046" max="15283" width="9.140625" style="8"/>
    <col min="15284" max="15284" width="1.42578125" style="8" customWidth="1"/>
    <col min="15285" max="15285" width="59.5703125" style="8" customWidth="1"/>
    <col min="15286" max="15286" width="9.140625" style="8" customWidth="1"/>
    <col min="15287" max="15288" width="3.85546875" style="8" customWidth="1"/>
    <col min="15289" max="15289" width="10.5703125" style="8" customWidth="1"/>
    <col min="15290" max="15290" width="3.85546875" style="8" customWidth="1"/>
    <col min="15291" max="15293" width="14.42578125" style="8" customWidth="1"/>
    <col min="15294" max="15294" width="4.140625" style="8" customWidth="1"/>
    <col min="15295" max="15295" width="15" style="8" customWidth="1"/>
    <col min="15296" max="15297" width="9.140625" style="8" customWidth="1"/>
    <col min="15298" max="15298" width="11.5703125" style="8" customWidth="1"/>
    <col min="15299" max="15299" width="18.140625" style="8" customWidth="1"/>
    <col min="15300" max="15300" width="13.140625" style="8" customWidth="1"/>
    <col min="15301" max="15301" width="12.28515625" style="8" customWidth="1"/>
    <col min="15302" max="15539" width="9.140625" style="8"/>
    <col min="15540" max="15540" width="1.42578125" style="8" customWidth="1"/>
    <col min="15541" max="15541" width="59.5703125" style="8" customWidth="1"/>
    <col min="15542" max="15542" width="9.140625" style="8" customWidth="1"/>
    <col min="15543" max="15544" width="3.85546875" style="8" customWidth="1"/>
    <col min="15545" max="15545" width="10.5703125" style="8" customWidth="1"/>
    <col min="15546" max="15546" width="3.85546875" style="8" customWidth="1"/>
    <col min="15547" max="15549" width="14.42578125" style="8" customWidth="1"/>
    <col min="15550" max="15550" width="4.140625" style="8" customWidth="1"/>
    <col min="15551" max="15551" width="15" style="8" customWidth="1"/>
    <col min="15552" max="15553" width="9.140625" style="8" customWidth="1"/>
    <col min="15554" max="15554" width="11.5703125" style="8" customWidth="1"/>
    <col min="15555" max="15555" width="18.140625" style="8" customWidth="1"/>
    <col min="15556" max="15556" width="13.140625" style="8" customWidth="1"/>
    <col min="15557" max="15557" width="12.28515625" style="8" customWidth="1"/>
    <col min="15558" max="15795" width="9.140625" style="8"/>
    <col min="15796" max="15796" width="1.42578125" style="8" customWidth="1"/>
    <col min="15797" max="15797" width="59.5703125" style="8" customWidth="1"/>
    <col min="15798" max="15798" width="9.140625" style="8" customWidth="1"/>
    <col min="15799" max="15800" width="3.85546875" style="8" customWidth="1"/>
    <col min="15801" max="15801" width="10.5703125" style="8" customWidth="1"/>
    <col min="15802" max="15802" width="3.85546875" style="8" customWidth="1"/>
    <col min="15803" max="15805" width="14.42578125" style="8" customWidth="1"/>
    <col min="15806" max="15806" width="4.140625" style="8" customWidth="1"/>
    <col min="15807" max="15807" width="15" style="8" customWidth="1"/>
    <col min="15808" max="15809" width="9.140625" style="8" customWidth="1"/>
    <col min="15810" max="15810" width="11.5703125" style="8" customWidth="1"/>
    <col min="15811" max="15811" width="18.140625" style="8" customWidth="1"/>
    <col min="15812" max="15812" width="13.140625" style="8" customWidth="1"/>
    <col min="15813" max="15813" width="12.28515625" style="8" customWidth="1"/>
    <col min="15814" max="16051" width="9.140625" style="8"/>
    <col min="16052" max="16052" width="1.42578125" style="8" customWidth="1"/>
    <col min="16053" max="16053" width="59.5703125" style="8" customWidth="1"/>
    <col min="16054" max="16054" width="9.140625" style="8" customWidth="1"/>
    <col min="16055" max="16056" width="3.85546875" style="8" customWidth="1"/>
    <col min="16057" max="16057" width="10.5703125" style="8" customWidth="1"/>
    <col min="16058" max="16058" width="3.85546875" style="8" customWidth="1"/>
    <col min="16059" max="16061" width="14.42578125" style="8" customWidth="1"/>
    <col min="16062" max="16062" width="4.140625" style="8" customWidth="1"/>
    <col min="16063" max="16063" width="15" style="8" customWidth="1"/>
    <col min="16064" max="16065" width="9.140625" style="8" customWidth="1"/>
    <col min="16066" max="16066" width="11.5703125" style="8" customWidth="1"/>
    <col min="16067" max="16067" width="18.140625" style="8" customWidth="1"/>
    <col min="16068" max="16068" width="13.140625" style="8" customWidth="1"/>
    <col min="16069" max="16069" width="12.28515625" style="8" customWidth="1"/>
    <col min="16070" max="16384" width="9.140625" style="8"/>
  </cols>
  <sheetData>
    <row r="1" spans="1:28" ht="15" customHeight="1" x14ac:dyDescent="0.25">
      <c r="J1" s="14" t="s">
        <v>430</v>
      </c>
      <c r="V1" s="14"/>
      <c r="W1" s="14"/>
      <c r="X1" s="14"/>
      <c r="Y1" s="14"/>
      <c r="Z1" s="14"/>
      <c r="AA1" s="14"/>
      <c r="AB1" s="14"/>
    </row>
    <row r="2" spans="1:28" ht="70.5" customHeight="1" x14ac:dyDescent="0.25">
      <c r="I2" s="14"/>
      <c r="J2" s="249" t="s">
        <v>1010</v>
      </c>
      <c r="K2" s="249"/>
      <c r="L2" s="249"/>
      <c r="M2" s="249"/>
      <c r="N2" s="249"/>
      <c r="O2" s="249"/>
      <c r="P2" s="249"/>
      <c r="Q2" s="249"/>
      <c r="R2" s="249"/>
      <c r="S2" s="14"/>
      <c r="T2" s="14"/>
      <c r="U2" s="14"/>
      <c r="V2" s="14"/>
      <c r="W2" s="14"/>
      <c r="X2" s="14"/>
      <c r="Y2" s="14"/>
      <c r="Z2" s="14"/>
      <c r="AA2" s="14"/>
      <c r="AB2" s="14"/>
    </row>
    <row r="3" spans="1:28" ht="48.75" customHeight="1" x14ac:dyDescent="0.25">
      <c r="A3" s="248" t="s">
        <v>1009</v>
      </c>
      <c r="B3" s="248"/>
      <c r="C3" s="248"/>
      <c r="D3" s="248"/>
      <c r="E3" s="248"/>
      <c r="F3" s="248"/>
      <c r="G3" s="248"/>
      <c r="H3" s="248"/>
      <c r="I3" s="248"/>
      <c r="J3" s="248"/>
      <c r="K3" s="248"/>
      <c r="L3" s="248"/>
      <c r="M3" s="248"/>
      <c r="N3" s="248"/>
      <c r="O3" s="248"/>
      <c r="P3" s="248"/>
      <c r="Q3" s="248"/>
      <c r="R3" s="248"/>
      <c r="S3" s="105"/>
      <c r="T3" s="105"/>
      <c r="U3" s="105"/>
      <c r="V3" s="105"/>
      <c r="W3" s="105"/>
      <c r="X3" s="105"/>
      <c r="Y3" s="105"/>
      <c r="Z3" s="105"/>
      <c r="AA3" s="105"/>
      <c r="AB3" s="105"/>
    </row>
    <row r="4" spans="1:28" ht="16.5" customHeight="1" x14ac:dyDescent="0.25">
      <c r="A4" s="170"/>
      <c r="B4" s="170"/>
      <c r="C4" s="170"/>
      <c r="D4" s="170"/>
      <c r="E4" s="170"/>
      <c r="F4" s="170"/>
      <c r="G4" s="170"/>
      <c r="H4" s="170"/>
      <c r="I4" s="170"/>
      <c r="J4" s="170"/>
      <c r="K4" s="170"/>
      <c r="L4" s="170"/>
      <c r="M4" s="170"/>
      <c r="N4" s="170"/>
      <c r="O4" s="170"/>
      <c r="P4" s="170"/>
      <c r="Q4" s="170"/>
      <c r="R4" s="170" t="s">
        <v>305</v>
      </c>
      <c r="S4" s="170"/>
      <c r="T4" s="170"/>
      <c r="U4" s="170"/>
      <c r="V4" s="72"/>
      <c r="W4" s="72"/>
      <c r="X4" s="72"/>
      <c r="Y4" s="72"/>
      <c r="Z4" s="72"/>
      <c r="AA4" s="72"/>
      <c r="AB4" s="72"/>
    </row>
    <row r="5" spans="1:28" s="1" customFormat="1" ht="42.75" customHeight="1" x14ac:dyDescent="0.25">
      <c r="A5" s="132" t="s">
        <v>0</v>
      </c>
      <c r="B5" s="50" t="s">
        <v>202</v>
      </c>
      <c r="C5" s="50" t="s">
        <v>203</v>
      </c>
      <c r="D5" s="3" t="s">
        <v>204</v>
      </c>
      <c r="E5" s="50" t="s">
        <v>205</v>
      </c>
      <c r="F5" s="3" t="s">
        <v>2</v>
      </c>
      <c r="G5" s="3" t="s">
        <v>3</v>
      </c>
      <c r="H5" s="3" t="s">
        <v>206</v>
      </c>
      <c r="I5" s="3" t="s">
        <v>5</v>
      </c>
      <c r="J5" s="141" t="s">
        <v>433</v>
      </c>
      <c r="K5" s="141" t="s">
        <v>834</v>
      </c>
      <c r="L5" s="141" t="s">
        <v>835</v>
      </c>
      <c r="M5" s="141" t="s">
        <v>836</v>
      </c>
      <c r="N5" s="173" t="s">
        <v>435</v>
      </c>
      <c r="O5" s="141" t="s">
        <v>834</v>
      </c>
      <c r="P5" s="141" t="s">
        <v>835</v>
      </c>
      <c r="Q5" s="141" t="s">
        <v>836</v>
      </c>
      <c r="R5" s="173" t="s">
        <v>971</v>
      </c>
      <c r="S5" s="117" t="s">
        <v>834</v>
      </c>
      <c r="T5" s="117" t="s">
        <v>835</v>
      </c>
      <c r="U5" s="107" t="s">
        <v>836</v>
      </c>
      <c r="V5" s="107"/>
      <c r="W5" s="107"/>
      <c r="X5" s="107"/>
      <c r="Y5" s="107"/>
      <c r="Z5" s="107"/>
      <c r="AA5" s="107"/>
      <c r="AB5" s="107"/>
    </row>
    <row r="6" spans="1:28" s="126" customFormat="1" ht="42.75" x14ac:dyDescent="0.25">
      <c r="A6" s="212" t="s">
        <v>369</v>
      </c>
      <c r="B6" s="11">
        <v>51</v>
      </c>
      <c r="C6" s="11"/>
      <c r="D6" s="22"/>
      <c r="E6" s="11"/>
      <c r="F6" s="22"/>
      <c r="G6" s="22"/>
      <c r="H6" s="22"/>
      <c r="I6" s="22"/>
      <c r="J6" s="224">
        <f t="shared" ref="J6:U6" si="0">J7+J58+J70+J78+J87+J92+J121+J126+J137+J142+J147+J155+J160+J168+J202+J208+J239+J253</f>
        <v>107336759.69</v>
      </c>
      <c r="K6" s="224">
        <f t="shared" si="0"/>
        <v>38853082.689999998</v>
      </c>
      <c r="L6" s="224">
        <f t="shared" si="0"/>
        <v>61946910</v>
      </c>
      <c r="M6" s="224">
        <f t="shared" si="0"/>
        <v>6536767</v>
      </c>
      <c r="N6" s="224">
        <f t="shared" si="0"/>
        <v>92915178.599999994</v>
      </c>
      <c r="O6" s="224">
        <f t="shared" si="0"/>
        <v>26911146.600000001</v>
      </c>
      <c r="P6" s="224">
        <f t="shared" si="0"/>
        <v>59460599</v>
      </c>
      <c r="Q6" s="224">
        <f t="shared" si="0"/>
        <v>6543433</v>
      </c>
      <c r="R6" s="224">
        <f t="shared" si="0"/>
        <v>91393213.449999988</v>
      </c>
      <c r="S6" s="224" t="e">
        <f t="shared" si="0"/>
        <v>#REF!</v>
      </c>
      <c r="T6" s="224" t="e">
        <f t="shared" si="0"/>
        <v>#REF!</v>
      </c>
      <c r="U6" s="224" t="e">
        <f t="shared" si="0"/>
        <v>#REF!</v>
      </c>
      <c r="V6" s="224"/>
      <c r="W6" s="224"/>
      <c r="X6" s="224"/>
      <c r="Y6" s="224"/>
      <c r="Z6" s="224"/>
      <c r="AA6" s="224"/>
      <c r="AB6" s="224"/>
    </row>
    <row r="7" spans="1:28" s="126" customFormat="1" ht="78.75" customHeight="1" x14ac:dyDescent="0.25">
      <c r="A7" s="212" t="s">
        <v>207</v>
      </c>
      <c r="B7" s="220">
        <v>51</v>
      </c>
      <c r="C7" s="220">
        <v>0</v>
      </c>
      <c r="D7" s="22" t="s">
        <v>138</v>
      </c>
      <c r="E7" s="220"/>
      <c r="F7" s="22"/>
      <c r="G7" s="22"/>
      <c r="H7" s="22"/>
      <c r="I7" s="178"/>
      <c r="J7" s="224">
        <f t="shared" ref="J7:U7" si="1">J8</f>
        <v>24269388</v>
      </c>
      <c r="K7" s="224">
        <f t="shared" si="1"/>
        <v>1747588</v>
      </c>
      <c r="L7" s="224">
        <f t="shared" si="1"/>
        <v>22519300</v>
      </c>
      <c r="M7" s="224">
        <f t="shared" si="1"/>
        <v>2500</v>
      </c>
      <c r="N7" s="224">
        <f t="shared" si="1"/>
        <v>23323904</v>
      </c>
      <c r="O7" s="224">
        <f t="shared" si="1"/>
        <v>1433704</v>
      </c>
      <c r="P7" s="224">
        <f t="shared" si="1"/>
        <v>21887700</v>
      </c>
      <c r="Q7" s="224">
        <f t="shared" si="1"/>
        <v>2500</v>
      </c>
      <c r="R7" s="224">
        <f t="shared" si="1"/>
        <v>23323904</v>
      </c>
      <c r="S7" s="224" t="e">
        <f t="shared" si="1"/>
        <v>#REF!</v>
      </c>
      <c r="T7" s="224" t="e">
        <f t="shared" si="1"/>
        <v>#REF!</v>
      </c>
      <c r="U7" s="224" t="e">
        <f t="shared" si="1"/>
        <v>#REF!</v>
      </c>
      <c r="V7" s="224"/>
      <c r="W7" s="224"/>
      <c r="X7" s="224"/>
      <c r="Y7" s="224"/>
      <c r="Z7" s="224"/>
      <c r="AA7" s="224"/>
      <c r="AB7" s="224"/>
    </row>
    <row r="8" spans="1:28" s="126" customFormat="1" ht="28.5" x14ac:dyDescent="0.25">
      <c r="A8" s="212" t="s">
        <v>6</v>
      </c>
      <c r="B8" s="220">
        <v>51</v>
      </c>
      <c r="C8" s="220">
        <v>0</v>
      </c>
      <c r="D8" s="22" t="s">
        <v>138</v>
      </c>
      <c r="E8" s="220">
        <v>851</v>
      </c>
      <c r="F8" s="22"/>
      <c r="G8" s="22"/>
      <c r="H8" s="22"/>
      <c r="I8" s="178"/>
      <c r="J8" s="224">
        <f>J9+J16+J21+J24+J27+J34+J37+J40+J43+J46+J49+J52+J55</f>
        <v>24269388</v>
      </c>
      <c r="K8" s="224">
        <f t="shared" ref="K8:U8" si="2">K9+K16+K21+K24+K27+K34+K37+K40+K43+K46+K49+K52+K55</f>
        <v>1747588</v>
      </c>
      <c r="L8" s="224">
        <f t="shared" si="2"/>
        <v>22519300</v>
      </c>
      <c r="M8" s="224">
        <f t="shared" si="2"/>
        <v>2500</v>
      </c>
      <c r="N8" s="224">
        <f t="shared" si="2"/>
        <v>23323904</v>
      </c>
      <c r="O8" s="224">
        <f t="shared" si="2"/>
        <v>1433704</v>
      </c>
      <c r="P8" s="224">
        <f t="shared" si="2"/>
        <v>21887700</v>
      </c>
      <c r="Q8" s="224">
        <f t="shared" si="2"/>
        <v>2500</v>
      </c>
      <c r="R8" s="224">
        <f t="shared" si="2"/>
        <v>23323904</v>
      </c>
      <c r="S8" s="224" t="e">
        <f t="shared" si="2"/>
        <v>#REF!</v>
      </c>
      <c r="T8" s="224" t="e">
        <f t="shared" si="2"/>
        <v>#REF!</v>
      </c>
      <c r="U8" s="224" t="e">
        <f t="shared" si="2"/>
        <v>#REF!</v>
      </c>
      <c r="V8" s="224"/>
      <c r="W8" s="224"/>
      <c r="X8" s="224"/>
      <c r="Y8" s="224"/>
      <c r="Z8" s="224"/>
      <c r="AA8" s="224"/>
      <c r="AB8" s="224"/>
    </row>
    <row r="9" spans="1:28" s="126" customFormat="1" ht="180" x14ac:dyDescent="0.25">
      <c r="A9" s="192" t="s">
        <v>40</v>
      </c>
      <c r="B9" s="182">
        <v>51</v>
      </c>
      <c r="C9" s="182">
        <v>0</v>
      </c>
      <c r="D9" s="178" t="s">
        <v>138</v>
      </c>
      <c r="E9" s="182">
        <v>851</v>
      </c>
      <c r="F9" s="193" t="s">
        <v>289</v>
      </c>
      <c r="G9" s="193" t="s">
        <v>288</v>
      </c>
      <c r="H9" s="178" t="s">
        <v>208</v>
      </c>
      <c r="I9" s="178"/>
      <c r="J9" s="189">
        <f t="shared" ref="J9:U9" si="3">J10+J12+J14</f>
        <v>1194820</v>
      </c>
      <c r="K9" s="189">
        <f t="shared" si="3"/>
        <v>1194820</v>
      </c>
      <c r="L9" s="189">
        <f t="shared" si="3"/>
        <v>0</v>
      </c>
      <c r="M9" s="189">
        <f t="shared" si="3"/>
        <v>0</v>
      </c>
      <c r="N9" s="189">
        <f t="shared" si="3"/>
        <v>1194820</v>
      </c>
      <c r="O9" s="189">
        <f t="shared" si="3"/>
        <v>1194820</v>
      </c>
      <c r="P9" s="189">
        <f t="shared" si="3"/>
        <v>0</v>
      </c>
      <c r="Q9" s="189">
        <f t="shared" si="3"/>
        <v>0</v>
      </c>
      <c r="R9" s="189">
        <f t="shared" si="3"/>
        <v>1194820</v>
      </c>
      <c r="S9" s="189" t="e">
        <f t="shared" si="3"/>
        <v>#REF!</v>
      </c>
      <c r="T9" s="189" t="e">
        <f t="shared" si="3"/>
        <v>#REF!</v>
      </c>
      <c r="U9" s="189" t="e">
        <f t="shared" si="3"/>
        <v>#REF!</v>
      </c>
      <c r="V9" s="189"/>
      <c r="W9" s="189"/>
      <c r="X9" s="189"/>
      <c r="Y9" s="189"/>
      <c r="Z9" s="189"/>
      <c r="AA9" s="189"/>
      <c r="AB9" s="189"/>
    </row>
    <row r="10" spans="1:28" s="126" customFormat="1" ht="135" x14ac:dyDescent="0.25">
      <c r="A10" s="190" t="s">
        <v>16</v>
      </c>
      <c r="B10" s="182">
        <v>51</v>
      </c>
      <c r="C10" s="182">
        <v>0</v>
      </c>
      <c r="D10" s="178" t="s">
        <v>138</v>
      </c>
      <c r="E10" s="182">
        <v>851</v>
      </c>
      <c r="F10" s="193" t="s">
        <v>11</v>
      </c>
      <c r="G10" s="193" t="s">
        <v>39</v>
      </c>
      <c r="H10" s="178" t="s">
        <v>208</v>
      </c>
      <c r="I10" s="178" t="s">
        <v>18</v>
      </c>
      <c r="J10" s="189">
        <f t="shared" ref="J10:U10" si="4">J11</f>
        <v>710600</v>
      </c>
      <c r="K10" s="189">
        <f t="shared" si="4"/>
        <v>710600</v>
      </c>
      <c r="L10" s="189">
        <f t="shared" si="4"/>
        <v>0</v>
      </c>
      <c r="M10" s="189">
        <f t="shared" si="4"/>
        <v>0</v>
      </c>
      <c r="N10" s="189">
        <f t="shared" si="4"/>
        <v>710600</v>
      </c>
      <c r="O10" s="189">
        <f t="shared" si="4"/>
        <v>710600</v>
      </c>
      <c r="P10" s="189">
        <f t="shared" si="4"/>
        <v>0</v>
      </c>
      <c r="Q10" s="189">
        <f t="shared" si="4"/>
        <v>0</v>
      </c>
      <c r="R10" s="189">
        <f t="shared" si="4"/>
        <v>710600</v>
      </c>
      <c r="S10" s="189" t="e">
        <f t="shared" si="4"/>
        <v>#REF!</v>
      </c>
      <c r="T10" s="189" t="e">
        <f t="shared" si="4"/>
        <v>#REF!</v>
      </c>
      <c r="U10" s="189" t="e">
        <f t="shared" si="4"/>
        <v>#REF!</v>
      </c>
      <c r="V10" s="189"/>
      <c r="W10" s="189"/>
      <c r="X10" s="189"/>
      <c r="Y10" s="189"/>
      <c r="Z10" s="189"/>
      <c r="AA10" s="189"/>
      <c r="AB10" s="189"/>
    </row>
    <row r="11" spans="1:28" s="126" customFormat="1" ht="45" x14ac:dyDescent="0.25">
      <c r="A11" s="190" t="s">
        <v>8</v>
      </c>
      <c r="B11" s="182">
        <v>51</v>
      </c>
      <c r="C11" s="182">
        <v>0</v>
      </c>
      <c r="D11" s="178" t="s">
        <v>138</v>
      </c>
      <c r="E11" s="182">
        <v>851</v>
      </c>
      <c r="F11" s="193" t="s">
        <v>11</v>
      </c>
      <c r="G11" s="193" t="s">
        <v>39</v>
      </c>
      <c r="H11" s="178" t="s">
        <v>208</v>
      </c>
      <c r="I11" s="178" t="s">
        <v>19</v>
      </c>
      <c r="J11" s="189">
        <f>'6.ВСР'!J38+'6.ВСР'!J215</f>
        <v>710600</v>
      </c>
      <c r="K11" s="189">
        <f>'6.ВСР'!K38+'6.ВСР'!K215</f>
        <v>710600</v>
      </c>
      <c r="L11" s="189">
        <f>'6.ВСР'!L38+'6.ВСР'!L215</f>
        <v>0</v>
      </c>
      <c r="M11" s="189">
        <f>'6.ВСР'!M38+'6.ВСР'!M215</f>
        <v>0</v>
      </c>
      <c r="N11" s="189">
        <f>'6.ВСР'!N38+'6.ВСР'!N215</f>
        <v>710600</v>
      </c>
      <c r="O11" s="189">
        <f>'6.ВСР'!O38+'6.ВСР'!O215</f>
        <v>710600</v>
      </c>
      <c r="P11" s="189">
        <f>'6.ВСР'!P38+'6.ВСР'!P215</f>
        <v>0</v>
      </c>
      <c r="Q11" s="189">
        <f>'6.ВСР'!Q38+'6.ВСР'!Q215</f>
        <v>0</v>
      </c>
      <c r="R11" s="189">
        <f>'6.ВСР'!R38+'6.ВСР'!R215</f>
        <v>710600</v>
      </c>
      <c r="S11" s="189" t="e">
        <f>'6.ВСР'!#REF!+'6.ВСР'!#REF!</f>
        <v>#REF!</v>
      </c>
      <c r="T11" s="189" t="e">
        <f>'6.ВСР'!#REF!+'6.ВСР'!#REF!</f>
        <v>#REF!</v>
      </c>
      <c r="U11" s="189" t="e">
        <f>'6.ВСР'!#REF!+'6.ВСР'!#REF!</f>
        <v>#REF!</v>
      </c>
      <c r="V11" s="189"/>
      <c r="W11" s="189"/>
      <c r="X11" s="189"/>
      <c r="Y11" s="189"/>
      <c r="Z11" s="189"/>
      <c r="AA11" s="189"/>
      <c r="AB11" s="189"/>
    </row>
    <row r="12" spans="1:28" s="126" customFormat="1" ht="60" x14ac:dyDescent="0.25">
      <c r="A12" s="37" t="s">
        <v>22</v>
      </c>
      <c r="B12" s="182">
        <v>51</v>
      </c>
      <c r="C12" s="182">
        <v>0</v>
      </c>
      <c r="D12" s="178" t="s">
        <v>138</v>
      </c>
      <c r="E12" s="182">
        <v>851</v>
      </c>
      <c r="F12" s="193" t="s">
        <v>11</v>
      </c>
      <c r="G12" s="193" t="s">
        <v>39</v>
      </c>
      <c r="H12" s="178" t="s">
        <v>208</v>
      </c>
      <c r="I12" s="178" t="s">
        <v>23</v>
      </c>
      <c r="J12" s="189">
        <f t="shared" ref="J12:U12" si="5">J13</f>
        <v>484020</v>
      </c>
      <c r="K12" s="189">
        <f t="shared" si="5"/>
        <v>484020</v>
      </c>
      <c r="L12" s="189">
        <f t="shared" si="5"/>
        <v>0</v>
      </c>
      <c r="M12" s="189">
        <f t="shared" si="5"/>
        <v>0</v>
      </c>
      <c r="N12" s="189">
        <f t="shared" si="5"/>
        <v>484020</v>
      </c>
      <c r="O12" s="189">
        <f t="shared" si="5"/>
        <v>484020</v>
      </c>
      <c r="P12" s="189">
        <f t="shared" si="5"/>
        <v>0</v>
      </c>
      <c r="Q12" s="189">
        <f t="shared" si="5"/>
        <v>0</v>
      </c>
      <c r="R12" s="189">
        <f t="shared" si="5"/>
        <v>484020</v>
      </c>
      <c r="S12" s="189" t="e">
        <f t="shared" si="5"/>
        <v>#REF!</v>
      </c>
      <c r="T12" s="189" t="e">
        <f t="shared" si="5"/>
        <v>#REF!</v>
      </c>
      <c r="U12" s="189" t="e">
        <f t="shared" si="5"/>
        <v>#REF!</v>
      </c>
      <c r="V12" s="189"/>
      <c r="W12" s="189"/>
      <c r="X12" s="189"/>
      <c r="Y12" s="189"/>
      <c r="Z12" s="189"/>
      <c r="AA12" s="189"/>
      <c r="AB12" s="189"/>
    </row>
    <row r="13" spans="1:28" s="126" customFormat="1" ht="60" x14ac:dyDescent="0.25">
      <c r="A13" s="37" t="s">
        <v>9</v>
      </c>
      <c r="B13" s="182">
        <v>51</v>
      </c>
      <c r="C13" s="182">
        <v>0</v>
      </c>
      <c r="D13" s="178" t="s">
        <v>138</v>
      </c>
      <c r="E13" s="182">
        <v>851</v>
      </c>
      <c r="F13" s="193" t="s">
        <v>11</v>
      </c>
      <c r="G13" s="193" t="s">
        <v>39</v>
      </c>
      <c r="H13" s="178" t="s">
        <v>208</v>
      </c>
      <c r="I13" s="178" t="s">
        <v>24</v>
      </c>
      <c r="J13" s="189">
        <f>'6.ВСР'!J40+'6.ВСР'!J217</f>
        <v>484020</v>
      </c>
      <c r="K13" s="189">
        <f>'6.ВСР'!K40+'6.ВСР'!K217</f>
        <v>484020</v>
      </c>
      <c r="L13" s="189">
        <f>'6.ВСР'!L40+'6.ВСР'!L217</f>
        <v>0</v>
      </c>
      <c r="M13" s="189">
        <f>'6.ВСР'!M40+'6.ВСР'!M217</f>
        <v>0</v>
      </c>
      <c r="N13" s="189">
        <f>'6.ВСР'!N40+'6.ВСР'!N217</f>
        <v>484020</v>
      </c>
      <c r="O13" s="189">
        <f>'6.ВСР'!O40+'6.ВСР'!O217</f>
        <v>484020</v>
      </c>
      <c r="P13" s="189">
        <f>'6.ВСР'!P40+'6.ВСР'!P217</f>
        <v>0</v>
      </c>
      <c r="Q13" s="189">
        <f>'6.ВСР'!Q40+'6.ВСР'!Q217</f>
        <v>0</v>
      </c>
      <c r="R13" s="189">
        <f>'6.ВСР'!R40+'6.ВСР'!R217</f>
        <v>484020</v>
      </c>
      <c r="S13" s="189" t="e">
        <f>'6.ВСР'!#REF!+'6.ВСР'!#REF!</f>
        <v>#REF!</v>
      </c>
      <c r="T13" s="189" t="e">
        <f>'6.ВСР'!#REF!+'6.ВСР'!#REF!</f>
        <v>#REF!</v>
      </c>
      <c r="U13" s="189" t="e">
        <f>'6.ВСР'!#REF!+'6.ВСР'!#REF!</f>
        <v>#REF!</v>
      </c>
      <c r="V13" s="189"/>
      <c r="W13" s="189"/>
      <c r="X13" s="189"/>
      <c r="Y13" s="189"/>
      <c r="Z13" s="189"/>
      <c r="AA13" s="189"/>
      <c r="AB13" s="189"/>
    </row>
    <row r="14" spans="1:28" s="126" customFormat="1" x14ac:dyDescent="0.25">
      <c r="A14" s="190" t="s">
        <v>42</v>
      </c>
      <c r="B14" s="182">
        <v>51</v>
      </c>
      <c r="C14" s="182">
        <v>0</v>
      </c>
      <c r="D14" s="178" t="s">
        <v>138</v>
      </c>
      <c r="E14" s="182">
        <v>851</v>
      </c>
      <c r="F14" s="193" t="s">
        <v>11</v>
      </c>
      <c r="G14" s="193" t="s">
        <v>39</v>
      </c>
      <c r="H14" s="178" t="s">
        <v>208</v>
      </c>
      <c r="I14" s="178" t="s">
        <v>43</v>
      </c>
      <c r="J14" s="189">
        <f t="shared" ref="J14:U14" si="6">J15</f>
        <v>200</v>
      </c>
      <c r="K14" s="189">
        <f t="shared" si="6"/>
        <v>200</v>
      </c>
      <c r="L14" s="189">
        <f t="shared" si="6"/>
        <v>0</v>
      </c>
      <c r="M14" s="189">
        <f t="shared" si="6"/>
        <v>0</v>
      </c>
      <c r="N14" s="189">
        <f t="shared" si="6"/>
        <v>200</v>
      </c>
      <c r="O14" s="189">
        <f t="shared" si="6"/>
        <v>200</v>
      </c>
      <c r="P14" s="189">
        <f t="shared" si="6"/>
        <v>0</v>
      </c>
      <c r="Q14" s="189">
        <f t="shared" si="6"/>
        <v>0</v>
      </c>
      <c r="R14" s="189">
        <f t="shared" si="6"/>
        <v>200</v>
      </c>
      <c r="S14" s="189" t="e">
        <f t="shared" si="6"/>
        <v>#REF!</v>
      </c>
      <c r="T14" s="189" t="e">
        <f t="shared" si="6"/>
        <v>#REF!</v>
      </c>
      <c r="U14" s="189" t="e">
        <f t="shared" si="6"/>
        <v>#REF!</v>
      </c>
      <c r="V14" s="189"/>
      <c r="W14" s="189"/>
      <c r="X14" s="189"/>
      <c r="Y14" s="189"/>
      <c r="Z14" s="189"/>
      <c r="AA14" s="189"/>
      <c r="AB14" s="189"/>
    </row>
    <row r="15" spans="1:28" s="126" customFormat="1" x14ac:dyDescent="0.25">
      <c r="A15" s="190" t="s">
        <v>44</v>
      </c>
      <c r="B15" s="182">
        <v>51</v>
      </c>
      <c r="C15" s="182">
        <v>0</v>
      </c>
      <c r="D15" s="178" t="s">
        <v>138</v>
      </c>
      <c r="E15" s="182">
        <v>851</v>
      </c>
      <c r="F15" s="193" t="s">
        <v>11</v>
      </c>
      <c r="G15" s="193" t="s">
        <v>39</v>
      </c>
      <c r="H15" s="178" t="s">
        <v>208</v>
      </c>
      <c r="I15" s="178" t="s">
        <v>45</v>
      </c>
      <c r="J15" s="189">
        <f>'6.ВСР'!J42</f>
        <v>200</v>
      </c>
      <c r="K15" s="189">
        <f>'6.ВСР'!K42</f>
        <v>200</v>
      </c>
      <c r="L15" s="189">
        <f>'6.ВСР'!L42</f>
        <v>0</v>
      </c>
      <c r="M15" s="189">
        <f>'6.ВСР'!M42</f>
        <v>0</v>
      </c>
      <c r="N15" s="189">
        <f>'6.ВСР'!N42</f>
        <v>200</v>
      </c>
      <c r="O15" s="189">
        <f>'6.ВСР'!O42</f>
        <v>200</v>
      </c>
      <c r="P15" s="189">
        <f>'6.ВСР'!P42</f>
        <v>0</v>
      </c>
      <c r="Q15" s="189">
        <f>'6.ВСР'!Q42</f>
        <v>0</v>
      </c>
      <c r="R15" s="189">
        <f>'6.ВСР'!R42</f>
        <v>200</v>
      </c>
      <c r="S15" s="189" t="e">
        <f>'6.ВСР'!#REF!</f>
        <v>#REF!</v>
      </c>
      <c r="T15" s="189" t="e">
        <f>'6.ВСР'!#REF!</f>
        <v>#REF!</v>
      </c>
      <c r="U15" s="189" t="e">
        <f>'6.ВСР'!#REF!</f>
        <v>#REF!</v>
      </c>
      <c r="V15" s="189"/>
      <c r="W15" s="189"/>
      <c r="X15" s="189"/>
      <c r="Y15" s="189"/>
      <c r="Z15" s="189"/>
      <c r="AA15" s="189"/>
      <c r="AB15" s="189"/>
    </row>
    <row r="16" spans="1:28" s="126" customFormat="1" ht="90" x14ac:dyDescent="0.25">
      <c r="A16" s="192" t="s">
        <v>82</v>
      </c>
      <c r="B16" s="182">
        <v>51</v>
      </c>
      <c r="C16" s="182">
        <v>0</v>
      </c>
      <c r="D16" s="178" t="s">
        <v>138</v>
      </c>
      <c r="E16" s="182">
        <v>851</v>
      </c>
      <c r="F16" s="193" t="s">
        <v>13</v>
      </c>
      <c r="G16" s="193" t="s">
        <v>81</v>
      </c>
      <c r="H16" s="193" t="s">
        <v>209</v>
      </c>
      <c r="I16" s="193"/>
      <c r="J16" s="189">
        <f t="shared" ref="J16:U16" si="7">J17+J19</f>
        <v>238884</v>
      </c>
      <c r="K16" s="189">
        <f t="shared" si="7"/>
        <v>238884</v>
      </c>
      <c r="L16" s="189">
        <f t="shared" si="7"/>
        <v>0</v>
      </c>
      <c r="M16" s="189">
        <f t="shared" si="7"/>
        <v>0</v>
      </c>
      <c r="N16" s="189">
        <f t="shared" si="7"/>
        <v>238884</v>
      </c>
      <c r="O16" s="189">
        <f t="shared" si="7"/>
        <v>238884</v>
      </c>
      <c r="P16" s="189">
        <f t="shared" si="7"/>
        <v>0</v>
      </c>
      <c r="Q16" s="189">
        <f t="shared" si="7"/>
        <v>0</v>
      </c>
      <c r="R16" s="189">
        <f t="shared" si="7"/>
        <v>238884</v>
      </c>
      <c r="S16" s="189" t="e">
        <f t="shared" si="7"/>
        <v>#REF!</v>
      </c>
      <c r="T16" s="189" t="e">
        <f t="shared" si="7"/>
        <v>#REF!</v>
      </c>
      <c r="U16" s="189" t="e">
        <f t="shared" si="7"/>
        <v>#REF!</v>
      </c>
      <c r="V16" s="189"/>
      <c r="W16" s="189"/>
      <c r="X16" s="189"/>
      <c r="Y16" s="189"/>
      <c r="Z16" s="189"/>
      <c r="AA16" s="189"/>
      <c r="AB16" s="189"/>
    </row>
    <row r="17" spans="1:28" s="126" customFormat="1" ht="135" x14ac:dyDescent="0.25">
      <c r="A17" s="190" t="s">
        <v>16</v>
      </c>
      <c r="B17" s="182">
        <v>51</v>
      </c>
      <c r="C17" s="182">
        <v>0</v>
      </c>
      <c r="D17" s="178" t="s">
        <v>138</v>
      </c>
      <c r="E17" s="182">
        <v>851</v>
      </c>
      <c r="F17" s="193" t="s">
        <v>13</v>
      </c>
      <c r="G17" s="193" t="s">
        <v>81</v>
      </c>
      <c r="H17" s="193" t="s">
        <v>209</v>
      </c>
      <c r="I17" s="178" t="s">
        <v>18</v>
      </c>
      <c r="J17" s="189">
        <f t="shared" ref="J17:U17" si="8">J18</f>
        <v>141800</v>
      </c>
      <c r="K17" s="189">
        <f t="shared" si="8"/>
        <v>141800</v>
      </c>
      <c r="L17" s="189">
        <f t="shared" si="8"/>
        <v>0</v>
      </c>
      <c r="M17" s="189">
        <f t="shared" si="8"/>
        <v>0</v>
      </c>
      <c r="N17" s="189">
        <f t="shared" si="8"/>
        <v>141800</v>
      </c>
      <c r="O17" s="189">
        <f t="shared" si="8"/>
        <v>141800</v>
      </c>
      <c r="P17" s="189">
        <f t="shared" si="8"/>
        <v>0</v>
      </c>
      <c r="Q17" s="189">
        <f t="shared" si="8"/>
        <v>0</v>
      </c>
      <c r="R17" s="189">
        <f t="shared" si="8"/>
        <v>141800</v>
      </c>
      <c r="S17" s="189" t="e">
        <f t="shared" si="8"/>
        <v>#REF!</v>
      </c>
      <c r="T17" s="189" t="e">
        <f t="shared" si="8"/>
        <v>#REF!</v>
      </c>
      <c r="U17" s="189" t="e">
        <f t="shared" si="8"/>
        <v>#REF!</v>
      </c>
      <c r="V17" s="189"/>
      <c r="W17" s="189"/>
      <c r="X17" s="189"/>
      <c r="Y17" s="189"/>
      <c r="Z17" s="189"/>
      <c r="AA17" s="189"/>
      <c r="AB17" s="189"/>
    </row>
    <row r="18" spans="1:28" s="126" customFormat="1" ht="45" x14ac:dyDescent="0.25">
      <c r="A18" s="190" t="s">
        <v>8</v>
      </c>
      <c r="B18" s="182">
        <v>51</v>
      </c>
      <c r="C18" s="182">
        <v>0</v>
      </c>
      <c r="D18" s="178" t="s">
        <v>138</v>
      </c>
      <c r="E18" s="182">
        <v>851</v>
      </c>
      <c r="F18" s="193" t="s">
        <v>13</v>
      </c>
      <c r="G18" s="193" t="s">
        <v>81</v>
      </c>
      <c r="H18" s="193" t="s">
        <v>209</v>
      </c>
      <c r="I18" s="178" t="s">
        <v>19</v>
      </c>
      <c r="J18" s="189">
        <f>'6.ВСР'!J104</f>
        <v>141800</v>
      </c>
      <c r="K18" s="189">
        <f>'6.ВСР'!K104</f>
        <v>141800</v>
      </c>
      <c r="L18" s="189">
        <f>'6.ВСР'!L104</f>
        <v>0</v>
      </c>
      <c r="M18" s="189">
        <f>'6.ВСР'!M104</f>
        <v>0</v>
      </c>
      <c r="N18" s="189">
        <f>'6.ВСР'!N104</f>
        <v>141800</v>
      </c>
      <c r="O18" s="189">
        <f>'6.ВСР'!O104</f>
        <v>141800</v>
      </c>
      <c r="P18" s="189">
        <f>'6.ВСР'!P104</f>
        <v>0</v>
      </c>
      <c r="Q18" s="189">
        <f>'6.ВСР'!Q104</f>
        <v>0</v>
      </c>
      <c r="R18" s="189">
        <f>'6.ВСР'!R104</f>
        <v>141800</v>
      </c>
      <c r="S18" s="189" t="e">
        <f>'6.ВСР'!#REF!</f>
        <v>#REF!</v>
      </c>
      <c r="T18" s="189" t="e">
        <f>'6.ВСР'!#REF!</f>
        <v>#REF!</v>
      </c>
      <c r="U18" s="189" t="e">
        <f>'6.ВСР'!#REF!</f>
        <v>#REF!</v>
      </c>
      <c r="V18" s="189"/>
      <c r="W18" s="189"/>
      <c r="X18" s="189"/>
      <c r="Y18" s="189"/>
      <c r="Z18" s="189"/>
      <c r="AA18" s="189"/>
      <c r="AB18" s="189"/>
    </row>
    <row r="19" spans="1:28" s="126" customFormat="1" ht="60" x14ac:dyDescent="0.25">
      <c r="A19" s="37" t="s">
        <v>22</v>
      </c>
      <c r="B19" s="182">
        <v>51</v>
      </c>
      <c r="C19" s="182">
        <v>0</v>
      </c>
      <c r="D19" s="178" t="s">
        <v>138</v>
      </c>
      <c r="E19" s="182">
        <v>851</v>
      </c>
      <c r="F19" s="193" t="s">
        <v>13</v>
      </c>
      <c r="G19" s="193" t="s">
        <v>81</v>
      </c>
      <c r="H19" s="193" t="s">
        <v>209</v>
      </c>
      <c r="I19" s="178" t="s">
        <v>23</v>
      </c>
      <c r="J19" s="189">
        <f t="shared" ref="J19:U19" si="9">J20</f>
        <v>97084</v>
      </c>
      <c r="K19" s="189">
        <f t="shared" si="9"/>
        <v>97084</v>
      </c>
      <c r="L19" s="189">
        <f t="shared" si="9"/>
        <v>0</v>
      </c>
      <c r="M19" s="189">
        <f t="shared" si="9"/>
        <v>0</v>
      </c>
      <c r="N19" s="189">
        <f t="shared" si="9"/>
        <v>97084</v>
      </c>
      <c r="O19" s="189">
        <f t="shared" si="9"/>
        <v>97084</v>
      </c>
      <c r="P19" s="189">
        <f t="shared" si="9"/>
        <v>0</v>
      </c>
      <c r="Q19" s="189">
        <f t="shared" si="9"/>
        <v>0</v>
      </c>
      <c r="R19" s="189">
        <f t="shared" si="9"/>
        <v>97084</v>
      </c>
      <c r="S19" s="189" t="e">
        <f t="shared" si="9"/>
        <v>#REF!</v>
      </c>
      <c r="T19" s="189" t="e">
        <f t="shared" si="9"/>
        <v>#REF!</v>
      </c>
      <c r="U19" s="189" t="e">
        <f t="shared" si="9"/>
        <v>#REF!</v>
      </c>
      <c r="V19" s="189"/>
      <c r="W19" s="189"/>
      <c r="X19" s="189"/>
      <c r="Y19" s="189"/>
      <c r="Z19" s="189"/>
      <c r="AA19" s="189"/>
      <c r="AB19" s="189"/>
    </row>
    <row r="20" spans="1:28" s="126" customFormat="1" ht="60" x14ac:dyDescent="0.25">
      <c r="A20" s="37" t="s">
        <v>9</v>
      </c>
      <c r="B20" s="182">
        <v>51</v>
      </c>
      <c r="C20" s="182">
        <v>0</v>
      </c>
      <c r="D20" s="193" t="s">
        <v>138</v>
      </c>
      <c r="E20" s="182">
        <v>851</v>
      </c>
      <c r="F20" s="193" t="s">
        <v>13</v>
      </c>
      <c r="G20" s="193" t="s">
        <v>81</v>
      </c>
      <c r="H20" s="193" t="s">
        <v>209</v>
      </c>
      <c r="I20" s="178" t="s">
        <v>24</v>
      </c>
      <c r="J20" s="189">
        <f>'6.ВСР'!J106</f>
        <v>97084</v>
      </c>
      <c r="K20" s="189">
        <f>'6.ВСР'!K106</f>
        <v>97084</v>
      </c>
      <c r="L20" s="189">
        <f>'6.ВСР'!L106</f>
        <v>0</v>
      </c>
      <c r="M20" s="189">
        <f>'6.ВСР'!M106</f>
        <v>0</v>
      </c>
      <c r="N20" s="189">
        <f>'6.ВСР'!N106</f>
        <v>97084</v>
      </c>
      <c r="O20" s="189">
        <f>'6.ВСР'!O106</f>
        <v>97084</v>
      </c>
      <c r="P20" s="189">
        <f>'6.ВСР'!P106</f>
        <v>0</v>
      </c>
      <c r="Q20" s="189">
        <f>'6.ВСР'!Q106</f>
        <v>0</v>
      </c>
      <c r="R20" s="189">
        <f>'6.ВСР'!R106</f>
        <v>97084</v>
      </c>
      <c r="S20" s="189" t="e">
        <f>'6.ВСР'!#REF!</f>
        <v>#REF!</v>
      </c>
      <c r="T20" s="189" t="e">
        <f>'6.ВСР'!#REF!</f>
        <v>#REF!</v>
      </c>
      <c r="U20" s="189" t="e">
        <f>'6.ВСР'!#REF!</f>
        <v>#REF!</v>
      </c>
      <c r="V20" s="189"/>
      <c r="W20" s="189"/>
      <c r="X20" s="189"/>
      <c r="Y20" s="189"/>
      <c r="Z20" s="189"/>
      <c r="AA20" s="189"/>
      <c r="AB20" s="189"/>
    </row>
    <row r="21" spans="1:28" s="126" customFormat="1" ht="30" x14ac:dyDescent="0.25">
      <c r="A21" s="227" t="s">
        <v>908</v>
      </c>
      <c r="B21" s="182">
        <v>51</v>
      </c>
      <c r="C21" s="182">
        <v>0</v>
      </c>
      <c r="D21" s="178" t="s">
        <v>138</v>
      </c>
      <c r="E21" s="182">
        <v>851</v>
      </c>
      <c r="F21" s="193"/>
      <c r="G21" s="193"/>
      <c r="H21" s="193" t="s">
        <v>909</v>
      </c>
      <c r="I21" s="178"/>
      <c r="J21" s="189">
        <f t="shared" ref="J21:U22" si="10">J22</f>
        <v>313884</v>
      </c>
      <c r="K21" s="189">
        <f t="shared" si="10"/>
        <v>313884</v>
      </c>
      <c r="L21" s="189">
        <f t="shared" si="10"/>
        <v>0</v>
      </c>
      <c r="M21" s="189">
        <f t="shared" si="10"/>
        <v>0</v>
      </c>
      <c r="N21" s="189">
        <f t="shared" si="10"/>
        <v>0</v>
      </c>
      <c r="O21" s="189">
        <f t="shared" si="10"/>
        <v>0</v>
      </c>
      <c r="P21" s="189">
        <f t="shared" si="10"/>
        <v>0</v>
      </c>
      <c r="Q21" s="189">
        <f t="shared" si="10"/>
        <v>0</v>
      </c>
      <c r="R21" s="189">
        <f t="shared" si="10"/>
        <v>0</v>
      </c>
      <c r="S21" s="189" t="e">
        <f t="shared" si="10"/>
        <v>#REF!</v>
      </c>
      <c r="T21" s="189" t="e">
        <f t="shared" si="10"/>
        <v>#REF!</v>
      </c>
      <c r="U21" s="189" t="e">
        <f t="shared" si="10"/>
        <v>#REF!</v>
      </c>
      <c r="V21" s="189"/>
      <c r="W21" s="189"/>
      <c r="X21" s="189"/>
      <c r="Y21" s="189"/>
      <c r="Z21" s="189"/>
      <c r="AA21" s="189"/>
      <c r="AB21" s="189"/>
    </row>
    <row r="22" spans="1:28" s="126" customFormat="1" ht="60" x14ac:dyDescent="0.25">
      <c r="A22" s="37" t="s">
        <v>22</v>
      </c>
      <c r="B22" s="182">
        <v>51</v>
      </c>
      <c r="C22" s="182">
        <v>0</v>
      </c>
      <c r="D22" s="178" t="s">
        <v>138</v>
      </c>
      <c r="E22" s="182">
        <v>851</v>
      </c>
      <c r="F22" s="193"/>
      <c r="G22" s="193"/>
      <c r="H22" s="193" t="s">
        <v>909</v>
      </c>
      <c r="I22" s="178" t="s">
        <v>23</v>
      </c>
      <c r="J22" s="189">
        <f t="shared" si="10"/>
        <v>313884</v>
      </c>
      <c r="K22" s="189">
        <f t="shared" si="10"/>
        <v>313884</v>
      </c>
      <c r="L22" s="189">
        <f t="shared" si="10"/>
        <v>0</v>
      </c>
      <c r="M22" s="189">
        <f t="shared" si="10"/>
        <v>0</v>
      </c>
      <c r="N22" s="189">
        <f t="shared" si="10"/>
        <v>0</v>
      </c>
      <c r="O22" s="189">
        <f t="shared" si="10"/>
        <v>0</v>
      </c>
      <c r="P22" s="189">
        <f t="shared" si="10"/>
        <v>0</v>
      </c>
      <c r="Q22" s="189">
        <f t="shared" si="10"/>
        <v>0</v>
      </c>
      <c r="R22" s="189">
        <f t="shared" si="10"/>
        <v>0</v>
      </c>
      <c r="S22" s="189" t="e">
        <f t="shared" si="10"/>
        <v>#REF!</v>
      </c>
      <c r="T22" s="189" t="e">
        <f t="shared" si="10"/>
        <v>#REF!</v>
      </c>
      <c r="U22" s="189" t="e">
        <f t="shared" si="10"/>
        <v>#REF!</v>
      </c>
      <c r="V22" s="189"/>
      <c r="W22" s="189"/>
      <c r="X22" s="189"/>
      <c r="Y22" s="189"/>
      <c r="Z22" s="189"/>
      <c r="AA22" s="189"/>
      <c r="AB22" s="189"/>
    </row>
    <row r="23" spans="1:28" s="126" customFormat="1" ht="60" x14ac:dyDescent="0.25">
      <c r="A23" s="37" t="s">
        <v>9</v>
      </c>
      <c r="B23" s="182">
        <v>51</v>
      </c>
      <c r="C23" s="182">
        <v>0</v>
      </c>
      <c r="D23" s="193" t="s">
        <v>138</v>
      </c>
      <c r="E23" s="182">
        <v>851</v>
      </c>
      <c r="F23" s="193"/>
      <c r="G23" s="193"/>
      <c r="H23" s="193" t="s">
        <v>909</v>
      </c>
      <c r="I23" s="178" t="s">
        <v>24</v>
      </c>
      <c r="J23" s="189">
        <f>'6.ВСР'!J45</f>
        <v>313884</v>
      </c>
      <c r="K23" s="189">
        <f>'6.ВСР'!K45</f>
        <v>313884</v>
      </c>
      <c r="L23" s="189">
        <f>'6.ВСР'!L45</f>
        <v>0</v>
      </c>
      <c r="M23" s="189">
        <f>'6.ВСР'!M45</f>
        <v>0</v>
      </c>
      <c r="N23" s="189">
        <f>'6.ВСР'!N45</f>
        <v>0</v>
      </c>
      <c r="O23" s="189">
        <f>'6.ВСР'!O45</f>
        <v>0</v>
      </c>
      <c r="P23" s="189">
        <f>'6.ВСР'!P45</f>
        <v>0</v>
      </c>
      <c r="Q23" s="189">
        <f>'6.ВСР'!Q45</f>
        <v>0</v>
      </c>
      <c r="R23" s="189">
        <f>'6.ВСР'!R45</f>
        <v>0</v>
      </c>
      <c r="S23" s="189" t="e">
        <f>'6.ВСР'!#REF!</f>
        <v>#REF!</v>
      </c>
      <c r="T23" s="189" t="e">
        <f>'6.ВСР'!#REF!</f>
        <v>#REF!</v>
      </c>
      <c r="U23" s="189" t="e">
        <f>'6.ВСР'!#REF!</f>
        <v>#REF!</v>
      </c>
      <c r="V23" s="189"/>
      <c r="W23" s="189"/>
      <c r="X23" s="189"/>
      <c r="Y23" s="189"/>
      <c r="Z23" s="189"/>
      <c r="AA23" s="189"/>
      <c r="AB23" s="189"/>
    </row>
    <row r="24" spans="1:28" s="126" customFormat="1" ht="75" x14ac:dyDescent="0.25">
      <c r="A24" s="192" t="s">
        <v>14</v>
      </c>
      <c r="B24" s="182">
        <v>51</v>
      </c>
      <c r="C24" s="182">
        <v>0</v>
      </c>
      <c r="D24" s="178" t="s">
        <v>138</v>
      </c>
      <c r="E24" s="182">
        <v>851</v>
      </c>
      <c r="F24" s="178" t="s">
        <v>11</v>
      </c>
      <c r="G24" s="178" t="s">
        <v>13</v>
      </c>
      <c r="H24" s="178" t="s">
        <v>257</v>
      </c>
      <c r="I24" s="178"/>
      <c r="J24" s="189">
        <f t="shared" ref="J24:U25" si="11">J25</f>
        <v>1490700</v>
      </c>
      <c r="K24" s="189">
        <f t="shared" si="11"/>
        <v>0</v>
      </c>
      <c r="L24" s="189">
        <f t="shared" si="11"/>
        <v>1490700</v>
      </c>
      <c r="M24" s="189">
        <f t="shared" si="11"/>
        <v>0</v>
      </c>
      <c r="N24" s="189">
        <f t="shared" si="11"/>
        <v>1490700</v>
      </c>
      <c r="O24" s="189">
        <f t="shared" si="11"/>
        <v>0</v>
      </c>
      <c r="P24" s="189">
        <f t="shared" si="11"/>
        <v>1490700</v>
      </c>
      <c r="Q24" s="189">
        <f t="shared" si="11"/>
        <v>0</v>
      </c>
      <c r="R24" s="189">
        <f t="shared" si="11"/>
        <v>1490700</v>
      </c>
      <c r="S24" s="189" t="e">
        <f t="shared" si="11"/>
        <v>#REF!</v>
      </c>
      <c r="T24" s="189" t="e">
        <f t="shared" si="11"/>
        <v>#REF!</v>
      </c>
      <c r="U24" s="189" t="e">
        <f t="shared" si="11"/>
        <v>#REF!</v>
      </c>
      <c r="V24" s="189"/>
      <c r="W24" s="189"/>
      <c r="X24" s="189"/>
      <c r="Y24" s="189"/>
      <c r="Z24" s="189"/>
      <c r="AA24" s="189"/>
      <c r="AB24" s="189"/>
    </row>
    <row r="25" spans="1:28" s="126" customFormat="1" ht="135" x14ac:dyDescent="0.25">
      <c r="A25" s="190" t="s">
        <v>16</v>
      </c>
      <c r="B25" s="182">
        <v>51</v>
      </c>
      <c r="C25" s="182">
        <v>0</v>
      </c>
      <c r="D25" s="178" t="s">
        <v>138</v>
      </c>
      <c r="E25" s="182">
        <v>851</v>
      </c>
      <c r="F25" s="178" t="s">
        <v>17</v>
      </c>
      <c r="G25" s="178" t="s">
        <v>13</v>
      </c>
      <c r="H25" s="178" t="s">
        <v>257</v>
      </c>
      <c r="I25" s="178" t="s">
        <v>18</v>
      </c>
      <c r="J25" s="189">
        <f t="shared" si="11"/>
        <v>1490700</v>
      </c>
      <c r="K25" s="189">
        <f t="shared" si="11"/>
        <v>0</v>
      </c>
      <c r="L25" s="189">
        <f t="shared" si="11"/>
        <v>1490700</v>
      </c>
      <c r="M25" s="189">
        <f t="shared" si="11"/>
        <v>0</v>
      </c>
      <c r="N25" s="189">
        <f t="shared" si="11"/>
        <v>1490700</v>
      </c>
      <c r="O25" s="189">
        <f t="shared" si="11"/>
        <v>0</v>
      </c>
      <c r="P25" s="189">
        <f t="shared" si="11"/>
        <v>1490700</v>
      </c>
      <c r="Q25" s="189">
        <f t="shared" si="11"/>
        <v>0</v>
      </c>
      <c r="R25" s="189">
        <f t="shared" si="11"/>
        <v>1490700</v>
      </c>
      <c r="S25" s="189" t="e">
        <f t="shared" si="11"/>
        <v>#REF!</v>
      </c>
      <c r="T25" s="189" t="e">
        <f t="shared" si="11"/>
        <v>#REF!</v>
      </c>
      <c r="U25" s="189" t="e">
        <f t="shared" si="11"/>
        <v>#REF!</v>
      </c>
      <c r="V25" s="189"/>
      <c r="W25" s="189"/>
      <c r="X25" s="189"/>
      <c r="Y25" s="189"/>
      <c r="Z25" s="189"/>
      <c r="AA25" s="189"/>
      <c r="AB25" s="189"/>
    </row>
    <row r="26" spans="1:28" s="126" customFormat="1" ht="45" x14ac:dyDescent="0.25">
      <c r="A26" s="190" t="s">
        <v>8</v>
      </c>
      <c r="B26" s="182">
        <v>51</v>
      </c>
      <c r="C26" s="182">
        <v>0</v>
      </c>
      <c r="D26" s="178" t="s">
        <v>138</v>
      </c>
      <c r="E26" s="182">
        <v>851</v>
      </c>
      <c r="F26" s="178" t="s">
        <v>11</v>
      </c>
      <c r="G26" s="178" t="s">
        <v>13</v>
      </c>
      <c r="H26" s="178" t="s">
        <v>257</v>
      </c>
      <c r="I26" s="178" t="s">
        <v>19</v>
      </c>
      <c r="J26" s="189">
        <f>'6.ВСР'!J11</f>
        <v>1490700</v>
      </c>
      <c r="K26" s="189">
        <f>'6.ВСР'!K11</f>
        <v>0</v>
      </c>
      <c r="L26" s="189">
        <f>'6.ВСР'!L11</f>
        <v>1490700</v>
      </c>
      <c r="M26" s="189">
        <f>'6.ВСР'!M11</f>
        <v>0</v>
      </c>
      <c r="N26" s="189">
        <f>'6.ВСР'!N11</f>
        <v>1490700</v>
      </c>
      <c r="O26" s="189">
        <f>'6.ВСР'!O11</f>
        <v>0</v>
      </c>
      <c r="P26" s="189">
        <f>'6.ВСР'!P11</f>
        <v>1490700</v>
      </c>
      <c r="Q26" s="189">
        <f>'6.ВСР'!Q11</f>
        <v>0</v>
      </c>
      <c r="R26" s="189">
        <f>'6.ВСР'!R11</f>
        <v>1490700</v>
      </c>
      <c r="S26" s="189" t="e">
        <f>'6.ВСР'!#REF!</f>
        <v>#REF!</v>
      </c>
      <c r="T26" s="189" t="e">
        <f>'6.ВСР'!#REF!</f>
        <v>#REF!</v>
      </c>
      <c r="U26" s="189" t="e">
        <f>'6.ВСР'!#REF!</f>
        <v>#REF!</v>
      </c>
      <c r="V26" s="189"/>
      <c r="W26" s="189"/>
      <c r="X26" s="189"/>
      <c r="Y26" s="189"/>
      <c r="Z26" s="189"/>
      <c r="AA26" s="189"/>
      <c r="AB26" s="189"/>
    </row>
    <row r="27" spans="1:28" s="126" customFormat="1" ht="60" x14ac:dyDescent="0.25">
      <c r="A27" s="192" t="s">
        <v>20</v>
      </c>
      <c r="B27" s="182">
        <v>51</v>
      </c>
      <c r="C27" s="182">
        <v>0</v>
      </c>
      <c r="D27" s="178" t="s">
        <v>138</v>
      </c>
      <c r="E27" s="182">
        <v>851</v>
      </c>
      <c r="F27" s="178" t="s">
        <v>17</v>
      </c>
      <c r="G27" s="178" t="s">
        <v>13</v>
      </c>
      <c r="H27" s="178" t="s">
        <v>258</v>
      </c>
      <c r="I27" s="178"/>
      <c r="J27" s="189">
        <f t="shared" ref="J27:U27" si="12">J28+J30+J32</f>
        <v>20332000</v>
      </c>
      <c r="K27" s="189">
        <f t="shared" si="12"/>
        <v>0</v>
      </c>
      <c r="L27" s="189">
        <f t="shared" si="12"/>
        <v>20332000</v>
      </c>
      <c r="M27" s="189">
        <f t="shared" si="12"/>
        <v>0</v>
      </c>
      <c r="N27" s="189">
        <f t="shared" si="12"/>
        <v>20332000</v>
      </c>
      <c r="O27" s="189">
        <f t="shared" si="12"/>
        <v>0</v>
      </c>
      <c r="P27" s="189">
        <f t="shared" si="12"/>
        <v>20332000</v>
      </c>
      <c r="Q27" s="189">
        <f t="shared" si="12"/>
        <v>0</v>
      </c>
      <c r="R27" s="189">
        <f t="shared" si="12"/>
        <v>20332000</v>
      </c>
      <c r="S27" s="189" t="e">
        <f t="shared" si="12"/>
        <v>#REF!</v>
      </c>
      <c r="T27" s="189" t="e">
        <f t="shared" si="12"/>
        <v>#REF!</v>
      </c>
      <c r="U27" s="189" t="e">
        <f t="shared" si="12"/>
        <v>#REF!</v>
      </c>
      <c r="V27" s="189"/>
      <c r="W27" s="189"/>
      <c r="X27" s="189"/>
      <c r="Y27" s="189"/>
      <c r="Z27" s="189"/>
      <c r="AA27" s="189"/>
      <c r="AB27" s="189"/>
    </row>
    <row r="28" spans="1:28" s="126" customFormat="1" ht="135" x14ac:dyDescent="0.25">
      <c r="A28" s="190" t="s">
        <v>16</v>
      </c>
      <c r="B28" s="182">
        <v>51</v>
      </c>
      <c r="C28" s="182">
        <v>0</v>
      </c>
      <c r="D28" s="178" t="s">
        <v>138</v>
      </c>
      <c r="E28" s="182">
        <v>851</v>
      </c>
      <c r="F28" s="178" t="s">
        <v>11</v>
      </c>
      <c r="G28" s="178" t="s">
        <v>13</v>
      </c>
      <c r="H28" s="178" t="s">
        <v>258</v>
      </c>
      <c r="I28" s="178" t="s">
        <v>18</v>
      </c>
      <c r="J28" s="189">
        <f t="shared" ref="J28:U28" si="13">J29</f>
        <v>15561100</v>
      </c>
      <c r="K28" s="189">
        <f t="shared" si="13"/>
        <v>0</v>
      </c>
      <c r="L28" s="189">
        <f t="shared" si="13"/>
        <v>15561100</v>
      </c>
      <c r="M28" s="189">
        <f t="shared" si="13"/>
        <v>0</v>
      </c>
      <c r="N28" s="189">
        <f t="shared" si="13"/>
        <v>15561100</v>
      </c>
      <c r="O28" s="189">
        <f t="shared" si="13"/>
        <v>0</v>
      </c>
      <c r="P28" s="189">
        <f t="shared" si="13"/>
        <v>15561100</v>
      </c>
      <c r="Q28" s="189">
        <f t="shared" si="13"/>
        <v>0</v>
      </c>
      <c r="R28" s="189">
        <f t="shared" si="13"/>
        <v>15561100</v>
      </c>
      <c r="S28" s="189" t="e">
        <f t="shared" si="13"/>
        <v>#REF!</v>
      </c>
      <c r="T28" s="189" t="e">
        <f t="shared" si="13"/>
        <v>#REF!</v>
      </c>
      <c r="U28" s="189" t="e">
        <f t="shared" si="13"/>
        <v>#REF!</v>
      </c>
      <c r="V28" s="189"/>
      <c r="W28" s="189"/>
      <c r="X28" s="189"/>
      <c r="Y28" s="189"/>
      <c r="Z28" s="189"/>
      <c r="AA28" s="189"/>
      <c r="AB28" s="189"/>
    </row>
    <row r="29" spans="1:28" s="126" customFormat="1" ht="45" x14ac:dyDescent="0.25">
      <c r="A29" s="190" t="s">
        <v>8</v>
      </c>
      <c r="B29" s="182">
        <v>51</v>
      </c>
      <c r="C29" s="182">
        <v>0</v>
      </c>
      <c r="D29" s="178" t="s">
        <v>138</v>
      </c>
      <c r="E29" s="182">
        <v>851</v>
      </c>
      <c r="F29" s="178" t="s">
        <v>11</v>
      </c>
      <c r="G29" s="178" t="s">
        <v>13</v>
      </c>
      <c r="H29" s="178" t="s">
        <v>258</v>
      </c>
      <c r="I29" s="178" t="s">
        <v>19</v>
      </c>
      <c r="J29" s="189">
        <f>'6.ВСР'!J14</f>
        <v>15561100</v>
      </c>
      <c r="K29" s="189">
        <f>'6.ВСР'!K14</f>
        <v>0</v>
      </c>
      <c r="L29" s="189">
        <f>'6.ВСР'!L14</f>
        <v>15561100</v>
      </c>
      <c r="M29" s="189">
        <f>'6.ВСР'!M14</f>
        <v>0</v>
      </c>
      <c r="N29" s="189">
        <f>'6.ВСР'!N14</f>
        <v>15561100</v>
      </c>
      <c r="O29" s="189">
        <f>'6.ВСР'!O14</f>
        <v>0</v>
      </c>
      <c r="P29" s="189">
        <f>'6.ВСР'!P14</f>
        <v>15561100</v>
      </c>
      <c r="Q29" s="189">
        <f>'6.ВСР'!Q14</f>
        <v>0</v>
      </c>
      <c r="R29" s="189">
        <f>'6.ВСР'!R14</f>
        <v>15561100</v>
      </c>
      <c r="S29" s="189" t="e">
        <f>'6.ВСР'!#REF!</f>
        <v>#REF!</v>
      </c>
      <c r="T29" s="189" t="e">
        <f>'6.ВСР'!#REF!</f>
        <v>#REF!</v>
      </c>
      <c r="U29" s="189" t="e">
        <f>'6.ВСР'!#REF!</f>
        <v>#REF!</v>
      </c>
      <c r="V29" s="189"/>
      <c r="W29" s="189"/>
      <c r="X29" s="189"/>
      <c r="Y29" s="189"/>
      <c r="Z29" s="189"/>
      <c r="AA29" s="189"/>
      <c r="AB29" s="189"/>
    </row>
    <row r="30" spans="1:28" s="126" customFormat="1" ht="60" x14ac:dyDescent="0.25">
      <c r="A30" s="37" t="s">
        <v>22</v>
      </c>
      <c r="B30" s="182">
        <v>51</v>
      </c>
      <c r="C30" s="182">
        <v>0</v>
      </c>
      <c r="D30" s="178" t="s">
        <v>138</v>
      </c>
      <c r="E30" s="182">
        <v>851</v>
      </c>
      <c r="F30" s="178" t="s">
        <v>11</v>
      </c>
      <c r="G30" s="178" t="s">
        <v>13</v>
      </c>
      <c r="H30" s="178" t="s">
        <v>258</v>
      </c>
      <c r="I30" s="178" t="s">
        <v>23</v>
      </c>
      <c r="J30" s="189">
        <f t="shared" ref="J30:U30" si="14">J31</f>
        <v>4670900</v>
      </c>
      <c r="K30" s="189">
        <f t="shared" si="14"/>
        <v>0</v>
      </c>
      <c r="L30" s="189">
        <f t="shared" si="14"/>
        <v>4670900</v>
      </c>
      <c r="M30" s="189">
        <f t="shared" si="14"/>
        <v>0</v>
      </c>
      <c r="N30" s="189">
        <f t="shared" si="14"/>
        <v>4670900</v>
      </c>
      <c r="O30" s="189">
        <f t="shared" si="14"/>
        <v>0</v>
      </c>
      <c r="P30" s="189">
        <f t="shared" si="14"/>
        <v>4670900</v>
      </c>
      <c r="Q30" s="189">
        <f t="shared" si="14"/>
        <v>0</v>
      </c>
      <c r="R30" s="189">
        <f t="shared" si="14"/>
        <v>4670900</v>
      </c>
      <c r="S30" s="189" t="e">
        <f t="shared" si="14"/>
        <v>#REF!</v>
      </c>
      <c r="T30" s="189" t="e">
        <f t="shared" si="14"/>
        <v>#REF!</v>
      </c>
      <c r="U30" s="189" t="e">
        <f t="shared" si="14"/>
        <v>#REF!</v>
      </c>
      <c r="V30" s="189"/>
      <c r="W30" s="189"/>
      <c r="X30" s="189"/>
      <c r="Y30" s="189"/>
      <c r="Z30" s="189"/>
      <c r="AA30" s="189"/>
      <c r="AB30" s="189"/>
    </row>
    <row r="31" spans="1:28" s="126" customFormat="1" ht="60" x14ac:dyDescent="0.25">
      <c r="A31" s="37" t="s">
        <v>9</v>
      </c>
      <c r="B31" s="182">
        <v>51</v>
      </c>
      <c r="C31" s="182">
        <v>0</v>
      </c>
      <c r="D31" s="178" t="s">
        <v>138</v>
      </c>
      <c r="E31" s="182">
        <v>851</v>
      </c>
      <c r="F31" s="178" t="s">
        <v>11</v>
      </c>
      <c r="G31" s="178" t="s">
        <v>13</v>
      </c>
      <c r="H31" s="178" t="s">
        <v>258</v>
      </c>
      <c r="I31" s="178" t="s">
        <v>24</v>
      </c>
      <c r="J31" s="189">
        <f>'6.ВСР'!J16</f>
        <v>4670900</v>
      </c>
      <c r="K31" s="189">
        <f>'6.ВСР'!K16</f>
        <v>0</v>
      </c>
      <c r="L31" s="189">
        <f>'6.ВСР'!L16</f>
        <v>4670900</v>
      </c>
      <c r="M31" s="189">
        <f>'6.ВСР'!M16</f>
        <v>0</v>
      </c>
      <c r="N31" s="189">
        <f>'6.ВСР'!N16</f>
        <v>4670900</v>
      </c>
      <c r="O31" s="189">
        <f>'6.ВСР'!O16</f>
        <v>0</v>
      </c>
      <c r="P31" s="189">
        <f>'6.ВСР'!P16</f>
        <v>4670900</v>
      </c>
      <c r="Q31" s="189">
        <f>'6.ВСР'!Q16</f>
        <v>0</v>
      </c>
      <c r="R31" s="189">
        <f>'6.ВСР'!R16</f>
        <v>4670900</v>
      </c>
      <c r="S31" s="189" t="e">
        <f>'6.ВСР'!#REF!</f>
        <v>#REF!</v>
      </c>
      <c r="T31" s="189" t="e">
        <f>'6.ВСР'!#REF!</f>
        <v>#REF!</v>
      </c>
      <c r="U31" s="189" t="e">
        <f>'6.ВСР'!#REF!</f>
        <v>#REF!</v>
      </c>
      <c r="V31" s="189"/>
      <c r="W31" s="189"/>
      <c r="X31" s="189"/>
      <c r="Y31" s="189"/>
      <c r="Z31" s="189"/>
      <c r="AA31" s="189"/>
      <c r="AB31" s="189"/>
    </row>
    <row r="32" spans="1:28" s="126" customFormat="1" x14ac:dyDescent="0.25">
      <c r="A32" s="37" t="s">
        <v>25</v>
      </c>
      <c r="B32" s="182">
        <v>51</v>
      </c>
      <c r="C32" s="182">
        <v>0</v>
      </c>
      <c r="D32" s="178" t="s">
        <v>138</v>
      </c>
      <c r="E32" s="182">
        <v>851</v>
      </c>
      <c r="F32" s="178" t="s">
        <v>11</v>
      </c>
      <c r="G32" s="178" t="s">
        <v>13</v>
      </c>
      <c r="H32" s="178" t="s">
        <v>258</v>
      </c>
      <c r="I32" s="178" t="s">
        <v>26</v>
      </c>
      <c r="J32" s="189">
        <f t="shared" ref="J32:U32" si="15">J33</f>
        <v>100000</v>
      </c>
      <c r="K32" s="189">
        <f t="shared" si="15"/>
        <v>0</v>
      </c>
      <c r="L32" s="189">
        <f t="shared" si="15"/>
        <v>100000</v>
      </c>
      <c r="M32" s="189">
        <f t="shared" si="15"/>
        <v>0</v>
      </c>
      <c r="N32" s="189">
        <f t="shared" si="15"/>
        <v>100000</v>
      </c>
      <c r="O32" s="189">
        <f t="shared" si="15"/>
        <v>0</v>
      </c>
      <c r="P32" s="189">
        <f t="shared" si="15"/>
        <v>100000</v>
      </c>
      <c r="Q32" s="189">
        <f t="shared" si="15"/>
        <v>0</v>
      </c>
      <c r="R32" s="189">
        <f t="shared" si="15"/>
        <v>100000</v>
      </c>
      <c r="S32" s="189" t="e">
        <f t="shared" si="15"/>
        <v>#REF!</v>
      </c>
      <c r="T32" s="189" t="e">
        <f t="shared" si="15"/>
        <v>#REF!</v>
      </c>
      <c r="U32" s="189" t="e">
        <f t="shared" si="15"/>
        <v>#REF!</v>
      </c>
      <c r="V32" s="189"/>
      <c r="W32" s="189"/>
      <c r="X32" s="189"/>
      <c r="Y32" s="189"/>
      <c r="Z32" s="189"/>
      <c r="AA32" s="189"/>
      <c r="AB32" s="189"/>
    </row>
    <row r="33" spans="1:28" s="126" customFormat="1" ht="30" x14ac:dyDescent="0.25">
      <c r="A33" s="37" t="s">
        <v>27</v>
      </c>
      <c r="B33" s="182">
        <v>51</v>
      </c>
      <c r="C33" s="182">
        <v>0</v>
      </c>
      <c r="D33" s="178" t="s">
        <v>138</v>
      </c>
      <c r="E33" s="182">
        <v>851</v>
      </c>
      <c r="F33" s="178" t="s">
        <v>11</v>
      </c>
      <c r="G33" s="178" t="s">
        <v>13</v>
      </c>
      <c r="H33" s="178" t="s">
        <v>258</v>
      </c>
      <c r="I33" s="178" t="s">
        <v>28</v>
      </c>
      <c r="J33" s="189">
        <f>'6.ВСР'!J18</f>
        <v>100000</v>
      </c>
      <c r="K33" s="189">
        <f>'6.ВСР'!K18</f>
        <v>0</v>
      </c>
      <c r="L33" s="189">
        <f>'6.ВСР'!L18</f>
        <v>100000</v>
      </c>
      <c r="M33" s="189">
        <f>'6.ВСР'!M18</f>
        <v>0</v>
      </c>
      <c r="N33" s="189">
        <f>'6.ВСР'!N18</f>
        <v>100000</v>
      </c>
      <c r="O33" s="189">
        <f>'6.ВСР'!O18</f>
        <v>0</v>
      </c>
      <c r="P33" s="189">
        <f>'6.ВСР'!P18</f>
        <v>100000</v>
      </c>
      <c r="Q33" s="189">
        <f>'6.ВСР'!Q18</f>
        <v>0</v>
      </c>
      <c r="R33" s="189">
        <f>'6.ВСР'!R18</f>
        <v>100000</v>
      </c>
      <c r="S33" s="189" t="e">
        <f>'6.ВСР'!#REF!</f>
        <v>#REF!</v>
      </c>
      <c r="T33" s="189" t="e">
        <f>'6.ВСР'!#REF!</f>
        <v>#REF!</v>
      </c>
      <c r="U33" s="189" t="e">
        <f>'6.ВСР'!#REF!</f>
        <v>#REF!</v>
      </c>
      <c r="V33" s="189"/>
      <c r="W33" s="189"/>
      <c r="X33" s="189"/>
      <c r="Y33" s="189"/>
      <c r="Z33" s="189"/>
      <c r="AA33" s="189"/>
      <c r="AB33" s="189"/>
    </row>
    <row r="34" spans="1:28" s="126" customFormat="1" ht="45" x14ac:dyDescent="0.25">
      <c r="A34" s="192" t="s">
        <v>336</v>
      </c>
      <c r="B34" s="182">
        <v>51</v>
      </c>
      <c r="C34" s="182">
        <v>0</v>
      </c>
      <c r="D34" s="178" t="s">
        <v>138</v>
      </c>
      <c r="E34" s="182">
        <v>851</v>
      </c>
      <c r="F34" s="178" t="s">
        <v>11</v>
      </c>
      <c r="G34" s="178" t="s">
        <v>13</v>
      </c>
      <c r="H34" s="178" t="s">
        <v>260</v>
      </c>
      <c r="I34" s="178"/>
      <c r="J34" s="189">
        <f t="shared" ref="J34:U35" si="16">J35</f>
        <v>100000</v>
      </c>
      <c r="K34" s="189">
        <f t="shared" si="16"/>
        <v>0</v>
      </c>
      <c r="L34" s="189">
        <f t="shared" si="16"/>
        <v>100000</v>
      </c>
      <c r="M34" s="189">
        <f t="shared" si="16"/>
        <v>0</v>
      </c>
      <c r="N34" s="189">
        <f t="shared" si="16"/>
        <v>0</v>
      </c>
      <c r="O34" s="189">
        <f t="shared" si="16"/>
        <v>0</v>
      </c>
      <c r="P34" s="189">
        <f t="shared" si="16"/>
        <v>0</v>
      </c>
      <c r="Q34" s="189">
        <f t="shared" si="16"/>
        <v>0</v>
      </c>
      <c r="R34" s="189">
        <f t="shared" si="16"/>
        <v>0</v>
      </c>
      <c r="S34" s="189" t="e">
        <f t="shared" si="16"/>
        <v>#REF!</v>
      </c>
      <c r="T34" s="189" t="e">
        <f t="shared" si="16"/>
        <v>#REF!</v>
      </c>
      <c r="U34" s="189" t="e">
        <f t="shared" si="16"/>
        <v>#REF!</v>
      </c>
      <c r="V34" s="189"/>
      <c r="W34" s="189"/>
      <c r="X34" s="189"/>
      <c r="Y34" s="189"/>
      <c r="Z34" s="189"/>
      <c r="AA34" s="189"/>
      <c r="AB34" s="189"/>
    </row>
    <row r="35" spans="1:28" s="126" customFormat="1" ht="60" x14ac:dyDescent="0.25">
      <c r="A35" s="37" t="s">
        <v>22</v>
      </c>
      <c r="B35" s="182">
        <v>51</v>
      </c>
      <c r="C35" s="182">
        <v>0</v>
      </c>
      <c r="D35" s="178" t="s">
        <v>138</v>
      </c>
      <c r="E35" s="182">
        <v>851</v>
      </c>
      <c r="F35" s="178" t="s">
        <v>11</v>
      </c>
      <c r="G35" s="178" t="s">
        <v>13</v>
      </c>
      <c r="H35" s="178" t="s">
        <v>260</v>
      </c>
      <c r="I35" s="178" t="s">
        <v>23</v>
      </c>
      <c r="J35" s="189">
        <f t="shared" si="16"/>
        <v>100000</v>
      </c>
      <c r="K35" s="189">
        <f t="shared" si="16"/>
        <v>0</v>
      </c>
      <c r="L35" s="189">
        <f t="shared" si="16"/>
        <v>100000</v>
      </c>
      <c r="M35" s="189">
        <f t="shared" si="16"/>
        <v>0</v>
      </c>
      <c r="N35" s="189">
        <f t="shared" si="16"/>
        <v>0</v>
      </c>
      <c r="O35" s="189">
        <f t="shared" si="16"/>
        <v>0</v>
      </c>
      <c r="P35" s="189">
        <f t="shared" si="16"/>
        <v>0</v>
      </c>
      <c r="Q35" s="189">
        <f t="shared" si="16"/>
        <v>0</v>
      </c>
      <c r="R35" s="189">
        <f t="shared" si="16"/>
        <v>0</v>
      </c>
      <c r="S35" s="189" t="e">
        <f t="shared" si="16"/>
        <v>#REF!</v>
      </c>
      <c r="T35" s="189" t="e">
        <f t="shared" si="16"/>
        <v>#REF!</v>
      </c>
      <c r="U35" s="189" t="e">
        <f t="shared" si="16"/>
        <v>#REF!</v>
      </c>
      <c r="V35" s="189"/>
      <c r="W35" s="189"/>
      <c r="X35" s="189"/>
      <c r="Y35" s="189"/>
      <c r="Z35" s="189"/>
      <c r="AA35" s="189"/>
      <c r="AB35" s="189"/>
    </row>
    <row r="36" spans="1:28" s="126" customFormat="1" ht="60" x14ac:dyDescent="0.25">
      <c r="A36" s="37" t="s">
        <v>9</v>
      </c>
      <c r="B36" s="182">
        <v>51</v>
      </c>
      <c r="C36" s="182">
        <v>0</v>
      </c>
      <c r="D36" s="178" t="s">
        <v>138</v>
      </c>
      <c r="E36" s="182">
        <v>851</v>
      </c>
      <c r="F36" s="178" t="s">
        <v>11</v>
      </c>
      <c r="G36" s="178" t="s">
        <v>13</v>
      </c>
      <c r="H36" s="178" t="s">
        <v>260</v>
      </c>
      <c r="I36" s="178" t="s">
        <v>24</v>
      </c>
      <c r="J36" s="189">
        <f>'6.ВСР'!J21</f>
        <v>100000</v>
      </c>
      <c r="K36" s="189">
        <f>'6.ВСР'!K21</f>
        <v>0</v>
      </c>
      <c r="L36" s="189">
        <f>'6.ВСР'!L21</f>
        <v>100000</v>
      </c>
      <c r="M36" s="189">
        <f>'6.ВСР'!M21</f>
        <v>0</v>
      </c>
      <c r="N36" s="189">
        <f>'6.ВСР'!N21</f>
        <v>0</v>
      </c>
      <c r="O36" s="189">
        <f>'6.ВСР'!O21</f>
        <v>0</v>
      </c>
      <c r="P36" s="189">
        <f>'6.ВСР'!P21</f>
        <v>0</v>
      </c>
      <c r="Q36" s="189">
        <f>'6.ВСР'!Q21</f>
        <v>0</v>
      </c>
      <c r="R36" s="189">
        <f>'6.ВСР'!R21</f>
        <v>0</v>
      </c>
      <c r="S36" s="189" t="e">
        <f>'6.ВСР'!#REF!</f>
        <v>#REF!</v>
      </c>
      <c r="T36" s="189" t="e">
        <f>'6.ВСР'!#REF!</f>
        <v>#REF!</v>
      </c>
      <c r="U36" s="189" t="e">
        <f>'6.ВСР'!#REF!</f>
        <v>#REF!</v>
      </c>
      <c r="V36" s="189"/>
      <c r="W36" s="189"/>
      <c r="X36" s="189"/>
      <c r="Y36" s="189"/>
      <c r="Z36" s="189"/>
      <c r="AA36" s="189"/>
      <c r="AB36" s="189"/>
    </row>
    <row r="37" spans="1:28" s="126" customFormat="1" ht="45" x14ac:dyDescent="0.25">
      <c r="A37" s="192" t="s">
        <v>336</v>
      </c>
      <c r="B37" s="182">
        <v>51</v>
      </c>
      <c r="C37" s="182">
        <v>0</v>
      </c>
      <c r="D37" s="178" t="s">
        <v>138</v>
      </c>
      <c r="E37" s="182">
        <v>851</v>
      </c>
      <c r="F37" s="178" t="s">
        <v>11</v>
      </c>
      <c r="G37" s="178" t="s">
        <v>13</v>
      </c>
      <c r="H37" s="178" t="s">
        <v>1008</v>
      </c>
      <c r="I37" s="178"/>
      <c r="J37" s="189">
        <f>J38</f>
        <v>100000</v>
      </c>
      <c r="K37" s="189">
        <f t="shared" ref="K37:U38" si="17">K38</f>
        <v>0</v>
      </c>
      <c r="L37" s="189">
        <f t="shared" si="17"/>
        <v>100000</v>
      </c>
      <c r="M37" s="189">
        <f t="shared" si="17"/>
        <v>0</v>
      </c>
      <c r="N37" s="189">
        <f t="shared" si="17"/>
        <v>0</v>
      </c>
      <c r="O37" s="189">
        <f t="shared" si="17"/>
        <v>0</v>
      </c>
      <c r="P37" s="189">
        <f t="shared" si="17"/>
        <v>0</v>
      </c>
      <c r="Q37" s="189">
        <f t="shared" si="17"/>
        <v>0</v>
      </c>
      <c r="R37" s="189">
        <f t="shared" si="17"/>
        <v>0</v>
      </c>
      <c r="S37" s="189">
        <f t="shared" si="17"/>
        <v>0</v>
      </c>
      <c r="T37" s="189">
        <f t="shared" si="17"/>
        <v>0</v>
      </c>
      <c r="U37" s="189">
        <f t="shared" si="17"/>
        <v>0</v>
      </c>
      <c r="V37" s="189"/>
      <c r="W37" s="189"/>
      <c r="X37" s="189"/>
      <c r="Y37" s="189"/>
      <c r="Z37" s="189"/>
      <c r="AA37" s="189"/>
      <c r="AB37" s="189"/>
    </row>
    <row r="38" spans="1:28" s="126" customFormat="1" ht="60" x14ac:dyDescent="0.25">
      <c r="A38" s="227" t="s">
        <v>22</v>
      </c>
      <c r="B38" s="182">
        <v>51</v>
      </c>
      <c r="C38" s="182">
        <v>0</v>
      </c>
      <c r="D38" s="178" t="s">
        <v>138</v>
      </c>
      <c r="E38" s="182">
        <v>851</v>
      </c>
      <c r="F38" s="178" t="s">
        <v>11</v>
      </c>
      <c r="G38" s="178" t="s">
        <v>13</v>
      </c>
      <c r="H38" s="178" t="s">
        <v>1008</v>
      </c>
      <c r="I38" s="178" t="s">
        <v>23</v>
      </c>
      <c r="J38" s="189">
        <f>J39</f>
        <v>100000</v>
      </c>
      <c r="K38" s="189">
        <f t="shared" si="17"/>
        <v>0</v>
      </c>
      <c r="L38" s="189">
        <f t="shared" si="17"/>
        <v>100000</v>
      </c>
      <c r="M38" s="189">
        <f t="shared" si="17"/>
        <v>0</v>
      </c>
      <c r="N38" s="189">
        <f t="shared" si="17"/>
        <v>0</v>
      </c>
      <c r="O38" s="189">
        <f t="shared" si="17"/>
        <v>0</v>
      </c>
      <c r="P38" s="189">
        <f t="shared" si="17"/>
        <v>0</v>
      </c>
      <c r="Q38" s="189">
        <f t="shared" si="17"/>
        <v>0</v>
      </c>
      <c r="R38" s="189">
        <f t="shared" si="17"/>
        <v>0</v>
      </c>
      <c r="S38" s="189">
        <f t="shared" si="17"/>
        <v>0</v>
      </c>
      <c r="T38" s="189">
        <f t="shared" si="17"/>
        <v>0</v>
      </c>
      <c r="U38" s="189">
        <f t="shared" si="17"/>
        <v>0</v>
      </c>
      <c r="V38" s="189"/>
      <c r="W38" s="189"/>
      <c r="X38" s="189"/>
      <c r="Y38" s="189"/>
      <c r="Z38" s="189"/>
      <c r="AA38" s="189"/>
      <c r="AB38" s="189"/>
    </row>
    <row r="39" spans="1:28" s="126" customFormat="1" ht="60" x14ac:dyDescent="0.25">
      <c r="A39" s="227" t="s">
        <v>9</v>
      </c>
      <c r="B39" s="182">
        <v>51</v>
      </c>
      <c r="C39" s="182">
        <v>0</v>
      </c>
      <c r="D39" s="178" t="s">
        <v>138</v>
      </c>
      <c r="E39" s="182">
        <v>851</v>
      </c>
      <c r="F39" s="178" t="s">
        <v>11</v>
      </c>
      <c r="G39" s="178" t="s">
        <v>13</v>
      </c>
      <c r="H39" s="178" t="s">
        <v>1008</v>
      </c>
      <c r="I39" s="178" t="s">
        <v>24</v>
      </c>
      <c r="J39" s="189">
        <f>'6.ВСР'!J24</f>
        <v>100000</v>
      </c>
      <c r="K39" s="189">
        <f>'6.ВСР'!K24</f>
        <v>0</v>
      </c>
      <c r="L39" s="189">
        <f>'6.ВСР'!L24</f>
        <v>100000</v>
      </c>
      <c r="M39" s="189">
        <f>'6.ВСР'!M24</f>
        <v>0</v>
      </c>
      <c r="N39" s="189">
        <f>'6.ВСР'!O24</f>
        <v>0</v>
      </c>
      <c r="O39" s="189">
        <f>'6.ВСР'!P24</f>
        <v>0</v>
      </c>
      <c r="P39" s="189">
        <f>'6.ВСР'!Q24</f>
        <v>0</v>
      </c>
      <c r="Q39" s="189">
        <f>'6.ВСР'!R24</f>
        <v>0</v>
      </c>
      <c r="R39" s="189">
        <f>'6.ВСР'!S24</f>
        <v>0</v>
      </c>
      <c r="S39" s="189">
        <f>'6.ВСР'!T24</f>
        <v>0</v>
      </c>
      <c r="T39" s="189">
        <f>'6.ВСР'!U24</f>
        <v>0</v>
      </c>
      <c r="U39" s="189">
        <f>'6.ВСР'!V24</f>
        <v>0</v>
      </c>
      <c r="V39" s="189"/>
      <c r="W39" s="189"/>
      <c r="X39" s="189"/>
      <c r="Y39" s="189"/>
      <c r="Z39" s="189"/>
      <c r="AA39" s="189"/>
      <c r="AB39" s="189"/>
    </row>
    <row r="40" spans="1:28" s="126" customFormat="1" ht="60" x14ac:dyDescent="0.25">
      <c r="A40" s="192" t="s">
        <v>46</v>
      </c>
      <c r="B40" s="182">
        <v>51</v>
      </c>
      <c r="C40" s="182">
        <v>0</v>
      </c>
      <c r="D40" s="178" t="s">
        <v>138</v>
      </c>
      <c r="E40" s="182">
        <v>851</v>
      </c>
      <c r="F40" s="178" t="s">
        <v>17</v>
      </c>
      <c r="G40" s="193" t="s">
        <v>39</v>
      </c>
      <c r="H40" s="193" t="s">
        <v>262</v>
      </c>
      <c r="I40" s="178"/>
      <c r="J40" s="189">
        <f t="shared" ref="J40:U41" si="18">J41</f>
        <v>326000</v>
      </c>
      <c r="K40" s="189">
        <f t="shared" si="18"/>
        <v>0</v>
      </c>
      <c r="L40" s="189">
        <f t="shared" si="18"/>
        <v>326000</v>
      </c>
      <c r="M40" s="189">
        <f t="shared" si="18"/>
        <v>0</v>
      </c>
      <c r="N40" s="189">
        <f t="shared" si="18"/>
        <v>0</v>
      </c>
      <c r="O40" s="189">
        <f t="shared" si="18"/>
        <v>0</v>
      </c>
      <c r="P40" s="189">
        <f t="shared" si="18"/>
        <v>0</v>
      </c>
      <c r="Q40" s="189">
        <f t="shared" si="18"/>
        <v>0</v>
      </c>
      <c r="R40" s="189">
        <f t="shared" si="18"/>
        <v>0</v>
      </c>
      <c r="S40" s="189" t="e">
        <f t="shared" si="18"/>
        <v>#REF!</v>
      </c>
      <c r="T40" s="189" t="e">
        <f t="shared" si="18"/>
        <v>#REF!</v>
      </c>
      <c r="U40" s="189" t="e">
        <f t="shared" si="18"/>
        <v>#REF!</v>
      </c>
      <c r="V40" s="189"/>
      <c r="W40" s="189"/>
      <c r="X40" s="189"/>
      <c r="Y40" s="189"/>
      <c r="Z40" s="189"/>
      <c r="AA40" s="189"/>
      <c r="AB40" s="189"/>
    </row>
    <row r="41" spans="1:28" s="126" customFormat="1" ht="60" x14ac:dyDescent="0.25">
      <c r="A41" s="37" t="s">
        <v>22</v>
      </c>
      <c r="B41" s="182">
        <v>51</v>
      </c>
      <c r="C41" s="182">
        <v>0</v>
      </c>
      <c r="D41" s="178" t="s">
        <v>138</v>
      </c>
      <c r="E41" s="182">
        <v>851</v>
      </c>
      <c r="F41" s="178" t="s">
        <v>11</v>
      </c>
      <c r="G41" s="178" t="s">
        <v>39</v>
      </c>
      <c r="H41" s="193" t="s">
        <v>262</v>
      </c>
      <c r="I41" s="178" t="s">
        <v>23</v>
      </c>
      <c r="J41" s="189">
        <f t="shared" si="18"/>
        <v>326000</v>
      </c>
      <c r="K41" s="189">
        <f t="shared" si="18"/>
        <v>0</v>
      </c>
      <c r="L41" s="189">
        <f t="shared" si="18"/>
        <v>326000</v>
      </c>
      <c r="M41" s="189">
        <f t="shared" si="18"/>
        <v>0</v>
      </c>
      <c r="N41" s="189">
        <f t="shared" si="18"/>
        <v>0</v>
      </c>
      <c r="O41" s="189">
        <f t="shared" si="18"/>
        <v>0</v>
      </c>
      <c r="P41" s="189">
        <f t="shared" si="18"/>
        <v>0</v>
      </c>
      <c r="Q41" s="189">
        <f t="shared" si="18"/>
        <v>0</v>
      </c>
      <c r="R41" s="189">
        <f t="shared" si="18"/>
        <v>0</v>
      </c>
      <c r="S41" s="189" t="e">
        <f t="shared" si="18"/>
        <v>#REF!</v>
      </c>
      <c r="T41" s="189" t="e">
        <f t="shared" si="18"/>
        <v>#REF!</v>
      </c>
      <c r="U41" s="189" t="e">
        <f t="shared" si="18"/>
        <v>#REF!</v>
      </c>
      <c r="V41" s="189"/>
      <c r="W41" s="189"/>
      <c r="X41" s="189"/>
      <c r="Y41" s="189"/>
      <c r="Z41" s="189"/>
      <c r="AA41" s="189"/>
      <c r="AB41" s="189"/>
    </row>
    <row r="42" spans="1:28" s="126" customFormat="1" ht="60" x14ac:dyDescent="0.25">
      <c r="A42" s="37" t="s">
        <v>9</v>
      </c>
      <c r="B42" s="182">
        <v>51</v>
      </c>
      <c r="C42" s="182">
        <v>0</v>
      </c>
      <c r="D42" s="178" t="s">
        <v>138</v>
      </c>
      <c r="E42" s="182">
        <v>851</v>
      </c>
      <c r="F42" s="178" t="s">
        <v>11</v>
      </c>
      <c r="G42" s="178" t="s">
        <v>39</v>
      </c>
      <c r="H42" s="193" t="s">
        <v>262</v>
      </c>
      <c r="I42" s="178" t="s">
        <v>24</v>
      </c>
      <c r="J42" s="189">
        <f>'6.ВСР'!J48</f>
        <v>326000</v>
      </c>
      <c r="K42" s="189">
        <f>'6.ВСР'!K48</f>
        <v>0</v>
      </c>
      <c r="L42" s="189">
        <f>'6.ВСР'!L48</f>
        <v>326000</v>
      </c>
      <c r="M42" s="189">
        <f>'6.ВСР'!M48</f>
        <v>0</v>
      </c>
      <c r="N42" s="189">
        <f>'6.ВСР'!N48</f>
        <v>0</v>
      </c>
      <c r="O42" s="189">
        <f>'6.ВСР'!O48</f>
        <v>0</v>
      </c>
      <c r="P42" s="189">
        <f>'6.ВСР'!P48</f>
        <v>0</v>
      </c>
      <c r="Q42" s="189">
        <f>'6.ВСР'!Q48</f>
        <v>0</v>
      </c>
      <c r="R42" s="189">
        <f>'6.ВСР'!R48</f>
        <v>0</v>
      </c>
      <c r="S42" s="189" t="e">
        <f>'6.ВСР'!#REF!</f>
        <v>#REF!</v>
      </c>
      <c r="T42" s="189" t="e">
        <f>'6.ВСР'!#REF!</f>
        <v>#REF!</v>
      </c>
      <c r="U42" s="189" t="e">
        <f>'6.ВСР'!#REF!</f>
        <v>#REF!</v>
      </c>
      <c r="V42" s="189"/>
      <c r="W42" s="189"/>
      <c r="X42" s="189"/>
      <c r="Y42" s="189"/>
      <c r="Z42" s="189"/>
      <c r="AA42" s="189"/>
      <c r="AB42" s="189"/>
    </row>
    <row r="43" spans="1:28" s="126" customFormat="1" ht="45" x14ac:dyDescent="0.25">
      <c r="A43" s="192" t="s">
        <v>48</v>
      </c>
      <c r="B43" s="182">
        <v>51</v>
      </c>
      <c r="C43" s="182">
        <v>0</v>
      </c>
      <c r="D43" s="178" t="s">
        <v>138</v>
      </c>
      <c r="E43" s="182">
        <v>851</v>
      </c>
      <c r="F43" s="178" t="s">
        <v>11</v>
      </c>
      <c r="G43" s="178" t="s">
        <v>39</v>
      </c>
      <c r="H43" s="193" t="s">
        <v>263</v>
      </c>
      <c r="I43" s="178"/>
      <c r="J43" s="189">
        <f t="shared" ref="J43:U44" si="19">J44</f>
        <v>70100</v>
      </c>
      <c r="K43" s="189">
        <f t="shared" si="19"/>
        <v>0</v>
      </c>
      <c r="L43" s="189">
        <f t="shared" si="19"/>
        <v>70100</v>
      </c>
      <c r="M43" s="189">
        <f t="shared" si="19"/>
        <v>0</v>
      </c>
      <c r="N43" s="189">
        <f t="shared" si="19"/>
        <v>0</v>
      </c>
      <c r="O43" s="189">
        <f t="shared" si="19"/>
        <v>0</v>
      </c>
      <c r="P43" s="189">
        <f t="shared" si="19"/>
        <v>0</v>
      </c>
      <c r="Q43" s="189">
        <f t="shared" si="19"/>
        <v>0</v>
      </c>
      <c r="R43" s="189">
        <f t="shared" si="19"/>
        <v>0</v>
      </c>
      <c r="S43" s="189" t="e">
        <f t="shared" si="19"/>
        <v>#REF!</v>
      </c>
      <c r="T43" s="189" t="e">
        <f t="shared" si="19"/>
        <v>#REF!</v>
      </c>
      <c r="U43" s="189" t="e">
        <f t="shared" si="19"/>
        <v>#REF!</v>
      </c>
      <c r="V43" s="189"/>
      <c r="W43" s="189"/>
      <c r="X43" s="189"/>
      <c r="Y43" s="189"/>
      <c r="Z43" s="189"/>
      <c r="AA43" s="189"/>
      <c r="AB43" s="189"/>
    </row>
    <row r="44" spans="1:28" s="126" customFormat="1" ht="60" x14ac:dyDescent="0.25">
      <c r="A44" s="37" t="s">
        <v>22</v>
      </c>
      <c r="B44" s="182">
        <v>51</v>
      </c>
      <c r="C44" s="182">
        <v>0</v>
      </c>
      <c r="D44" s="178" t="s">
        <v>138</v>
      </c>
      <c r="E44" s="182">
        <v>851</v>
      </c>
      <c r="F44" s="178" t="s">
        <v>11</v>
      </c>
      <c r="G44" s="178" t="s">
        <v>39</v>
      </c>
      <c r="H44" s="193" t="s">
        <v>263</v>
      </c>
      <c r="I44" s="178" t="s">
        <v>23</v>
      </c>
      <c r="J44" s="189">
        <f t="shared" si="19"/>
        <v>70100</v>
      </c>
      <c r="K44" s="189">
        <f t="shared" si="19"/>
        <v>0</v>
      </c>
      <c r="L44" s="189">
        <f t="shared" si="19"/>
        <v>70100</v>
      </c>
      <c r="M44" s="189">
        <f t="shared" si="19"/>
        <v>0</v>
      </c>
      <c r="N44" s="189">
        <f t="shared" si="19"/>
        <v>0</v>
      </c>
      <c r="O44" s="189">
        <f t="shared" si="19"/>
        <v>0</v>
      </c>
      <c r="P44" s="189">
        <f t="shared" si="19"/>
        <v>0</v>
      </c>
      <c r="Q44" s="189">
        <f t="shared" si="19"/>
        <v>0</v>
      </c>
      <c r="R44" s="189">
        <f t="shared" si="19"/>
        <v>0</v>
      </c>
      <c r="S44" s="189" t="e">
        <f t="shared" si="19"/>
        <v>#REF!</v>
      </c>
      <c r="T44" s="189" t="e">
        <f t="shared" si="19"/>
        <v>#REF!</v>
      </c>
      <c r="U44" s="189" t="e">
        <f t="shared" si="19"/>
        <v>#REF!</v>
      </c>
      <c r="V44" s="189"/>
      <c r="W44" s="189"/>
      <c r="X44" s="189"/>
      <c r="Y44" s="189"/>
      <c r="Z44" s="189"/>
      <c r="AA44" s="189"/>
      <c r="AB44" s="189"/>
    </row>
    <row r="45" spans="1:28" s="126" customFormat="1" ht="60" x14ac:dyDescent="0.25">
      <c r="A45" s="37" t="s">
        <v>9</v>
      </c>
      <c r="B45" s="182">
        <v>51</v>
      </c>
      <c r="C45" s="182">
        <v>0</v>
      </c>
      <c r="D45" s="178" t="s">
        <v>138</v>
      </c>
      <c r="E45" s="182">
        <v>851</v>
      </c>
      <c r="F45" s="178" t="s">
        <v>11</v>
      </c>
      <c r="G45" s="178" t="s">
        <v>39</v>
      </c>
      <c r="H45" s="193" t="s">
        <v>263</v>
      </c>
      <c r="I45" s="178" t="s">
        <v>24</v>
      </c>
      <c r="J45" s="189">
        <f>'6.ВСР'!J51</f>
        <v>70100</v>
      </c>
      <c r="K45" s="189">
        <f>'6.ВСР'!K51</f>
        <v>0</v>
      </c>
      <c r="L45" s="189">
        <f>'6.ВСР'!L51</f>
        <v>70100</v>
      </c>
      <c r="M45" s="189">
        <f>'6.ВСР'!M51</f>
        <v>0</v>
      </c>
      <c r="N45" s="189">
        <f>'6.ВСР'!N51</f>
        <v>0</v>
      </c>
      <c r="O45" s="189">
        <f>'6.ВСР'!O51</f>
        <v>0</v>
      </c>
      <c r="P45" s="189">
        <f>'6.ВСР'!P51</f>
        <v>0</v>
      </c>
      <c r="Q45" s="189">
        <f>'6.ВСР'!Q51</f>
        <v>0</v>
      </c>
      <c r="R45" s="189">
        <f>'6.ВСР'!R51</f>
        <v>0</v>
      </c>
      <c r="S45" s="189" t="e">
        <f>'6.ВСР'!#REF!</f>
        <v>#REF!</v>
      </c>
      <c r="T45" s="189" t="e">
        <f>'6.ВСР'!#REF!</f>
        <v>#REF!</v>
      </c>
      <c r="U45" s="189" t="e">
        <f>'6.ВСР'!#REF!</f>
        <v>#REF!</v>
      </c>
      <c r="V45" s="189"/>
      <c r="W45" s="189"/>
      <c r="X45" s="189"/>
      <c r="Y45" s="189"/>
      <c r="Z45" s="189"/>
      <c r="AA45" s="189"/>
      <c r="AB45" s="189"/>
    </row>
    <row r="46" spans="1:28" s="126" customFormat="1" ht="75" hidden="1" x14ac:dyDescent="0.25">
      <c r="A46" s="194" t="s">
        <v>339</v>
      </c>
      <c r="B46" s="182">
        <v>51</v>
      </c>
      <c r="C46" s="182">
        <v>0</v>
      </c>
      <c r="D46" s="178" t="s">
        <v>138</v>
      </c>
      <c r="E46" s="182">
        <v>851</v>
      </c>
      <c r="F46" s="178" t="s">
        <v>11</v>
      </c>
      <c r="G46" s="178" t="s">
        <v>39</v>
      </c>
      <c r="H46" s="193" t="s">
        <v>341</v>
      </c>
      <c r="I46" s="178"/>
      <c r="J46" s="189">
        <f t="shared" ref="J46:U47" si="20">J47</f>
        <v>0</v>
      </c>
      <c r="K46" s="189">
        <f t="shared" si="20"/>
        <v>0</v>
      </c>
      <c r="L46" s="189">
        <f t="shared" si="20"/>
        <v>0</v>
      </c>
      <c r="M46" s="189">
        <f t="shared" si="20"/>
        <v>0</v>
      </c>
      <c r="N46" s="189">
        <f t="shared" si="20"/>
        <v>0</v>
      </c>
      <c r="O46" s="189">
        <f t="shared" si="20"/>
        <v>0</v>
      </c>
      <c r="P46" s="189">
        <f t="shared" si="20"/>
        <v>0</v>
      </c>
      <c r="Q46" s="189">
        <f t="shared" si="20"/>
        <v>0</v>
      </c>
      <c r="R46" s="189">
        <f t="shared" si="20"/>
        <v>0</v>
      </c>
      <c r="S46" s="189" t="e">
        <f t="shared" si="20"/>
        <v>#REF!</v>
      </c>
      <c r="T46" s="189" t="e">
        <f t="shared" si="20"/>
        <v>#REF!</v>
      </c>
      <c r="U46" s="189" t="e">
        <f t="shared" si="20"/>
        <v>#REF!</v>
      </c>
      <c r="V46" s="189"/>
      <c r="W46" s="189"/>
      <c r="X46" s="189"/>
      <c r="Y46" s="189"/>
      <c r="Z46" s="189"/>
      <c r="AA46" s="189"/>
      <c r="AB46" s="189"/>
    </row>
    <row r="47" spans="1:28" s="126" customFormat="1" ht="60" hidden="1" x14ac:dyDescent="0.25">
      <c r="A47" s="37" t="s">
        <v>22</v>
      </c>
      <c r="B47" s="182">
        <v>51</v>
      </c>
      <c r="C47" s="182">
        <v>0</v>
      </c>
      <c r="D47" s="178" t="s">
        <v>138</v>
      </c>
      <c r="E47" s="182">
        <v>851</v>
      </c>
      <c r="F47" s="178" t="s">
        <v>11</v>
      </c>
      <c r="G47" s="178" t="s">
        <v>39</v>
      </c>
      <c r="H47" s="193" t="s">
        <v>341</v>
      </c>
      <c r="I47" s="178" t="s">
        <v>23</v>
      </c>
      <c r="J47" s="189">
        <f t="shared" si="20"/>
        <v>0</v>
      </c>
      <c r="K47" s="189">
        <f t="shared" si="20"/>
        <v>0</v>
      </c>
      <c r="L47" s="189">
        <f t="shared" si="20"/>
        <v>0</v>
      </c>
      <c r="M47" s="189">
        <f t="shared" si="20"/>
        <v>0</v>
      </c>
      <c r="N47" s="189">
        <f t="shared" si="20"/>
        <v>0</v>
      </c>
      <c r="O47" s="189">
        <f t="shared" si="20"/>
        <v>0</v>
      </c>
      <c r="P47" s="189">
        <f t="shared" si="20"/>
        <v>0</v>
      </c>
      <c r="Q47" s="189">
        <f t="shared" si="20"/>
        <v>0</v>
      </c>
      <c r="R47" s="189">
        <f t="shared" si="20"/>
        <v>0</v>
      </c>
      <c r="S47" s="189" t="e">
        <f t="shared" si="20"/>
        <v>#REF!</v>
      </c>
      <c r="T47" s="189" t="e">
        <f t="shared" si="20"/>
        <v>#REF!</v>
      </c>
      <c r="U47" s="189" t="e">
        <f t="shared" si="20"/>
        <v>#REF!</v>
      </c>
      <c r="V47" s="189"/>
      <c r="W47" s="189"/>
      <c r="X47" s="189"/>
      <c r="Y47" s="189"/>
      <c r="Z47" s="189"/>
      <c r="AA47" s="189"/>
      <c r="AB47" s="189"/>
    </row>
    <row r="48" spans="1:28" s="126" customFormat="1" ht="60" hidden="1" x14ac:dyDescent="0.25">
      <c r="A48" s="37" t="s">
        <v>9</v>
      </c>
      <c r="B48" s="182">
        <v>51</v>
      </c>
      <c r="C48" s="182">
        <v>0</v>
      </c>
      <c r="D48" s="178" t="s">
        <v>138</v>
      </c>
      <c r="E48" s="182">
        <v>851</v>
      </c>
      <c r="F48" s="178" t="s">
        <v>11</v>
      </c>
      <c r="G48" s="178" t="s">
        <v>39</v>
      </c>
      <c r="H48" s="193" t="s">
        <v>341</v>
      </c>
      <c r="I48" s="178" t="s">
        <v>24</v>
      </c>
      <c r="J48" s="189">
        <f>'6.ВСР'!J54</f>
        <v>0</v>
      </c>
      <c r="K48" s="189">
        <f>'6.ВСР'!K54</f>
        <v>0</v>
      </c>
      <c r="L48" s="189">
        <f>'6.ВСР'!L54</f>
        <v>0</v>
      </c>
      <c r="M48" s="189">
        <f>'6.ВСР'!M54</f>
        <v>0</v>
      </c>
      <c r="N48" s="189">
        <f>'6.ВСР'!N54</f>
        <v>0</v>
      </c>
      <c r="O48" s="189">
        <f>'6.ВСР'!O54</f>
        <v>0</v>
      </c>
      <c r="P48" s="189">
        <f>'6.ВСР'!P54</f>
        <v>0</v>
      </c>
      <c r="Q48" s="189">
        <f>'6.ВСР'!Q54</f>
        <v>0</v>
      </c>
      <c r="R48" s="189">
        <f>'6.ВСР'!R54</f>
        <v>0</v>
      </c>
      <c r="S48" s="189" t="e">
        <f>'6.ВСР'!#REF!</f>
        <v>#REF!</v>
      </c>
      <c r="T48" s="189" t="e">
        <f>'6.ВСР'!#REF!</f>
        <v>#REF!</v>
      </c>
      <c r="U48" s="189" t="e">
        <f>'6.ВСР'!#REF!</f>
        <v>#REF!</v>
      </c>
      <c r="V48" s="189"/>
      <c r="W48" s="189"/>
      <c r="X48" s="189"/>
      <c r="Y48" s="189"/>
      <c r="Z48" s="189"/>
      <c r="AA48" s="189"/>
      <c r="AB48" s="189"/>
    </row>
    <row r="49" spans="1:28" s="126" customFormat="1" ht="30" x14ac:dyDescent="0.25">
      <c r="A49" s="192" t="s">
        <v>32</v>
      </c>
      <c r="B49" s="182">
        <v>51</v>
      </c>
      <c r="C49" s="182">
        <v>0</v>
      </c>
      <c r="D49" s="178" t="s">
        <v>138</v>
      </c>
      <c r="E49" s="182">
        <v>851</v>
      </c>
      <c r="F49" s="178" t="s">
        <v>11</v>
      </c>
      <c r="G49" s="178" t="s">
        <v>13</v>
      </c>
      <c r="H49" s="178" t="s">
        <v>261</v>
      </c>
      <c r="I49" s="178"/>
      <c r="J49" s="189">
        <f t="shared" ref="J49:U50" si="21">J50</f>
        <v>65000</v>
      </c>
      <c r="K49" s="189">
        <f t="shared" si="21"/>
        <v>0</v>
      </c>
      <c r="L49" s="189">
        <f t="shared" si="21"/>
        <v>65000</v>
      </c>
      <c r="M49" s="189">
        <f t="shared" si="21"/>
        <v>0</v>
      </c>
      <c r="N49" s="189">
        <f t="shared" si="21"/>
        <v>65000</v>
      </c>
      <c r="O49" s="189">
        <f t="shared" si="21"/>
        <v>0</v>
      </c>
      <c r="P49" s="189">
        <f t="shared" si="21"/>
        <v>65000</v>
      </c>
      <c r="Q49" s="189">
        <f t="shared" si="21"/>
        <v>0</v>
      </c>
      <c r="R49" s="189">
        <f t="shared" si="21"/>
        <v>65000</v>
      </c>
      <c r="S49" s="189" t="e">
        <f t="shared" si="21"/>
        <v>#REF!</v>
      </c>
      <c r="T49" s="189" t="e">
        <f t="shared" si="21"/>
        <v>#REF!</v>
      </c>
      <c r="U49" s="189" t="e">
        <f t="shared" si="21"/>
        <v>#REF!</v>
      </c>
      <c r="V49" s="189"/>
      <c r="W49" s="189"/>
      <c r="X49" s="189"/>
      <c r="Y49" s="189"/>
      <c r="Z49" s="189"/>
      <c r="AA49" s="189"/>
      <c r="AB49" s="189"/>
    </row>
    <row r="50" spans="1:28" s="126" customFormat="1" x14ac:dyDescent="0.25">
      <c r="A50" s="37" t="s">
        <v>25</v>
      </c>
      <c r="B50" s="182">
        <v>51</v>
      </c>
      <c r="C50" s="182">
        <v>0</v>
      </c>
      <c r="D50" s="178" t="s">
        <v>138</v>
      </c>
      <c r="E50" s="182">
        <v>851</v>
      </c>
      <c r="F50" s="178" t="s">
        <v>11</v>
      </c>
      <c r="G50" s="178" t="s">
        <v>13</v>
      </c>
      <c r="H50" s="178" t="s">
        <v>261</v>
      </c>
      <c r="I50" s="178" t="s">
        <v>26</v>
      </c>
      <c r="J50" s="189">
        <f t="shared" si="21"/>
        <v>65000</v>
      </c>
      <c r="K50" s="189">
        <f t="shared" si="21"/>
        <v>0</v>
      </c>
      <c r="L50" s="189">
        <f t="shared" si="21"/>
        <v>65000</v>
      </c>
      <c r="M50" s="189">
        <f t="shared" si="21"/>
        <v>0</v>
      </c>
      <c r="N50" s="189">
        <f t="shared" si="21"/>
        <v>65000</v>
      </c>
      <c r="O50" s="189">
        <f t="shared" si="21"/>
        <v>0</v>
      </c>
      <c r="P50" s="189">
        <f t="shared" si="21"/>
        <v>65000</v>
      </c>
      <c r="Q50" s="189">
        <f t="shared" si="21"/>
        <v>0</v>
      </c>
      <c r="R50" s="189">
        <f t="shared" si="21"/>
        <v>65000</v>
      </c>
      <c r="S50" s="189" t="e">
        <f t="shared" si="21"/>
        <v>#REF!</v>
      </c>
      <c r="T50" s="189" t="e">
        <f t="shared" si="21"/>
        <v>#REF!</v>
      </c>
      <c r="U50" s="189" t="e">
        <f t="shared" si="21"/>
        <v>#REF!</v>
      </c>
      <c r="V50" s="189"/>
      <c r="W50" s="189"/>
      <c r="X50" s="189"/>
      <c r="Y50" s="189"/>
      <c r="Z50" s="189"/>
      <c r="AA50" s="189"/>
      <c r="AB50" s="189"/>
    </row>
    <row r="51" spans="1:28" s="126" customFormat="1" ht="30" x14ac:dyDescent="0.25">
      <c r="A51" s="37" t="s">
        <v>27</v>
      </c>
      <c r="B51" s="182">
        <v>51</v>
      </c>
      <c r="C51" s="182">
        <v>0</v>
      </c>
      <c r="D51" s="178" t="s">
        <v>138</v>
      </c>
      <c r="E51" s="182">
        <v>851</v>
      </c>
      <c r="F51" s="178" t="s">
        <v>11</v>
      </c>
      <c r="G51" s="178" t="s">
        <v>13</v>
      </c>
      <c r="H51" s="178" t="s">
        <v>261</v>
      </c>
      <c r="I51" s="178" t="s">
        <v>28</v>
      </c>
      <c r="J51" s="189">
        <f>'6.ВСР'!J27</f>
        <v>65000</v>
      </c>
      <c r="K51" s="189">
        <f>'6.ВСР'!K27</f>
        <v>0</v>
      </c>
      <c r="L51" s="189">
        <f>'6.ВСР'!L27</f>
        <v>65000</v>
      </c>
      <c r="M51" s="189">
        <f>'6.ВСР'!M27</f>
        <v>0</v>
      </c>
      <c r="N51" s="189">
        <f>'6.ВСР'!N27</f>
        <v>65000</v>
      </c>
      <c r="O51" s="189">
        <f>'6.ВСР'!O27</f>
        <v>0</v>
      </c>
      <c r="P51" s="189">
        <f>'6.ВСР'!P27</f>
        <v>65000</v>
      </c>
      <c r="Q51" s="189">
        <f>'6.ВСР'!Q27</f>
        <v>0</v>
      </c>
      <c r="R51" s="189">
        <f>'6.ВСР'!R27</f>
        <v>65000</v>
      </c>
      <c r="S51" s="189" t="e">
        <f>'6.ВСР'!#REF!</f>
        <v>#REF!</v>
      </c>
      <c r="T51" s="189" t="e">
        <f>'6.ВСР'!#REF!</f>
        <v>#REF!</v>
      </c>
      <c r="U51" s="189" t="e">
        <f>'6.ВСР'!#REF!</f>
        <v>#REF!</v>
      </c>
      <c r="V51" s="189"/>
      <c r="W51" s="189"/>
      <c r="X51" s="189"/>
      <c r="Y51" s="189"/>
      <c r="Z51" s="189"/>
      <c r="AA51" s="189"/>
      <c r="AB51" s="189"/>
    </row>
    <row r="52" spans="1:28" s="126" customFormat="1" ht="45" x14ac:dyDescent="0.25">
      <c r="A52" s="192" t="s">
        <v>337</v>
      </c>
      <c r="B52" s="182">
        <v>51</v>
      </c>
      <c r="C52" s="182">
        <v>0</v>
      </c>
      <c r="D52" s="178" t="s">
        <v>138</v>
      </c>
      <c r="E52" s="182">
        <v>851</v>
      </c>
      <c r="F52" s="178" t="s">
        <v>11</v>
      </c>
      <c r="G52" s="193" t="s">
        <v>39</v>
      </c>
      <c r="H52" s="193" t="s">
        <v>264</v>
      </c>
      <c r="I52" s="178"/>
      <c r="J52" s="189">
        <f t="shared" ref="J52:U53" si="22">J53</f>
        <v>35500</v>
      </c>
      <c r="K52" s="189">
        <f t="shared" si="22"/>
        <v>0</v>
      </c>
      <c r="L52" s="189">
        <f t="shared" si="22"/>
        <v>35500</v>
      </c>
      <c r="M52" s="189">
        <f t="shared" si="22"/>
        <v>0</v>
      </c>
      <c r="N52" s="189">
        <f t="shared" si="22"/>
        <v>0</v>
      </c>
      <c r="O52" s="189">
        <f t="shared" si="22"/>
        <v>0</v>
      </c>
      <c r="P52" s="189">
        <f t="shared" si="22"/>
        <v>0</v>
      </c>
      <c r="Q52" s="189">
        <f t="shared" si="22"/>
        <v>0</v>
      </c>
      <c r="R52" s="189">
        <f t="shared" si="22"/>
        <v>0</v>
      </c>
      <c r="S52" s="189" t="e">
        <f t="shared" si="22"/>
        <v>#REF!</v>
      </c>
      <c r="T52" s="189" t="e">
        <f t="shared" si="22"/>
        <v>#REF!</v>
      </c>
      <c r="U52" s="189" t="e">
        <f t="shared" si="22"/>
        <v>#REF!</v>
      </c>
      <c r="V52" s="189"/>
      <c r="W52" s="189"/>
      <c r="X52" s="189"/>
      <c r="Y52" s="189"/>
      <c r="Z52" s="189"/>
      <c r="AA52" s="189"/>
      <c r="AB52" s="189"/>
    </row>
    <row r="53" spans="1:28" s="126" customFormat="1" ht="60" x14ac:dyDescent="0.25">
      <c r="A53" s="37" t="s">
        <v>22</v>
      </c>
      <c r="B53" s="182">
        <v>51</v>
      </c>
      <c r="C53" s="182">
        <v>0</v>
      </c>
      <c r="D53" s="178" t="s">
        <v>138</v>
      </c>
      <c r="E53" s="182">
        <v>851</v>
      </c>
      <c r="F53" s="178" t="s">
        <v>11</v>
      </c>
      <c r="G53" s="193" t="s">
        <v>39</v>
      </c>
      <c r="H53" s="193" t="s">
        <v>264</v>
      </c>
      <c r="I53" s="178" t="s">
        <v>23</v>
      </c>
      <c r="J53" s="189">
        <f t="shared" si="22"/>
        <v>35500</v>
      </c>
      <c r="K53" s="189">
        <f t="shared" si="22"/>
        <v>0</v>
      </c>
      <c r="L53" s="189">
        <f t="shared" si="22"/>
        <v>35500</v>
      </c>
      <c r="M53" s="189">
        <f t="shared" si="22"/>
        <v>0</v>
      </c>
      <c r="N53" s="189">
        <f t="shared" si="22"/>
        <v>0</v>
      </c>
      <c r="O53" s="189">
        <f t="shared" si="22"/>
        <v>0</v>
      </c>
      <c r="P53" s="189">
        <f t="shared" si="22"/>
        <v>0</v>
      </c>
      <c r="Q53" s="189">
        <f t="shared" si="22"/>
        <v>0</v>
      </c>
      <c r="R53" s="189">
        <f t="shared" si="22"/>
        <v>0</v>
      </c>
      <c r="S53" s="189" t="e">
        <f t="shared" si="22"/>
        <v>#REF!</v>
      </c>
      <c r="T53" s="189" t="e">
        <f t="shared" si="22"/>
        <v>#REF!</v>
      </c>
      <c r="U53" s="189" t="e">
        <f t="shared" si="22"/>
        <v>#REF!</v>
      </c>
      <c r="V53" s="189"/>
      <c r="W53" s="189"/>
      <c r="X53" s="189"/>
      <c r="Y53" s="189"/>
      <c r="Z53" s="189"/>
      <c r="AA53" s="189"/>
      <c r="AB53" s="189"/>
    </row>
    <row r="54" spans="1:28" s="126" customFormat="1" ht="60" x14ac:dyDescent="0.25">
      <c r="A54" s="37" t="s">
        <v>9</v>
      </c>
      <c r="B54" s="182">
        <v>51</v>
      </c>
      <c r="C54" s="182">
        <v>0</v>
      </c>
      <c r="D54" s="178" t="s">
        <v>138</v>
      </c>
      <c r="E54" s="182">
        <v>851</v>
      </c>
      <c r="F54" s="178" t="s">
        <v>11</v>
      </c>
      <c r="G54" s="193" t="s">
        <v>39</v>
      </c>
      <c r="H54" s="193" t="s">
        <v>264</v>
      </c>
      <c r="I54" s="178" t="s">
        <v>24</v>
      </c>
      <c r="J54" s="189">
        <f>'6.ВСР'!J57</f>
        <v>35500</v>
      </c>
      <c r="K54" s="189">
        <f>'6.ВСР'!K57</f>
        <v>0</v>
      </c>
      <c r="L54" s="189">
        <f>'6.ВСР'!L57</f>
        <v>35500</v>
      </c>
      <c r="M54" s="189">
        <f>'6.ВСР'!M57</f>
        <v>0</v>
      </c>
      <c r="N54" s="189">
        <f>'6.ВСР'!N57</f>
        <v>0</v>
      </c>
      <c r="O54" s="189">
        <f>'6.ВСР'!O57</f>
        <v>0</v>
      </c>
      <c r="P54" s="189">
        <f>'6.ВСР'!P57</f>
        <v>0</v>
      </c>
      <c r="Q54" s="189">
        <f>'6.ВСР'!Q57</f>
        <v>0</v>
      </c>
      <c r="R54" s="189">
        <f>'6.ВСР'!R57</f>
        <v>0</v>
      </c>
      <c r="S54" s="189" t="e">
        <f>'6.ВСР'!#REF!</f>
        <v>#REF!</v>
      </c>
      <c r="T54" s="189" t="e">
        <f>'6.ВСР'!#REF!</f>
        <v>#REF!</v>
      </c>
      <c r="U54" s="189" t="e">
        <f>'6.ВСР'!#REF!</f>
        <v>#REF!</v>
      </c>
      <c r="V54" s="189"/>
      <c r="W54" s="189"/>
      <c r="X54" s="189"/>
      <c r="Y54" s="189"/>
      <c r="Z54" s="189"/>
      <c r="AA54" s="189"/>
      <c r="AB54" s="189"/>
    </row>
    <row r="55" spans="1:28" s="126" customFormat="1" ht="120" x14ac:dyDescent="0.25">
      <c r="A55" s="192" t="s">
        <v>29</v>
      </c>
      <c r="B55" s="182">
        <v>51</v>
      </c>
      <c r="C55" s="182">
        <v>0</v>
      </c>
      <c r="D55" s="178" t="s">
        <v>138</v>
      </c>
      <c r="E55" s="182">
        <v>851</v>
      </c>
      <c r="F55" s="178" t="s">
        <v>11</v>
      </c>
      <c r="G55" s="178" t="s">
        <v>13</v>
      </c>
      <c r="H55" s="178" t="s">
        <v>259</v>
      </c>
      <c r="I55" s="178"/>
      <c r="J55" s="189">
        <f t="shared" ref="J55:U56" si="23">J56</f>
        <v>2500</v>
      </c>
      <c r="K55" s="189">
        <f t="shared" si="23"/>
        <v>0</v>
      </c>
      <c r="L55" s="189">
        <f t="shared" si="23"/>
        <v>0</v>
      </c>
      <c r="M55" s="189">
        <f t="shared" si="23"/>
        <v>2500</v>
      </c>
      <c r="N55" s="189">
        <f t="shared" si="23"/>
        <v>2500</v>
      </c>
      <c r="O55" s="189">
        <f t="shared" si="23"/>
        <v>0</v>
      </c>
      <c r="P55" s="189">
        <f t="shared" si="23"/>
        <v>0</v>
      </c>
      <c r="Q55" s="189">
        <f t="shared" si="23"/>
        <v>2500</v>
      </c>
      <c r="R55" s="189">
        <f t="shared" si="23"/>
        <v>2500</v>
      </c>
      <c r="S55" s="189" t="e">
        <f t="shared" si="23"/>
        <v>#REF!</v>
      </c>
      <c r="T55" s="189" t="e">
        <f t="shared" si="23"/>
        <v>#REF!</v>
      </c>
      <c r="U55" s="189" t="e">
        <f t="shared" si="23"/>
        <v>#REF!</v>
      </c>
      <c r="V55" s="189"/>
      <c r="W55" s="189"/>
      <c r="X55" s="189"/>
      <c r="Y55" s="189"/>
      <c r="Z55" s="189"/>
      <c r="AA55" s="189"/>
      <c r="AB55" s="189"/>
    </row>
    <row r="56" spans="1:28" s="126" customFormat="1" ht="60" x14ac:dyDescent="0.25">
      <c r="A56" s="37" t="s">
        <v>22</v>
      </c>
      <c r="B56" s="182">
        <v>51</v>
      </c>
      <c r="C56" s="182">
        <v>0</v>
      </c>
      <c r="D56" s="178" t="s">
        <v>138</v>
      </c>
      <c r="E56" s="182">
        <v>851</v>
      </c>
      <c r="F56" s="178" t="s">
        <v>11</v>
      </c>
      <c r="G56" s="178" t="s">
        <v>13</v>
      </c>
      <c r="H56" s="178" t="s">
        <v>259</v>
      </c>
      <c r="I56" s="178" t="s">
        <v>23</v>
      </c>
      <c r="J56" s="189">
        <f t="shared" si="23"/>
        <v>2500</v>
      </c>
      <c r="K56" s="189">
        <f t="shared" si="23"/>
        <v>0</v>
      </c>
      <c r="L56" s="189">
        <f t="shared" si="23"/>
        <v>0</v>
      </c>
      <c r="M56" s="189">
        <f t="shared" si="23"/>
        <v>2500</v>
      </c>
      <c r="N56" s="189">
        <f t="shared" si="23"/>
        <v>2500</v>
      </c>
      <c r="O56" s="189">
        <f t="shared" si="23"/>
        <v>0</v>
      </c>
      <c r="P56" s="189">
        <f t="shared" si="23"/>
        <v>0</v>
      </c>
      <c r="Q56" s="189">
        <f t="shared" si="23"/>
        <v>2500</v>
      </c>
      <c r="R56" s="189">
        <f t="shared" si="23"/>
        <v>2500</v>
      </c>
      <c r="S56" s="189" t="e">
        <f t="shared" si="23"/>
        <v>#REF!</v>
      </c>
      <c r="T56" s="189" t="e">
        <f t="shared" si="23"/>
        <v>#REF!</v>
      </c>
      <c r="U56" s="189" t="e">
        <f t="shared" si="23"/>
        <v>#REF!</v>
      </c>
      <c r="V56" s="189"/>
      <c r="W56" s="189"/>
      <c r="X56" s="189"/>
      <c r="Y56" s="189"/>
      <c r="Z56" s="189"/>
      <c r="AA56" s="189"/>
      <c r="AB56" s="189"/>
    </row>
    <row r="57" spans="1:28" s="126" customFormat="1" ht="60" x14ac:dyDescent="0.25">
      <c r="A57" s="37" t="s">
        <v>9</v>
      </c>
      <c r="B57" s="182">
        <v>51</v>
      </c>
      <c r="C57" s="182">
        <v>0</v>
      </c>
      <c r="D57" s="178" t="s">
        <v>138</v>
      </c>
      <c r="E57" s="182">
        <v>851</v>
      </c>
      <c r="F57" s="178" t="s">
        <v>11</v>
      </c>
      <c r="G57" s="178" t="s">
        <v>13</v>
      </c>
      <c r="H57" s="178" t="s">
        <v>259</v>
      </c>
      <c r="I57" s="178" t="s">
        <v>24</v>
      </c>
      <c r="J57" s="189">
        <f>'6.ВСР'!J30</f>
        <v>2500</v>
      </c>
      <c r="K57" s="189">
        <f>'6.ВСР'!K30</f>
        <v>0</v>
      </c>
      <c r="L57" s="189">
        <f>'6.ВСР'!L30</f>
        <v>0</v>
      </c>
      <c r="M57" s="189">
        <f>'6.ВСР'!M30</f>
        <v>2500</v>
      </c>
      <c r="N57" s="189">
        <f>'6.ВСР'!N30</f>
        <v>2500</v>
      </c>
      <c r="O57" s="189">
        <f>'6.ВСР'!O30</f>
        <v>0</v>
      </c>
      <c r="P57" s="189">
        <f>'6.ВСР'!P30</f>
        <v>0</v>
      </c>
      <c r="Q57" s="189">
        <f>'6.ВСР'!Q30</f>
        <v>2500</v>
      </c>
      <c r="R57" s="189">
        <f>'6.ВСР'!R30</f>
        <v>2500</v>
      </c>
      <c r="S57" s="189" t="e">
        <f>'6.ВСР'!#REF!</f>
        <v>#REF!</v>
      </c>
      <c r="T57" s="189" t="e">
        <f>'6.ВСР'!#REF!</f>
        <v>#REF!</v>
      </c>
      <c r="U57" s="189" t="e">
        <f>'6.ВСР'!#REF!</f>
        <v>#REF!</v>
      </c>
      <c r="V57" s="189"/>
      <c r="W57" s="189"/>
      <c r="X57" s="189"/>
      <c r="Y57" s="189"/>
      <c r="Z57" s="189"/>
      <c r="AA57" s="189"/>
      <c r="AB57" s="189"/>
    </row>
    <row r="58" spans="1:28" s="12" customFormat="1" ht="85.5" x14ac:dyDescent="0.25">
      <c r="A58" s="212" t="s">
        <v>210</v>
      </c>
      <c r="B58" s="11">
        <v>51</v>
      </c>
      <c r="C58" s="11">
        <v>0</v>
      </c>
      <c r="D58" s="22" t="s">
        <v>81</v>
      </c>
      <c r="E58" s="11"/>
      <c r="F58" s="22"/>
      <c r="G58" s="22"/>
      <c r="H58" s="22"/>
      <c r="I58" s="22"/>
      <c r="J58" s="23">
        <f t="shared" ref="J58:U58" si="24">J59</f>
        <v>3245670</v>
      </c>
      <c r="K58" s="23">
        <f t="shared" si="24"/>
        <v>0</v>
      </c>
      <c r="L58" s="23">
        <f t="shared" si="24"/>
        <v>3245670</v>
      </c>
      <c r="M58" s="23">
        <f t="shared" si="24"/>
        <v>0</v>
      </c>
      <c r="N58" s="23">
        <f t="shared" si="24"/>
        <v>3245670</v>
      </c>
      <c r="O58" s="23">
        <f t="shared" si="24"/>
        <v>0</v>
      </c>
      <c r="P58" s="23">
        <f t="shared" si="24"/>
        <v>3245670</v>
      </c>
      <c r="Q58" s="23">
        <f t="shared" si="24"/>
        <v>0</v>
      </c>
      <c r="R58" s="23">
        <f t="shared" si="24"/>
        <v>3245670</v>
      </c>
      <c r="S58" s="23" t="e">
        <f t="shared" si="24"/>
        <v>#REF!</v>
      </c>
      <c r="T58" s="23" t="e">
        <f t="shared" si="24"/>
        <v>#REF!</v>
      </c>
      <c r="U58" s="23" t="e">
        <f t="shared" si="24"/>
        <v>#REF!</v>
      </c>
      <c r="V58" s="23"/>
      <c r="W58" s="23"/>
      <c r="X58" s="23"/>
      <c r="Y58" s="23"/>
      <c r="Z58" s="23"/>
      <c r="AA58" s="23"/>
      <c r="AB58" s="23"/>
    </row>
    <row r="59" spans="1:28" s="126" customFormat="1" ht="28.5" x14ac:dyDescent="0.25">
      <c r="A59" s="212" t="s">
        <v>6</v>
      </c>
      <c r="B59" s="220">
        <v>51</v>
      </c>
      <c r="C59" s="220">
        <v>0</v>
      </c>
      <c r="D59" s="22" t="s">
        <v>81</v>
      </c>
      <c r="E59" s="220">
        <v>851</v>
      </c>
      <c r="F59" s="22"/>
      <c r="G59" s="22"/>
      <c r="H59" s="22"/>
      <c r="I59" s="178"/>
      <c r="J59" s="224">
        <f t="shared" ref="J59:U59" si="25">J60+J67</f>
        <v>3245670</v>
      </c>
      <c r="K59" s="224">
        <f t="shared" si="25"/>
        <v>0</v>
      </c>
      <c r="L59" s="224">
        <f t="shared" si="25"/>
        <v>3245670</v>
      </c>
      <c r="M59" s="224">
        <f t="shared" si="25"/>
        <v>0</v>
      </c>
      <c r="N59" s="224">
        <f t="shared" si="25"/>
        <v>3245670</v>
      </c>
      <c r="O59" s="224">
        <f t="shared" si="25"/>
        <v>0</v>
      </c>
      <c r="P59" s="224">
        <f t="shared" si="25"/>
        <v>3245670</v>
      </c>
      <c r="Q59" s="224">
        <f t="shared" si="25"/>
        <v>0</v>
      </c>
      <c r="R59" s="224">
        <f t="shared" si="25"/>
        <v>3245670</v>
      </c>
      <c r="S59" s="224" t="e">
        <f t="shared" si="25"/>
        <v>#REF!</v>
      </c>
      <c r="T59" s="224" t="e">
        <f t="shared" si="25"/>
        <v>#REF!</v>
      </c>
      <c r="U59" s="224" t="e">
        <f t="shared" si="25"/>
        <v>#REF!</v>
      </c>
      <c r="V59" s="224"/>
      <c r="W59" s="224"/>
      <c r="X59" s="224"/>
      <c r="Y59" s="224"/>
      <c r="Z59" s="224"/>
      <c r="AA59" s="224"/>
      <c r="AB59" s="224"/>
    </row>
    <row r="60" spans="1:28" s="12" customFormat="1" ht="30" x14ac:dyDescent="0.25">
      <c r="A60" s="192" t="s">
        <v>65</v>
      </c>
      <c r="B60" s="182">
        <v>51</v>
      </c>
      <c r="C60" s="182">
        <v>0</v>
      </c>
      <c r="D60" s="178" t="s">
        <v>81</v>
      </c>
      <c r="E60" s="182">
        <v>851</v>
      </c>
      <c r="F60" s="178" t="s">
        <v>58</v>
      </c>
      <c r="G60" s="178" t="s">
        <v>64</v>
      </c>
      <c r="H60" s="178" t="s">
        <v>265</v>
      </c>
      <c r="I60" s="22"/>
      <c r="J60" s="189">
        <f t="shared" ref="J60:U60" si="26">J61+J63+J65</f>
        <v>3123900</v>
      </c>
      <c r="K60" s="189">
        <f t="shared" si="26"/>
        <v>0</v>
      </c>
      <c r="L60" s="189">
        <f t="shared" si="26"/>
        <v>3123900</v>
      </c>
      <c r="M60" s="189">
        <f t="shared" si="26"/>
        <v>0</v>
      </c>
      <c r="N60" s="189">
        <f t="shared" si="26"/>
        <v>3123900</v>
      </c>
      <c r="O60" s="189">
        <f t="shared" si="26"/>
        <v>0</v>
      </c>
      <c r="P60" s="189">
        <f t="shared" si="26"/>
        <v>3123900</v>
      </c>
      <c r="Q60" s="189">
        <f t="shared" si="26"/>
        <v>0</v>
      </c>
      <c r="R60" s="189">
        <f t="shared" si="26"/>
        <v>3123900</v>
      </c>
      <c r="S60" s="189" t="e">
        <f t="shared" si="26"/>
        <v>#REF!</v>
      </c>
      <c r="T60" s="189" t="e">
        <f t="shared" si="26"/>
        <v>#REF!</v>
      </c>
      <c r="U60" s="189" t="e">
        <f t="shared" si="26"/>
        <v>#REF!</v>
      </c>
      <c r="V60" s="189"/>
      <c r="W60" s="189"/>
      <c r="X60" s="189"/>
      <c r="Y60" s="189"/>
      <c r="Z60" s="189"/>
      <c r="AA60" s="189"/>
      <c r="AB60" s="189"/>
    </row>
    <row r="61" spans="1:28" s="126" customFormat="1" ht="135" x14ac:dyDescent="0.25">
      <c r="A61" s="190" t="s">
        <v>16</v>
      </c>
      <c r="B61" s="182">
        <v>51</v>
      </c>
      <c r="C61" s="182">
        <v>0</v>
      </c>
      <c r="D61" s="193" t="s">
        <v>81</v>
      </c>
      <c r="E61" s="182">
        <v>851</v>
      </c>
      <c r="F61" s="178" t="s">
        <v>58</v>
      </c>
      <c r="G61" s="193" t="s">
        <v>64</v>
      </c>
      <c r="H61" s="178" t="s">
        <v>265</v>
      </c>
      <c r="I61" s="178" t="s">
        <v>18</v>
      </c>
      <c r="J61" s="189">
        <f t="shared" ref="J61:U61" si="27">J62</f>
        <v>2170500</v>
      </c>
      <c r="K61" s="189">
        <f t="shared" si="27"/>
        <v>0</v>
      </c>
      <c r="L61" s="189">
        <f t="shared" si="27"/>
        <v>2170500</v>
      </c>
      <c r="M61" s="189">
        <f t="shared" si="27"/>
        <v>0</v>
      </c>
      <c r="N61" s="189">
        <f t="shared" si="27"/>
        <v>2170500</v>
      </c>
      <c r="O61" s="189">
        <f t="shared" si="27"/>
        <v>0</v>
      </c>
      <c r="P61" s="189">
        <f t="shared" si="27"/>
        <v>2170500</v>
      </c>
      <c r="Q61" s="189">
        <f t="shared" si="27"/>
        <v>0</v>
      </c>
      <c r="R61" s="189">
        <f t="shared" si="27"/>
        <v>2170500</v>
      </c>
      <c r="S61" s="189" t="e">
        <f t="shared" si="27"/>
        <v>#REF!</v>
      </c>
      <c r="T61" s="189" t="e">
        <f t="shared" si="27"/>
        <v>#REF!</v>
      </c>
      <c r="U61" s="189" t="e">
        <f t="shared" si="27"/>
        <v>#REF!</v>
      </c>
      <c r="V61" s="189"/>
      <c r="W61" s="189"/>
      <c r="X61" s="189"/>
      <c r="Y61" s="189"/>
      <c r="Z61" s="189"/>
      <c r="AA61" s="189"/>
      <c r="AB61" s="189"/>
    </row>
    <row r="62" spans="1:28" s="126" customFormat="1" ht="30" x14ac:dyDescent="0.25">
      <c r="A62" s="37" t="s">
        <v>7</v>
      </c>
      <c r="B62" s="182">
        <v>51</v>
      </c>
      <c r="C62" s="182">
        <v>0</v>
      </c>
      <c r="D62" s="193" t="s">
        <v>81</v>
      </c>
      <c r="E62" s="182">
        <v>851</v>
      </c>
      <c r="F62" s="178" t="s">
        <v>58</v>
      </c>
      <c r="G62" s="193" t="s">
        <v>64</v>
      </c>
      <c r="H62" s="178" t="s">
        <v>265</v>
      </c>
      <c r="I62" s="178" t="s">
        <v>67</v>
      </c>
      <c r="J62" s="189">
        <f>'6.ВСР'!J77</f>
        <v>2170500</v>
      </c>
      <c r="K62" s="189">
        <f>'6.ВСР'!K77</f>
        <v>0</v>
      </c>
      <c r="L62" s="189">
        <f>'6.ВСР'!L77</f>
        <v>2170500</v>
      </c>
      <c r="M62" s="189">
        <f>'6.ВСР'!M77</f>
        <v>0</v>
      </c>
      <c r="N62" s="189">
        <f>'6.ВСР'!N77</f>
        <v>2170500</v>
      </c>
      <c r="O62" s="189">
        <f>'6.ВСР'!O77</f>
        <v>0</v>
      </c>
      <c r="P62" s="189">
        <f>'6.ВСР'!P77</f>
        <v>2170500</v>
      </c>
      <c r="Q62" s="189">
        <f>'6.ВСР'!Q77</f>
        <v>0</v>
      </c>
      <c r="R62" s="189">
        <f>'6.ВСР'!R77</f>
        <v>2170500</v>
      </c>
      <c r="S62" s="189" t="e">
        <f>'6.ВСР'!#REF!</f>
        <v>#REF!</v>
      </c>
      <c r="T62" s="189" t="e">
        <f>'6.ВСР'!#REF!</f>
        <v>#REF!</v>
      </c>
      <c r="U62" s="189" t="e">
        <f>'6.ВСР'!#REF!</f>
        <v>#REF!</v>
      </c>
      <c r="V62" s="189"/>
      <c r="W62" s="189"/>
      <c r="X62" s="189"/>
      <c r="Y62" s="189"/>
      <c r="Z62" s="189"/>
      <c r="AA62" s="189"/>
      <c r="AB62" s="189"/>
    </row>
    <row r="63" spans="1:28" s="126" customFormat="1" ht="60" x14ac:dyDescent="0.25">
      <c r="A63" s="37" t="s">
        <v>22</v>
      </c>
      <c r="B63" s="182">
        <v>51</v>
      </c>
      <c r="C63" s="182">
        <v>0</v>
      </c>
      <c r="D63" s="193" t="s">
        <v>81</v>
      </c>
      <c r="E63" s="182">
        <v>851</v>
      </c>
      <c r="F63" s="178" t="s">
        <v>58</v>
      </c>
      <c r="G63" s="193" t="s">
        <v>64</v>
      </c>
      <c r="H63" s="178" t="s">
        <v>265</v>
      </c>
      <c r="I63" s="178" t="s">
        <v>23</v>
      </c>
      <c r="J63" s="189">
        <f t="shared" ref="J63:U63" si="28">J64</f>
        <v>919800</v>
      </c>
      <c r="K63" s="189">
        <f t="shared" si="28"/>
        <v>0</v>
      </c>
      <c r="L63" s="189">
        <f t="shared" si="28"/>
        <v>919800</v>
      </c>
      <c r="M63" s="189">
        <f t="shared" si="28"/>
        <v>0</v>
      </c>
      <c r="N63" s="189">
        <f t="shared" si="28"/>
        <v>919800</v>
      </c>
      <c r="O63" s="189">
        <f t="shared" si="28"/>
        <v>0</v>
      </c>
      <c r="P63" s="189">
        <f t="shared" si="28"/>
        <v>919800</v>
      </c>
      <c r="Q63" s="189">
        <f t="shared" si="28"/>
        <v>0</v>
      </c>
      <c r="R63" s="189">
        <f t="shared" si="28"/>
        <v>919800</v>
      </c>
      <c r="S63" s="189" t="e">
        <f t="shared" si="28"/>
        <v>#REF!</v>
      </c>
      <c r="T63" s="189" t="e">
        <f t="shared" si="28"/>
        <v>#REF!</v>
      </c>
      <c r="U63" s="189" t="e">
        <f t="shared" si="28"/>
        <v>#REF!</v>
      </c>
      <c r="V63" s="189"/>
      <c r="W63" s="189"/>
      <c r="X63" s="189"/>
      <c r="Y63" s="189"/>
      <c r="Z63" s="189"/>
      <c r="AA63" s="189"/>
      <c r="AB63" s="189"/>
    </row>
    <row r="64" spans="1:28" s="126" customFormat="1" ht="60" x14ac:dyDescent="0.25">
      <c r="A64" s="37" t="s">
        <v>9</v>
      </c>
      <c r="B64" s="182">
        <v>51</v>
      </c>
      <c r="C64" s="182">
        <v>0</v>
      </c>
      <c r="D64" s="193" t="s">
        <v>81</v>
      </c>
      <c r="E64" s="182">
        <v>851</v>
      </c>
      <c r="F64" s="178" t="s">
        <v>58</v>
      </c>
      <c r="G64" s="193" t="s">
        <v>64</v>
      </c>
      <c r="H64" s="178" t="s">
        <v>265</v>
      </c>
      <c r="I64" s="178" t="s">
        <v>24</v>
      </c>
      <c r="J64" s="189">
        <f>'6.ВСР'!J79</f>
        <v>919800</v>
      </c>
      <c r="K64" s="189">
        <f>'6.ВСР'!K79</f>
        <v>0</v>
      </c>
      <c r="L64" s="189">
        <f>'6.ВСР'!L79</f>
        <v>919800</v>
      </c>
      <c r="M64" s="189">
        <f>'6.ВСР'!M79</f>
        <v>0</v>
      </c>
      <c r="N64" s="189">
        <f>'6.ВСР'!N79</f>
        <v>919800</v>
      </c>
      <c r="O64" s="189">
        <f>'6.ВСР'!O79</f>
        <v>0</v>
      </c>
      <c r="P64" s="189">
        <f>'6.ВСР'!P79</f>
        <v>919800</v>
      </c>
      <c r="Q64" s="189">
        <f>'6.ВСР'!Q79</f>
        <v>0</v>
      </c>
      <c r="R64" s="189">
        <f>'6.ВСР'!R79</f>
        <v>919800</v>
      </c>
      <c r="S64" s="189" t="e">
        <f>'6.ВСР'!#REF!</f>
        <v>#REF!</v>
      </c>
      <c r="T64" s="189" t="e">
        <f>'6.ВСР'!#REF!</f>
        <v>#REF!</v>
      </c>
      <c r="U64" s="189" t="e">
        <f>'6.ВСР'!#REF!</f>
        <v>#REF!</v>
      </c>
      <c r="V64" s="189"/>
      <c r="W64" s="189"/>
      <c r="X64" s="189"/>
      <c r="Y64" s="189"/>
      <c r="Z64" s="189"/>
      <c r="AA64" s="189"/>
      <c r="AB64" s="189"/>
    </row>
    <row r="65" spans="1:28" s="126" customFormat="1" x14ac:dyDescent="0.25">
      <c r="A65" s="37" t="s">
        <v>25</v>
      </c>
      <c r="B65" s="182">
        <v>51</v>
      </c>
      <c r="C65" s="182">
        <v>0</v>
      </c>
      <c r="D65" s="193" t="s">
        <v>81</v>
      </c>
      <c r="E65" s="182">
        <v>851</v>
      </c>
      <c r="F65" s="178" t="s">
        <v>58</v>
      </c>
      <c r="G65" s="193" t="s">
        <v>64</v>
      </c>
      <c r="H65" s="178" t="s">
        <v>265</v>
      </c>
      <c r="I65" s="178" t="s">
        <v>26</v>
      </c>
      <c r="J65" s="189">
        <f t="shared" ref="J65:U65" si="29">J66</f>
        <v>33600</v>
      </c>
      <c r="K65" s="189">
        <f t="shared" si="29"/>
        <v>0</v>
      </c>
      <c r="L65" s="189">
        <f t="shared" si="29"/>
        <v>33600</v>
      </c>
      <c r="M65" s="189">
        <f t="shared" si="29"/>
        <v>0</v>
      </c>
      <c r="N65" s="189">
        <f t="shared" si="29"/>
        <v>33600</v>
      </c>
      <c r="O65" s="189">
        <f t="shared" si="29"/>
        <v>0</v>
      </c>
      <c r="P65" s="189">
        <f t="shared" si="29"/>
        <v>33600</v>
      </c>
      <c r="Q65" s="189">
        <f t="shared" si="29"/>
        <v>0</v>
      </c>
      <c r="R65" s="189">
        <f t="shared" si="29"/>
        <v>33600</v>
      </c>
      <c r="S65" s="189" t="e">
        <f t="shared" si="29"/>
        <v>#REF!</v>
      </c>
      <c r="T65" s="189" t="e">
        <f t="shared" si="29"/>
        <v>#REF!</v>
      </c>
      <c r="U65" s="189" t="e">
        <f t="shared" si="29"/>
        <v>#REF!</v>
      </c>
      <c r="V65" s="189"/>
      <c r="W65" s="189"/>
      <c r="X65" s="189"/>
      <c r="Y65" s="189"/>
      <c r="Z65" s="189"/>
      <c r="AA65" s="189"/>
      <c r="AB65" s="189"/>
    </row>
    <row r="66" spans="1:28" s="126" customFormat="1" ht="30" x14ac:dyDescent="0.25">
      <c r="A66" s="37" t="s">
        <v>27</v>
      </c>
      <c r="B66" s="182">
        <v>51</v>
      </c>
      <c r="C66" s="182">
        <v>0</v>
      </c>
      <c r="D66" s="193" t="s">
        <v>81</v>
      </c>
      <c r="E66" s="182">
        <v>851</v>
      </c>
      <c r="F66" s="178" t="s">
        <v>58</v>
      </c>
      <c r="G66" s="193" t="s">
        <v>64</v>
      </c>
      <c r="H66" s="178" t="s">
        <v>265</v>
      </c>
      <c r="I66" s="178" t="s">
        <v>28</v>
      </c>
      <c r="J66" s="189">
        <f>'6.ВСР'!J81</f>
        <v>33600</v>
      </c>
      <c r="K66" s="189">
        <f>'6.ВСР'!K81</f>
        <v>0</v>
      </c>
      <c r="L66" s="189">
        <f>'6.ВСР'!L81</f>
        <v>33600</v>
      </c>
      <c r="M66" s="189">
        <f>'6.ВСР'!M81</f>
        <v>0</v>
      </c>
      <c r="N66" s="189">
        <f>'6.ВСР'!N81</f>
        <v>33600</v>
      </c>
      <c r="O66" s="189">
        <f>'6.ВСР'!O81</f>
        <v>0</v>
      </c>
      <c r="P66" s="189">
        <f>'6.ВСР'!P81</f>
        <v>33600</v>
      </c>
      <c r="Q66" s="189">
        <f>'6.ВСР'!Q81</f>
        <v>0</v>
      </c>
      <c r="R66" s="189">
        <f>'6.ВСР'!R81</f>
        <v>33600</v>
      </c>
      <c r="S66" s="189" t="e">
        <f>'6.ВСР'!#REF!</f>
        <v>#REF!</v>
      </c>
      <c r="T66" s="189" t="e">
        <f>'6.ВСР'!#REF!</f>
        <v>#REF!</v>
      </c>
      <c r="U66" s="189" t="e">
        <f>'6.ВСР'!#REF!</f>
        <v>#REF!</v>
      </c>
      <c r="V66" s="189"/>
      <c r="W66" s="189"/>
      <c r="X66" s="189"/>
      <c r="Y66" s="189"/>
      <c r="Z66" s="189"/>
      <c r="AA66" s="189"/>
      <c r="AB66" s="189"/>
    </row>
    <row r="67" spans="1:28" s="126" customFormat="1" ht="75" x14ac:dyDescent="0.25">
      <c r="A67" s="192" t="s">
        <v>379</v>
      </c>
      <c r="B67" s="182">
        <v>51</v>
      </c>
      <c r="C67" s="182">
        <v>0</v>
      </c>
      <c r="D67" s="193" t="s">
        <v>81</v>
      </c>
      <c r="E67" s="182">
        <v>851</v>
      </c>
      <c r="F67" s="178" t="s">
        <v>58</v>
      </c>
      <c r="G67" s="193" t="s">
        <v>64</v>
      </c>
      <c r="H67" s="178" t="s">
        <v>381</v>
      </c>
      <c r="I67" s="178"/>
      <c r="J67" s="189">
        <f t="shared" ref="J67:U68" si="30">J68</f>
        <v>121770</v>
      </c>
      <c r="K67" s="189">
        <f t="shared" si="30"/>
        <v>0</v>
      </c>
      <c r="L67" s="189">
        <f t="shared" si="30"/>
        <v>121770</v>
      </c>
      <c r="M67" s="189">
        <f t="shared" si="30"/>
        <v>0</v>
      </c>
      <c r="N67" s="189">
        <f t="shared" si="30"/>
        <v>121770</v>
      </c>
      <c r="O67" s="189">
        <f t="shared" si="30"/>
        <v>0</v>
      </c>
      <c r="P67" s="189">
        <f t="shared" si="30"/>
        <v>121770</v>
      </c>
      <c r="Q67" s="189">
        <f t="shared" si="30"/>
        <v>0</v>
      </c>
      <c r="R67" s="189">
        <f t="shared" si="30"/>
        <v>121770</v>
      </c>
      <c r="S67" s="189" t="e">
        <f t="shared" si="30"/>
        <v>#REF!</v>
      </c>
      <c r="T67" s="189" t="e">
        <f t="shared" si="30"/>
        <v>#REF!</v>
      </c>
      <c r="U67" s="189" t="e">
        <f t="shared" si="30"/>
        <v>#REF!</v>
      </c>
      <c r="V67" s="189"/>
      <c r="W67" s="189"/>
      <c r="X67" s="189"/>
      <c r="Y67" s="189"/>
      <c r="Z67" s="189"/>
      <c r="AA67" s="189"/>
      <c r="AB67" s="189"/>
    </row>
    <row r="68" spans="1:28" s="126" customFormat="1" ht="60" x14ac:dyDescent="0.25">
      <c r="A68" s="37" t="s">
        <v>22</v>
      </c>
      <c r="B68" s="182">
        <v>51</v>
      </c>
      <c r="C68" s="182">
        <v>0</v>
      </c>
      <c r="D68" s="193" t="s">
        <v>81</v>
      </c>
      <c r="E68" s="182">
        <v>851</v>
      </c>
      <c r="F68" s="178" t="s">
        <v>58</v>
      </c>
      <c r="G68" s="193" t="s">
        <v>64</v>
      </c>
      <c r="H68" s="178" t="s">
        <v>381</v>
      </c>
      <c r="I68" s="178" t="s">
        <v>23</v>
      </c>
      <c r="J68" s="189">
        <f t="shared" si="30"/>
        <v>121770</v>
      </c>
      <c r="K68" s="189">
        <f t="shared" si="30"/>
        <v>0</v>
      </c>
      <c r="L68" s="189">
        <f t="shared" si="30"/>
        <v>121770</v>
      </c>
      <c r="M68" s="189">
        <f t="shared" si="30"/>
        <v>0</v>
      </c>
      <c r="N68" s="189">
        <f t="shared" si="30"/>
        <v>121770</v>
      </c>
      <c r="O68" s="189">
        <f t="shared" si="30"/>
        <v>0</v>
      </c>
      <c r="P68" s="189">
        <f t="shared" si="30"/>
        <v>121770</v>
      </c>
      <c r="Q68" s="189">
        <f t="shared" si="30"/>
        <v>0</v>
      </c>
      <c r="R68" s="189">
        <f t="shared" si="30"/>
        <v>121770</v>
      </c>
      <c r="S68" s="189" t="e">
        <f t="shared" si="30"/>
        <v>#REF!</v>
      </c>
      <c r="T68" s="189" t="e">
        <f t="shared" si="30"/>
        <v>#REF!</v>
      </c>
      <c r="U68" s="189" t="e">
        <f t="shared" si="30"/>
        <v>#REF!</v>
      </c>
      <c r="V68" s="189"/>
      <c r="W68" s="189"/>
      <c r="X68" s="189"/>
      <c r="Y68" s="189"/>
      <c r="Z68" s="189"/>
      <c r="AA68" s="189"/>
      <c r="AB68" s="189"/>
    </row>
    <row r="69" spans="1:28" s="126" customFormat="1" ht="60" x14ac:dyDescent="0.25">
      <c r="A69" s="37" t="s">
        <v>9</v>
      </c>
      <c r="B69" s="182">
        <v>51</v>
      </c>
      <c r="C69" s="182">
        <v>0</v>
      </c>
      <c r="D69" s="193" t="s">
        <v>81</v>
      </c>
      <c r="E69" s="182">
        <v>851</v>
      </c>
      <c r="F69" s="178" t="s">
        <v>58</v>
      </c>
      <c r="G69" s="193" t="s">
        <v>64</v>
      </c>
      <c r="H69" s="178" t="s">
        <v>381</v>
      </c>
      <c r="I69" s="178" t="s">
        <v>24</v>
      </c>
      <c r="J69" s="189">
        <f>'6.ВСР'!J84</f>
        <v>121770</v>
      </c>
      <c r="K69" s="189">
        <f>'6.ВСР'!K84</f>
        <v>0</v>
      </c>
      <c r="L69" s="189">
        <f>'6.ВСР'!L84</f>
        <v>121770</v>
      </c>
      <c r="M69" s="189">
        <f>'6.ВСР'!M84</f>
        <v>0</v>
      </c>
      <c r="N69" s="189">
        <f>'6.ВСР'!N84</f>
        <v>121770</v>
      </c>
      <c r="O69" s="189">
        <f>'6.ВСР'!O84</f>
        <v>0</v>
      </c>
      <c r="P69" s="189">
        <f>'6.ВСР'!P84</f>
        <v>121770</v>
      </c>
      <c r="Q69" s="189">
        <f>'6.ВСР'!Q84</f>
        <v>0</v>
      </c>
      <c r="R69" s="189">
        <f>'6.ВСР'!R84</f>
        <v>121770</v>
      </c>
      <c r="S69" s="189" t="e">
        <f>'6.ВСР'!#REF!</f>
        <v>#REF!</v>
      </c>
      <c r="T69" s="189" t="e">
        <f>'6.ВСР'!#REF!</f>
        <v>#REF!</v>
      </c>
      <c r="U69" s="189" t="e">
        <f>'6.ВСР'!#REF!</f>
        <v>#REF!</v>
      </c>
      <c r="V69" s="189"/>
      <c r="W69" s="189"/>
      <c r="X69" s="189"/>
      <c r="Y69" s="189"/>
      <c r="Z69" s="189"/>
      <c r="AA69" s="189"/>
      <c r="AB69" s="189"/>
    </row>
    <row r="70" spans="1:28" s="12" customFormat="1" ht="71.25" x14ac:dyDescent="0.25">
      <c r="A70" s="212" t="s">
        <v>212</v>
      </c>
      <c r="B70" s="11">
        <v>51</v>
      </c>
      <c r="C70" s="11">
        <v>0</v>
      </c>
      <c r="D70" s="22" t="s">
        <v>185</v>
      </c>
      <c r="E70" s="11"/>
      <c r="F70" s="22"/>
      <c r="G70" s="22"/>
      <c r="H70" s="22"/>
      <c r="I70" s="22"/>
      <c r="J70" s="23">
        <f t="shared" ref="J70:U70" si="31">J71</f>
        <v>2985300</v>
      </c>
      <c r="K70" s="23">
        <f t="shared" si="31"/>
        <v>0</v>
      </c>
      <c r="L70" s="23">
        <f t="shared" si="31"/>
        <v>2985300</v>
      </c>
      <c r="M70" s="23">
        <f t="shared" si="31"/>
        <v>0</v>
      </c>
      <c r="N70" s="23">
        <f t="shared" si="31"/>
        <v>2985300</v>
      </c>
      <c r="O70" s="23">
        <f t="shared" si="31"/>
        <v>0</v>
      </c>
      <c r="P70" s="23">
        <f t="shared" si="31"/>
        <v>2985300</v>
      </c>
      <c r="Q70" s="23">
        <f t="shared" si="31"/>
        <v>0</v>
      </c>
      <c r="R70" s="23">
        <f t="shared" si="31"/>
        <v>2985300</v>
      </c>
      <c r="S70" s="23" t="e">
        <f t="shared" si="31"/>
        <v>#REF!</v>
      </c>
      <c r="T70" s="23" t="e">
        <f t="shared" si="31"/>
        <v>#REF!</v>
      </c>
      <c r="U70" s="23" t="e">
        <f t="shared" si="31"/>
        <v>#REF!</v>
      </c>
      <c r="V70" s="23"/>
      <c r="W70" s="23"/>
      <c r="X70" s="23"/>
      <c r="Y70" s="23"/>
      <c r="Z70" s="23"/>
      <c r="AA70" s="23"/>
      <c r="AB70" s="23"/>
    </row>
    <row r="71" spans="1:28" s="126" customFormat="1" ht="28.5" x14ac:dyDescent="0.25">
      <c r="A71" s="212" t="s">
        <v>6</v>
      </c>
      <c r="B71" s="220">
        <v>51</v>
      </c>
      <c r="C71" s="220">
        <v>0</v>
      </c>
      <c r="D71" s="22" t="s">
        <v>185</v>
      </c>
      <c r="E71" s="220">
        <v>851</v>
      </c>
      <c r="F71" s="22"/>
      <c r="G71" s="22"/>
      <c r="H71" s="22"/>
      <c r="I71" s="178"/>
      <c r="J71" s="224">
        <f t="shared" ref="J71:U71" si="32">J75+J72</f>
        <v>2985300</v>
      </c>
      <c r="K71" s="224">
        <f t="shared" si="32"/>
        <v>0</v>
      </c>
      <c r="L71" s="224">
        <f t="shared" si="32"/>
        <v>2985300</v>
      </c>
      <c r="M71" s="224">
        <f t="shared" si="32"/>
        <v>0</v>
      </c>
      <c r="N71" s="224">
        <f t="shared" si="32"/>
        <v>2985300</v>
      </c>
      <c r="O71" s="224">
        <f t="shared" si="32"/>
        <v>0</v>
      </c>
      <c r="P71" s="224">
        <f t="shared" si="32"/>
        <v>2985300</v>
      </c>
      <c r="Q71" s="224">
        <f t="shared" si="32"/>
        <v>0</v>
      </c>
      <c r="R71" s="224">
        <f t="shared" si="32"/>
        <v>2985300</v>
      </c>
      <c r="S71" s="224" t="e">
        <f t="shared" si="32"/>
        <v>#REF!</v>
      </c>
      <c r="T71" s="224" t="e">
        <f t="shared" si="32"/>
        <v>#REF!</v>
      </c>
      <c r="U71" s="224" t="e">
        <f t="shared" si="32"/>
        <v>#REF!</v>
      </c>
      <c r="V71" s="224"/>
      <c r="W71" s="224"/>
      <c r="X71" s="224"/>
      <c r="Y71" s="224"/>
      <c r="Z71" s="224"/>
      <c r="AA71" s="224"/>
      <c r="AB71" s="224"/>
    </row>
    <row r="72" spans="1:28" s="195" customFormat="1" ht="60" x14ac:dyDescent="0.25">
      <c r="A72" s="192" t="s">
        <v>51</v>
      </c>
      <c r="B72" s="182">
        <v>51</v>
      </c>
      <c r="C72" s="182">
        <v>0</v>
      </c>
      <c r="D72" s="193" t="s">
        <v>185</v>
      </c>
      <c r="E72" s="182">
        <v>851</v>
      </c>
      <c r="F72" s="193" t="s">
        <v>11</v>
      </c>
      <c r="G72" s="193" t="s">
        <v>39</v>
      </c>
      <c r="H72" s="193" t="s">
        <v>266</v>
      </c>
      <c r="I72" s="193"/>
      <c r="J72" s="228">
        <f t="shared" ref="J72:U73" si="33">J73</f>
        <v>2985300</v>
      </c>
      <c r="K72" s="228">
        <f t="shared" si="33"/>
        <v>0</v>
      </c>
      <c r="L72" s="228">
        <f t="shared" si="33"/>
        <v>2985300</v>
      </c>
      <c r="M72" s="228">
        <f t="shared" si="33"/>
        <v>0</v>
      </c>
      <c r="N72" s="228">
        <f t="shared" si="33"/>
        <v>2985300</v>
      </c>
      <c r="O72" s="228">
        <f t="shared" si="33"/>
        <v>0</v>
      </c>
      <c r="P72" s="228">
        <f t="shared" si="33"/>
        <v>2985300</v>
      </c>
      <c r="Q72" s="228">
        <f t="shared" si="33"/>
        <v>0</v>
      </c>
      <c r="R72" s="228">
        <f t="shared" si="33"/>
        <v>2985300</v>
      </c>
      <c r="S72" s="228" t="e">
        <f t="shared" si="33"/>
        <v>#REF!</v>
      </c>
      <c r="T72" s="228" t="e">
        <f t="shared" si="33"/>
        <v>#REF!</v>
      </c>
      <c r="U72" s="228" t="e">
        <f t="shared" si="33"/>
        <v>#REF!</v>
      </c>
      <c r="V72" s="228"/>
      <c r="W72" s="228"/>
      <c r="X72" s="228"/>
      <c r="Y72" s="228"/>
      <c r="Z72" s="228"/>
      <c r="AA72" s="228"/>
      <c r="AB72" s="228"/>
    </row>
    <row r="73" spans="1:28" s="126" customFormat="1" ht="60" x14ac:dyDescent="0.25">
      <c r="A73" s="37" t="s">
        <v>53</v>
      </c>
      <c r="B73" s="182">
        <v>51</v>
      </c>
      <c r="C73" s="182">
        <v>0</v>
      </c>
      <c r="D73" s="193" t="s">
        <v>185</v>
      </c>
      <c r="E73" s="182">
        <v>851</v>
      </c>
      <c r="F73" s="193" t="s">
        <v>11</v>
      </c>
      <c r="G73" s="193" t="s">
        <v>39</v>
      </c>
      <c r="H73" s="193" t="s">
        <v>266</v>
      </c>
      <c r="I73" s="178" t="s">
        <v>106</v>
      </c>
      <c r="J73" s="189">
        <f t="shared" si="33"/>
        <v>2985300</v>
      </c>
      <c r="K73" s="189">
        <f t="shared" si="33"/>
        <v>0</v>
      </c>
      <c r="L73" s="189">
        <f t="shared" si="33"/>
        <v>2985300</v>
      </c>
      <c r="M73" s="189">
        <f t="shared" si="33"/>
        <v>0</v>
      </c>
      <c r="N73" s="189">
        <f t="shared" si="33"/>
        <v>2985300</v>
      </c>
      <c r="O73" s="189">
        <f t="shared" si="33"/>
        <v>0</v>
      </c>
      <c r="P73" s="189">
        <f t="shared" si="33"/>
        <v>2985300</v>
      </c>
      <c r="Q73" s="189">
        <f t="shared" si="33"/>
        <v>0</v>
      </c>
      <c r="R73" s="189">
        <f t="shared" si="33"/>
        <v>2985300</v>
      </c>
      <c r="S73" s="189" t="e">
        <f t="shared" si="33"/>
        <v>#REF!</v>
      </c>
      <c r="T73" s="189" t="e">
        <f t="shared" si="33"/>
        <v>#REF!</v>
      </c>
      <c r="U73" s="189" t="e">
        <f t="shared" si="33"/>
        <v>#REF!</v>
      </c>
      <c r="V73" s="189"/>
      <c r="W73" s="189"/>
      <c r="X73" s="189"/>
      <c r="Y73" s="189"/>
      <c r="Z73" s="189"/>
      <c r="AA73" s="189"/>
      <c r="AB73" s="189"/>
    </row>
    <row r="74" spans="1:28" s="126" customFormat="1" ht="30" x14ac:dyDescent="0.25">
      <c r="A74" s="37" t="s">
        <v>54</v>
      </c>
      <c r="B74" s="182">
        <v>51</v>
      </c>
      <c r="C74" s="182">
        <v>0</v>
      </c>
      <c r="D74" s="193" t="s">
        <v>185</v>
      </c>
      <c r="E74" s="182">
        <v>851</v>
      </c>
      <c r="F74" s="193" t="s">
        <v>11</v>
      </c>
      <c r="G74" s="193" t="s">
        <v>39</v>
      </c>
      <c r="H74" s="193" t="s">
        <v>266</v>
      </c>
      <c r="I74" s="178" t="s">
        <v>108</v>
      </c>
      <c r="J74" s="189">
        <f>'6.ВСР'!J60</f>
        <v>2985300</v>
      </c>
      <c r="K74" s="189">
        <f>'6.ВСР'!K60</f>
        <v>0</v>
      </c>
      <c r="L74" s="189">
        <f>'6.ВСР'!L60</f>
        <v>2985300</v>
      </c>
      <c r="M74" s="189">
        <f>'6.ВСР'!M60</f>
        <v>0</v>
      </c>
      <c r="N74" s="189">
        <f>'6.ВСР'!N60</f>
        <v>2985300</v>
      </c>
      <c r="O74" s="189">
        <f>'6.ВСР'!O60</f>
        <v>0</v>
      </c>
      <c r="P74" s="189">
        <f>'6.ВСР'!P60</f>
        <v>2985300</v>
      </c>
      <c r="Q74" s="189">
        <f>'6.ВСР'!Q60</f>
        <v>0</v>
      </c>
      <c r="R74" s="189">
        <f>'6.ВСР'!R60</f>
        <v>2985300</v>
      </c>
      <c r="S74" s="189" t="e">
        <f>'6.ВСР'!#REF!</f>
        <v>#REF!</v>
      </c>
      <c r="T74" s="189" t="e">
        <f>'6.ВСР'!#REF!</f>
        <v>#REF!</v>
      </c>
      <c r="U74" s="189" t="e">
        <f>'6.ВСР'!#REF!</f>
        <v>#REF!</v>
      </c>
      <c r="V74" s="189"/>
      <c r="W74" s="189"/>
      <c r="X74" s="189"/>
      <c r="Y74" s="189"/>
      <c r="Z74" s="189"/>
      <c r="AA74" s="189"/>
      <c r="AB74" s="189"/>
    </row>
    <row r="75" spans="1:28" s="126" customFormat="1" ht="90" hidden="1" x14ac:dyDescent="0.25">
      <c r="A75" s="194" t="s">
        <v>357</v>
      </c>
      <c r="B75" s="182">
        <v>51</v>
      </c>
      <c r="C75" s="182">
        <v>0</v>
      </c>
      <c r="D75" s="193" t="s">
        <v>185</v>
      </c>
      <c r="E75" s="182">
        <v>851</v>
      </c>
      <c r="F75" s="193" t="s">
        <v>11</v>
      </c>
      <c r="G75" s="193" t="s">
        <v>39</v>
      </c>
      <c r="H75" s="193" t="s">
        <v>358</v>
      </c>
      <c r="I75" s="193"/>
      <c r="J75" s="228">
        <f t="shared" ref="J75:U76" si="34">J76</f>
        <v>0</v>
      </c>
      <c r="K75" s="228">
        <f t="shared" si="34"/>
        <v>0</v>
      </c>
      <c r="L75" s="228">
        <f t="shared" si="34"/>
        <v>0</v>
      </c>
      <c r="M75" s="228">
        <f t="shared" si="34"/>
        <v>0</v>
      </c>
      <c r="N75" s="228">
        <f t="shared" si="34"/>
        <v>0</v>
      </c>
      <c r="O75" s="228">
        <f t="shared" si="34"/>
        <v>0</v>
      </c>
      <c r="P75" s="228">
        <f t="shared" si="34"/>
        <v>0</v>
      </c>
      <c r="Q75" s="228">
        <f t="shared" si="34"/>
        <v>0</v>
      </c>
      <c r="R75" s="228">
        <f t="shared" si="34"/>
        <v>0</v>
      </c>
      <c r="S75" s="228">
        <f t="shared" si="34"/>
        <v>0</v>
      </c>
      <c r="T75" s="228">
        <f t="shared" si="34"/>
        <v>0</v>
      </c>
      <c r="U75" s="228">
        <f t="shared" si="34"/>
        <v>0</v>
      </c>
      <c r="V75" s="228"/>
      <c r="W75" s="228"/>
      <c r="X75" s="228"/>
      <c r="Y75" s="228"/>
      <c r="Z75" s="228"/>
      <c r="AA75" s="228"/>
      <c r="AB75" s="228"/>
    </row>
    <row r="76" spans="1:28" s="126" customFormat="1" ht="60" hidden="1" x14ac:dyDescent="0.25">
      <c r="A76" s="37" t="s">
        <v>53</v>
      </c>
      <c r="B76" s="182">
        <v>51</v>
      </c>
      <c r="C76" s="182">
        <v>0</v>
      </c>
      <c r="D76" s="193" t="s">
        <v>185</v>
      </c>
      <c r="E76" s="182">
        <v>851</v>
      </c>
      <c r="F76" s="193" t="s">
        <v>11</v>
      </c>
      <c r="G76" s="193" t="s">
        <v>39</v>
      </c>
      <c r="H76" s="193" t="s">
        <v>358</v>
      </c>
      <c r="I76" s="178" t="s">
        <v>106</v>
      </c>
      <c r="J76" s="189">
        <f t="shared" si="34"/>
        <v>0</v>
      </c>
      <c r="K76" s="189">
        <f t="shared" si="34"/>
        <v>0</v>
      </c>
      <c r="L76" s="189">
        <f t="shared" si="34"/>
        <v>0</v>
      </c>
      <c r="M76" s="189">
        <f t="shared" si="34"/>
        <v>0</v>
      </c>
      <c r="N76" s="189">
        <f t="shared" si="34"/>
        <v>0</v>
      </c>
      <c r="O76" s="189">
        <f t="shared" si="34"/>
        <v>0</v>
      </c>
      <c r="P76" s="189">
        <f t="shared" si="34"/>
        <v>0</v>
      </c>
      <c r="Q76" s="189">
        <f t="shared" si="34"/>
        <v>0</v>
      </c>
      <c r="R76" s="189">
        <f t="shared" si="34"/>
        <v>0</v>
      </c>
      <c r="S76" s="189">
        <f t="shared" si="34"/>
        <v>0</v>
      </c>
      <c r="T76" s="189">
        <f t="shared" si="34"/>
        <v>0</v>
      </c>
      <c r="U76" s="189">
        <f t="shared" si="34"/>
        <v>0</v>
      </c>
      <c r="V76" s="189"/>
      <c r="W76" s="189"/>
      <c r="X76" s="189"/>
      <c r="Y76" s="189"/>
      <c r="Z76" s="189"/>
      <c r="AA76" s="189"/>
      <c r="AB76" s="189"/>
    </row>
    <row r="77" spans="1:28" s="126" customFormat="1" ht="30" hidden="1" x14ac:dyDescent="0.25">
      <c r="A77" s="37" t="s">
        <v>54</v>
      </c>
      <c r="B77" s="182">
        <v>51</v>
      </c>
      <c r="C77" s="182">
        <v>0</v>
      </c>
      <c r="D77" s="193" t="s">
        <v>185</v>
      </c>
      <c r="E77" s="182">
        <v>851</v>
      </c>
      <c r="F77" s="193" t="s">
        <v>11</v>
      </c>
      <c r="G77" s="193" t="s">
        <v>39</v>
      </c>
      <c r="H77" s="193" t="s">
        <v>358</v>
      </c>
      <c r="I77" s="178" t="s">
        <v>108</v>
      </c>
      <c r="J77" s="203"/>
      <c r="K77" s="203"/>
      <c r="L77" s="203"/>
      <c r="M77" s="203"/>
      <c r="N77" s="203"/>
      <c r="O77" s="203"/>
      <c r="P77" s="203"/>
      <c r="Q77" s="203"/>
      <c r="R77" s="203"/>
      <c r="S77" s="203"/>
      <c r="T77" s="203"/>
      <c r="U77" s="203"/>
      <c r="V77" s="203"/>
      <c r="W77" s="203"/>
      <c r="X77" s="203"/>
      <c r="Y77" s="203"/>
      <c r="Z77" s="203"/>
      <c r="AA77" s="203"/>
      <c r="AB77" s="203"/>
    </row>
    <row r="78" spans="1:28" s="229" customFormat="1" ht="71.25" x14ac:dyDescent="0.25">
      <c r="A78" s="212" t="s">
        <v>213</v>
      </c>
      <c r="B78" s="11">
        <v>51</v>
      </c>
      <c r="C78" s="11">
        <v>0</v>
      </c>
      <c r="D78" s="111" t="s">
        <v>214</v>
      </c>
      <c r="E78" s="11"/>
      <c r="F78" s="11"/>
      <c r="G78" s="11"/>
      <c r="H78" s="11"/>
      <c r="I78" s="111"/>
      <c r="J78" s="23">
        <f t="shared" ref="J78:U79" si="35">J79</f>
        <v>1776714</v>
      </c>
      <c r="K78" s="23">
        <f t="shared" si="35"/>
        <v>1110447</v>
      </c>
      <c r="L78" s="23">
        <f t="shared" si="35"/>
        <v>0</v>
      </c>
      <c r="M78" s="23">
        <f t="shared" si="35"/>
        <v>666267</v>
      </c>
      <c r="N78" s="23">
        <f t="shared" si="35"/>
        <v>1794488</v>
      </c>
      <c r="O78" s="23">
        <f t="shared" si="35"/>
        <v>1121555</v>
      </c>
      <c r="P78" s="23">
        <f t="shared" si="35"/>
        <v>0</v>
      </c>
      <c r="Q78" s="23">
        <f t="shared" si="35"/>
        <v>672933</v>
      </c>
      <c r="R78" s="23">
        <f t="shared" si="35"/>
        <v>1863076</v>
      </c>
      <c r="S78" s="23" t="e">
        <f t="shared" si="35"/>
        <v>#REF!</v>
      </c>
      <c r="T78" s="23" t="e">
        <f t="shared" si="35"/>
        <v>#REF!</v>
      </c>
      <c r="U78" s="23" t="e">
        <f t="shared" si="35"/>
        <v>#REF!</v>
      </c>
      <c r="V78" s="23"/>
      <c r="W78" s="23"/>
      <c r="X78" s="23"/>
      <c r="Y78" s="23"/>
      <c r="Z78" s="23"/>
      <c r="AA78" s="23"/>
      <c r="AB78" s="23"/>
    </row>
    <row r="79" spans="1:28" s="126" customFormat="1" ht="28.5" x14ac:dyDescent="0.25">
      <c r="A79" s="212" t="s">
        <v>6</v>
      </c>
      <c r="B79" s="220">
        <v>51</v>
      </c>
      <c r="C79" s="220">
        <v>0</v>
      </c>
      <c r="D79" s="22" t="s">
        <v>214</v>
      </c>
      <c r="E79" s="220">
        <v>851</v>
      </c>
      <c r="F79" s="182" t="s">
        <v>56</v>
      </c>
      <c r="G79" s="182" t="s">
        <v>58</v>
      </c>
      <c r="H79" s="182"/>
      <c r="I79" s="178"/>
      <c r="J79" s="224">
        <f t="shared" si="35"/>
        <v>1776714</v>
      </c>
      <c r="K79" s="224">
        <f t="shared" si="35"/>
        <v>1110447</v>
      </c>
      <c r="L79" s="224">
        <f t="shared" si="35"/>
        <v>0</v>
      </c>
      <c r="M79" s="224">
        <f t="shared" si="35"/>
        <v>666267</v>
      </c>
      <c r="N79" s="224">
        <f t="shared" si="35"/>
        <v>1794488</v>
      </c>
      <c r="O79" s="224">
        <f t="shared" si="35"/>
        <v>1121555</v>
      </c>
      <c r="P79" s="224">
        <f t="shared" si="35"/>
        <v>0</v>
      </c>
      <c r="Q79" s="224">
        <f t="shared" si="35"/>
        <v>672933</v>
      </c>
      <c r="R79" s="224">
        <f t="shared" si="35"/>
        <v>1863076</v>
      </c>
      <c r="S79" s="224" t="e">
        <f t="shared" si="35"/>
        <v>#REF!</v>
      </c>
      <c r="T79" s="224" t="e">
        <f t="shared" si="35"/>
        <v>#REF!</v>
      </c>
      <c r="U79" s="224" t="e">
        <f t="shared" si="35"/>
        <v>#REF!</v>
      </c>
      <c r="V79" s="224"/>
      <c r="W79" s="224"/>
      <c r="X79" s="224"/>
      <c r="Y79" s="224"/>
      <c r="Z79" s="224"/>
      <c r="AA79" s="224"/>
      <c r="AB79" s="224"/>
    </row>
    <row r="80" spans="1:28" s="195" customFormat="1" ht="60" x14ac:dyDescent="0.25">
      <c r="A80" s="192" t="s">
        <v>59</v>
      </c>
      <c r="B80" s="38">
        <v>51</v>
      </c>
      <c r="C80" s="182">
        <v>0</v>
      </c>
      <c r="D80" s="182">
        <v>15</v>
      </c>
      <c r="E80" s="38">
        <v>851</v>
      </c>
      <c r="F80" s="182" t="s">
        <v>56</v>
      </c>
      <c r="G80" s="182" t="s">
        <v>58</v>
      </c>
      <c r="H80" s="182">
        <v>51180</v>
      </c>
      <c r="I80" s="182" t="s">
        <v>61</v>
      </c>
      <c r="J80" s="203">
        <f t="shared" ref="J80:U80" si="36">J81+J83+J85</f>
        <v>1776714</v>
      </c>
      <c r="K80" s="203">
        <f t="shared" si="36"/>
        <v>1110447</v>
      </c>
      <c r="L80" s="203">
        <f t="shared" si="36"/>
        <v>0</v>
      </c>
      <c r="M80" s="203">
        <f t="shared" si="36"/>
        <v>666267</v>
      </c>
      <c r="N80" s="203">
        <f t="shared" si="36"/>
        <v>1794488</v>
      </c>
      <c r="O80" s="203">
        <f t="shared" si="36"/>
        <v>1121555</v>
      </c>
      <c r="P80" s="203">
        <f t="shared" si="36"/>
        <v>0</v>
      </c>
      <c r="Q80" s="203">
        <f t="shared" si="36"/>
        <v>672933</v>
      </c>
      <c r="R80" s="203">
        <f t="shared" si="36"/>
        <v>1863076</v>
      </c>
      <c r="S80" s="203" t="e">
        <f t="shared" si="36"/>
        <v>#REF!</v>
      </c>
      <c r="T80" s="203" t="e">
        <f t="shared" si="36"/>
        <v>#REF!</v>
      </c>
      <c r="U80" s="203" t="e">
        <f t="shared" si="36"/>
        <v>#REF!</v>
      </c>
      <c r="V80" s="203"/>
      <c r="W80" s="203"/>
      <c r="X80" s="203"/>
      <c r="Y80" s="203"/>
      <c r="Z80" s="203"/>
      <c r="AA80" s="203"/>
      <c r="AB80" s="203"/>
    </row>
    <row r="81" spans="1:28" s="126" customFormat="1" ht="135" x14ac:dyDescent="0.25">
      <c r="A81" s="190" t="s">
        <v>16</v>
      </c>
      <c r="B81" s="182">
        <v>51</v>
      </c>
      <c r="C81" s="182">
        <v>0</v>
      </c>
      <c r="D81" s="178" t="s">
        <v>214</v>
      </c>
      <c r="E81" s="182">
        <v>851</v>
      </c>
      <c r="F81" s="178" t="s">
        <v>56</v>
      </c>
      <c r="G81" s="178" t="s">
        <v>58</v>
      </c>
      <c r="H81" s="182">
        <v>51180</v>
      </c>
      <c r="I81" s="178" t="s">
        <v>18</v>
      </c>
      <c r="J81" s="189">
        <f t="shared" ref="J81:U81" si="37">J82</f>
        <v>633800</v>
      </c>
      <c r="K81" s="189">
        <f t="shared" si="37"/>
        <v>0</v>
      </c>
      <c r="L81" s="189">
        <f t="shared" si="37"/>
        <v>0</v>
      </c>
      <c r="M81" s="189">
        <f t="shared" si="37"/>
        <v>633800</v>
      </c>
      <c r="N81" s="189">
        <f t="shared" si="37"/>
        <v>633800</v>
      </c>
      <c r="O81" s="189">
        <f t="shared" si="37"/>
        <v>0</v>
      </c>
      <c r="P81" s="189">
        <f t="shared" si="37"/>
        <v>0</v>
      </c>
      <c r="Q81" s="189">
        <f t="shared" si="37"/>
        <v>633800</v>
      </c>
      <c r="R81" s="189">
        <f t="shared" si="37"/>
        <v>633800</v>
      </c>
      <c r="S81" s="189" t="e">
        <f t="shared" si="37"/>
        <v>#REF!</v>
      </c>
      <c r="T81" s="189" t="e">
        <f t="shared" si="37"/>
        <v>#REF!</v>
      </c>
      <c r="U81" s="189" t="e">
        <f t="shared" si="37"/>
        <v>#REF!</v>
      </c>
      <c r="V81" s="189"/>
      <c r="W81" s="189"/>
      <c r="X81" s="189"/>
      <c r="Y81" s="189"/>
      <c r="Z81" s="189"/>
      <c r="AA81" s="189"/>
      <c r="AB81" s="189"/>
    </row>
    <row r="82" spans="1:28" s="126" customFormat="1" ht="45" x14ac:dyDescent="0.25">
      <c r="A82" s="190" t="s">
        <v>8</v>
      </c>
      <c r="B82" s="182">
        <v>51</v>
      </c>
      <c r="C82" s="182">
        <v>0</v>
      </c>
      <c r="D82" s="178" t="s">
        <v>214</v>
      </c>
      <c r="E82" s="182">
        <v>851</v>
      </c>
      <c r="F82" s="178" t="s">
        <v>56</v>
      </c>
      <c r="G82" s="178" t="s">
        <v>58</v>
      </c>
      <c r="H82" s="182">
        <v>51180</v>
      </c>
      <c r="I82" s="178" t="s">
        <v>19</v>
      </c>
      <c r="J82" s="189">
        <f>'6.ВСР'!J68</f>
        <v>633800</v>
      </c>
      <c r="K82" s="189">
        <f>'6.ВСР'!K68</f>
        <v>0</v>
      </c>
      <c r="L82" s="189">
        <f>'6.ВСР'!L68</f>
        <v>0</v>
      </c>
      <c r="M82" s="189">
        <f>'6.ВСР'!M68</f>
        <v>633800</v>
      </c>
      <c r="N82" s="189">
        <f>'6.ВСР'!N68</f>
        <v>633800</v>
      </c>
      <c r="O82" s="189">
        <f>'6.ВСР'!O68</f>
        <v>0</v>
      </c>
      <c r="P82" s="189">
        <f>'6.ВСР'!P68</f>
        <v>0</v>
      </c>
      <c r="Q82" s="189">
        <f>'6.ВСР'!Q68</f>
        <v>633800</v>
      </c>
      <c r="R82" s="189">
        <f>'6.ВСР'!R68</f>
        <v>633800</v>
      </c>
      <c r="S82" s="189" t="e">
        <f>'6.ВСР'!#REF!</f>
        <v>#REF!</v>
      </c>
      <c r="T82" s="189" t="e">
        <f>'6.ВСР'!#REF!</f>
        <v>#REF!</v>
      </c>
      <c r="U82" s="189" t="e">
        <f>'6.ВСР'!#REF!</f>
        <v>#REF!</v>
      </c>
      <c r="V82" s="189"/>
      <c r="W82" s="189"/>
      <c r="X82" s="189"/>
      <c r="Y82" s="189"/>
      <c r="Z82" s="189"/>
      <c r="AA82" s="189"/>
      <c r="AB82" s="189"/>
    </row>
    <row r="83" spans="1:28" s="126" customFormat="1" ht="60" x14ac:dyDescent="0.25">
      <c r="A83" s="37" t="s">
        <v>22</v>
      </c>
      <c r="B83" s="182">
        <v>51</v>
      </c>
      <c r="C83" s="182">
        <v>0</v>
      </c>
      <c r="D83" s="178" t="s">
        <v>214</v>
      </c>
      <c r="E83" s="182">
        <v>851</v>
      </c>
      <c r="F83" s="178" t="s">
        <v>56</v>
      </c>
      <c r="G83" s="178" t="s">
        <v>58</v>
      </c>
      <c r="H83" s="182">
        <v>51180</v>
      </c>
      <c r="I83" s="178" t="s">
        <v>23</v>
      </c>
      <c r="J83" s="189">
        <f t="shared" ref="J83:U83" si="38">J84</f>
        <v>32467</v>
      </c>
      <c r="K83" s="189">
        <f t="shared" si="38"/>
        <v>0</v>
      </c>
      <c r="L83" s="189">
        <f t="shared" si="38"/>
        <v>0</v>
      </c>
      <c r="M83" s="189">
        <f t="shared" si="38"/>
        <v>32467</v>
      </c>
      <c r="N83" s="189">
        <f t="shared" si="38"/>
        <v>39133</v>
      </c>
      <c r="O83" s="189">
        <f t="shared" si="38"/>
        <v>0</v>
      </c>
      <c r="P83" s="189">
        <f t="shared" si="38"/>
        <v>0</v>
      </c>
      <c r="Q83" s="189">
        <f t="shared" si="38"/>
        <v>39133</v>
      </c>
      <c r="R83" s="189">
        <f t="shared" si="38"/>
        <v>64853</v>
      </c>
      <c r="S83" s="189" t="e">
        <f t="shared" si="38"/>
        <v>#REF!</v>
      </c>
      <c r="T83" s="189" t="e">
        <f t="shared" si="38"/>
        <v>#REF!</v>
      </c>
      <c r="U83" s="189" t="e">
        <f t="shared" si="38"/>
        <v>#REF!</v>
      </c>
      <c r="V83" s="189"/>
      <c r="W83" s="189"/>
      <c r="X83" s="189"/>
      <c r="Y83" s="189"/>
      <c r="Z83" s="189"/>
      <c r="AA83" s="189"/>
      <c r="AB83" s="189"/>
    </row>
    <row r="84" spans="1:28" s="126" customFormat="1" ht="60" x14ac:dyDescent="0.25">
      <c r="A84" s="37" t="s">
        <v>9</v>
      </c>
      <c r="B84" s="182">
        <v>51</v>
      </c>
      <c r="C84" s="182">
        <v>0</v>
      </c>
      <c r="D84" s="178" t="s">
        <v>214</v>
      </c>
      <c r="E84" s="182">
        <v>851</v>
      </c>
      <c r="F84" s="178" t="s">
        <v>56</v>
      </c>
      <c r="G84" s="178" t="s">
        <v>58</v>
      </c>
      <c r="H84" s="182">
        <v>51180</v>
      </c>
      <c r="I84" s="178" t="s">
        <v>24</v>
      </c>
      <c r="J84" s="189">
        <f>'6.ВСР'!J70</f>
        <v>32467</v>
      </c>
      <c r="K84" s="189">
        <f>'6.ВСР'!K70</f>
        <v>0</v>
      </c>
      <c r="L84" s="189">
        <f>'6.ВСР'!L70</f>
        <v>0</v>
      </c>
      <c r="M84" s="189">
        <f>'6.ВСР'!M70</f>
        <v>32467</v>
      </c>
      <c r="N84" s="189">
        <f>'6.ВСР'!N70</f>
        <v>39133</v>
      </c>
      <c r="O84" s="189">
        <f>'6.ВСР'!O70</f>
        <v>0</v>
      </c>
      <c r="P84" s="189">
        <f>'6.ВСР'!P70</f>
        <v>0</v>
      </c>
      <c r="Q84" s="189">
        <f>'6.ВСР'!Q70</f>
        <v>39133</v>
      </c>
      <c r="R84" s="189">
        <f>'6.ВСР'!R70</f>
        <v>64853</v>
      </c>
      <c r="S84" s="189" t="e">
        <f>'6.ВСР'!#REF!</f>
        <v>#REF!</v>
      </c>
      <c r="T84" s="189" t="e">
        <f>'6.ВСР'!#REF!</f>
        <v>#REF!</v>
      </c>
      <c r="U84" s="189" t="e">
        <f>'6.ВСР'!#REF!</f>
        <v>#REF!</v>
      </c>
      <c r="V84" s="189"/>
      <c r="W84" s="189"/>
      <c r="X84" s="189"/>
      <c r="Y84" s="189"/>
      <c r="Z84" s="189"/>
      <c r="AA84" s="189"/>
      <c r="AB84" s="189"/>
    </row>
    <row r="85" spans="1:28" s="12" customFormat="1" x14ac:dyDescent="0.25">
      <c r="A85" s="37" t="s">
        <v>42</v>
      </c>
      <c r="B85" s="182">
        <v>51</v>
      </c>
      <c r="C85" s="182">
        <v>0</v>
      </c>
      <c r="D85" s="178" t="s">
        <v>214</v>
      </c>
      <c r="E85" s="182">
        <v>851</v>
      </c>
      <c r="F85" s="178" t="s">
        <v>56</v>
      </c>
      <c r="G85" s="178" t="s">
        <v>58</v>
      </c>
      <c r="H85" s="182">
        <v>51180</v>
      </c>
      <c r="I85" s="178" t="s">
        <v>43</v>
      </c>
      <c r="J85" s="189">
        <f t="shared" ref="J85:U85" si="39">J86</f>
        <v>1110447</v>
      </c>
      <c r="K85" s="189">
        <f t="shared" si="39"/>
        <v>1110447</v>
      </c>
      <c r="L85" s="189">
        <f t="shared" si="39"/>
        <v>0</v>
      </c>
      <c r="M85" s="189">
        <f t="shared" si="39"/>
        <v>0</v>
      </c>
      <c r="N85" s="189">
        <f t="shared" si="39"/>
        <v>1121555</v>
      </c>
      <c r="O85" s="189">
        <f t="shared" si="39"/>
        <v>1121555</v>
      </c>
      <c r="P85" s="189">
        <f t="shared" si="39"/>
        <v>0</v>
      </c>
      <c r="Q85" s="189">
        <f t="shared" si="39"/>
        <v>0</v>
      </c>
      <c r="R85" s="189">
        <f t="shared" si="39"/>
        <v>1164423</v>
      </c>
      <c r="S85" s="189" t="e">
        <f t="shared" si="39"/>
        <v>#REF!</v>
      </c>
      <c r="T85" s="189" t="e">
        <f t="shared" si="39"/>
        <v>#REF!</v>
      </c>
      <c r="U85" s="189" t="e">
        <f t="shared" si="39"/>
        <v>#REF!</v>
      </c>
      <c r="V85" s="189"/>
      <c r="W85" s="189"/>
      <c r="X85" s="189"/>
      <c r="Y85" s="189"/>
      <c r="Z85" s="189"/>
      <c r="AA85" s="189"/>
      <c r="AB85" s="189"/>
    </row>
    <row r="86" spans="1:28" s="126" customFormat="1" x14ac:dyDescent="0.25">
      <c r="A86" s="37" t="s">
        <v>44</v>
      </c>
      <c r="B86" s="182">
        <v>51</v>
      </c>
      <c r="C86" s="182">
        <v>0</v>
      </c>
      <c r="D86" s="178" t="s">
        <v>214</v>
      </c>
      <c r="E86" s="182">
        <v>851</v>
      </c>
      <c r="F86" s="178" t="s">
        <v>56</v>
      </c>
      <c r="G86" s="178" t="s">
        <v>58</v>
      </c>
      <c r="H86" s="182">
        <v>51180</v>
      </c>
      <c r="I86" s="178" t="s">
        <v>45</v>
      </c>
      <c r="J86" s="189">
        <f>'6.ВСР'!J72</f>
        <v>1110447</v>
      </c>
      <c r="K86" s="189">
        <f>'6.ВСР'!K72</f>
        <v>1110447</v>
      </c>
      <c r="L86" s="189">
        <f>'6.ВСР'!L72</f>
        <v>0</v>
      </c>
      <c r="M86" s="189">
        <f>'6.ВСР'!M72</f>
        <v>0</v>
      </c>
      <c r="N86" s="189">
        <f>'6.ВСР'!N72</f>
        <v>1121555</v>
      </c>
      <c r="O86" s="189">
        <f>'6.ВСР'!O72</f>
        <v>1121555</v>
      </c>
      <c r="P86" s="189">
        <f>'6.ВСР'!P72</f>
        <v>0</v>
      </c>
      <c r="Q86" s="189">
        <f>'6.ВСР'!Q72</f>
        <v>0</v>
      </c>
      <c r="R86" s="189">
        <f>'6.ВСР'!R72</f>
        <v>1164423</v>
      </c>
      <c r="S86" s="189" t="e">
        <f>'6.ВСР'!#REF!</f>
        <v>#REF!</v>
      </c>
      <c r="T86" s="189" t="e">
        <f>'6.ВСР'!#REF!</f>
        <v>#REF!</v>
      </c>
      <c r="U86" s="189" t="e">
        <f>'6.ВСР'!#REF!</f>
        <v>#REF!</v>
      </c>
      <c r="V86" s="189"/>
      <c r="W86" s="189"/>
      <c r="X86" s="189"/>
      <c r="Y86" s="189"/>
      <c r="Z86" s="189"/>
      <c r="AA86" s="189"/>
      <c r="AB86" s="189"/>
    </row>
    <row r="87" spans="1:28" s="12" customFormat="1" ht="42.75" x14ac:dyDescent="0.25">
      <c r="A87" s="212" t="s">
        <v>215</v>
      </c>
      <c r="B87" s="11">
        <v>51</v>
      </c>
      <c r="C87" s="11">
        <v>0</v>
      </c>
      <c r="D87" s="22" t="s">
        <v>216</v>
      </c>
      <c r="E87" s="11"/>
      <c r="F87" s="22"/>
      <c r="G87" s="22"/>
      <c r="H87" s="22"/>
      <c r="I87" s="22"/>
      <c r="J87" s="23">
        <f t="shared" ref="J87:U90" si="40">J88</f>
        <v>70096.600000000006</v>
      </c>
      <c r="K87" s="23">
        <f t="shared" si="40"/>
        <v>70096.600000000006</v>
      </c>
      <c r="L87" s="23">
        <f t="shared" si="40"/>
        <v>0</v>
      </c>
      <c r="M87" s="23">
        <f t="shared" si="40"/>
        <v>0</v>
      </c>
      <c r="N87" s="23">
        <f t="shared" si="40"/>
        <v>70096.600000000006</v>
      </c>
      <c r="O87" s="23">
        <f t="shared" si="40"/>
        <v>70096.600000000006</v>
      </c>
      <c r="P87" s="23">
        <f t="shared" si="40"/>
        <v>0</v>
      </c>
      <c r="Q87" s="23">
        <f t="shared" si="40"/>
        <v>0</v>
      </c>
      <c r="R87" s="23">
        <f t="shared" si="40"/>
        <v>52572.45</v>
      </c>
      <c r="S87" s="23" t="e">
        <f t="shared" si="40"/>
        <v>#REF!</v>
      </c>
      <c r="T87" s="23" t="e">
        <f t="shared" si="40"/>
        <v>#REF!</v>
      </c>
      <c r="U87" s="23" t="e">
        <f t="shared" si="40"/>
        <v>#REF!</v>
      </c>
      <c r="V87" s="23"/>
      <c r="W87" s="23"/>
      <c r="X87" s="23"/>
      <c r="Y87" s="23"/>
      <c r="Z87" s="23"/>
      <c r="AA87" s="23"/>
      <c r="AB87" s="23"/>
    </row>
    <row r="88" spans="1:28" s="12" customFormat="1" ht="28.5" x14ac:dyDescent="0.25">
      <c r="A88" s="212" t="s">
        <v>6</v>
      </c>
      <c r="B88" s="220">
        <v>51</v>
      </c>
      <c r="C88" s="220">
        <v>0</v>
      </c>
      <c r="D88" s="22" t="s">
        <v>216</v>
      </c>
      <c r="E88" s="220">
        <v>851</v>
      </c>
      <c r="F88" s="22"/>
      <c r="G88" s="22"/>
      <c r="H88" s="22"/>
      <c r="I88" s="178"/>
      <c r="J88" s="224">
        <f t="shared" si="40"/>
        <v>70096.600000000006</v>
      </c>
      <c r="K88" s="224">
        <f t="shared" si="40"/>
        <v>70096.600000000006</v>
      </c>
      <c r="L88" s="224">
        <f t="shared" si="40"/>
        <v>0</v>
      </c>
      <c r="M88" s="224">
        <f t="shared" si="40"/>
        <v>0</v>
      </c>
      <c r="N88" s="224">
        <f t="shared" si="40"/>
        <v>70096.600000000006</v>
      </c>
      <c r="O88" s="224">
        <f t="shared" si="40"/>
        <v>70096.600000000006</v>
      </c>
      <c r="P88" s="224">
        <f t="shared" si="40"/>
        <v>0</v>
      </c>
      <c r="Q88" s="224">
        <f t="shared" si="40"/>
        <v>0</v>
      </c>
      <c r="R88" s="224">
        <f t="shared" si="40"/>
        <v>52572.45</v>
      </c>
      <c r="S88" s="224" t="e">
        <f t="shared" si="40"/>
        <v>#REF!</v>
      </c>
      <c r="T88" s="224" t="e">
        <f t="shared" si="40"/>
        <v>#REF!</v>
      </c>
      <c r="U88" s="224" t="e">
        <f t="shared" si="40"/>
        <v>#REF!</v>
      </c>
      <c r="V88" s="224"/>
      <c r="W88" s="224"/>
      <c r="X88" s="224"/>
      <c r="Y88" s="224"/>
      <c r="Z88" s="224"/>
      <c r="AA88" s="224"/>
      <c r="AB88" s="224"/>
    </row>
    <row r="89" spans="1:28" s="12" customFormat="1" ht="225" x14ac:dyDescent="0.25">
      <c r="A89" s="192" t="s">
        <v>1038</v>
      </c>
      <c r="B89" s="38">
        <v>51</v>
      </c>
      <c r="C89" s="38">
        <v>0</v>
      </c>
      <c r="D89" s="178" t="s">
        <v>216</v>
      </c>
      <c r="E89" s="182">
        <v>851</v>
      </c>
      <c r="F89" s="178" t="s">
        <v>13</v>
      </c>
      <c r="G89" s="178" t="s">
        <v>35</v>
      </c>
      <c r="H89" s="178" t="s">
        <v>217</v>
      </c>
      <c r="I89" s="178"/>
      <c r="J89" s="189">
        <f t="shared" si="40"/>
        <v>70096.600000000006</v>
      </c>
      <c r="K89" s="189">
        <f t="shared" si="40"/>
        <v>70096.600000000006</v>
      </c>
      <c r="L89" s="189">
        <f t="shared" si="40"/>
        <v>0</v>
      </c>
      <c r="M89" s="189">
        <f t="shared" si="40"/>
        <v>0</v>
      </c>
      <c r="N89" s="189">
        <f t="shared" si="40"/>
        <v>70096.600000000006</v>
      </c>
      <c r="O89" s="189">
        <f t="shared" si="40"/>
        <v>70096.600000000006</v>
      </c>
      <c r="P89" s="189">
        <f t="shared" si="40"/>
        <v>0</v>
      </c>
      <c r="Q89" s="189">
        <f t="shared" si="40"/>
        <v>0</v>
      </c>
      <c r="R89" s="189">
        <f t="shared" si="40"/>
        <v>52572.45</v>
      </c>
      <c r="S89" s="189" t="e">
        <f t="shared" si="40"/>
        <v>#REF!</v>
      </c>
      <c r="T89" s="189" t="e">
        <f t="shared" si="40"/>
        <v>#REF!</v>
      </c>
      <c r="U89" s="189" t="e">
        <f t="shared" si="40"/>
        <v>#REF!</v>
      </c>
      <c r="V89" s="189"/>
      <c r="W89" s="189"/>
      <c r="X89" s="189"/>
      <c r="Y89" s="189"/>
      <c r="Z89" s="189"/>
      <c r="AA89" s="189"/>
      <c r="AB89" s="189"/>
    </row>
    <row r="90" spans="1:28" s="12" customFormat="1" ht="60" x14ac:dyDescent="0.25">
      <c r="A90" s="37" t="s">
        <v>22</v>
      </c>
      <c r="B90" s="38">
        <v>51</v>
      </c>
      <c r="C90" s="38">
        <v>0</v>
      </c>
      <c r="D90" s="178" t="s">
        <v>216</v>
      </c>
      <c r="E90" s="182">
        <v>851</v>
      </c>
      <c r="F90" s="178" t="s">
        <v>13</v>
      </c>
      <c r="G90" s="178" t="s">
        <v>35</v>
      </c>
      <c r="H90" s="178" t="s">
        <v>217</v>
      </c>
      <c r="I90" s="178" t="s">
        <v>23</v>
      </c>
      <c r="J90" s="189">
        <f t="shared" si="40"/>
        <v>70096.600000000006</v>
      </c>
      <c r="K90" s="189">
        <f t="shared" si="40"/>
        <v>70096.600000000006</v>
      </c>
      <c r="L90" s="189">
        <f t="shared" si="40"/>
        <v>0</v>
      </c>
      <c r="M90" s="189">
        <f t="shared" si="40"/>
        <v>0</v>
      </c>
      <c r="N90" s="189">
        <f t="shared" si="40"/>
        <v>70096.600000000006</v>
      </c>
      <c r="O90" s="189">
        <f t="shared" si="40"/>
        <v>70096.600000000006</v>
      </c>
      <c r="P90" s="189">
        <f t="shared" si="40"/>
        <v>0</v>
      </c>
      <c r="Q90" s="189">
        <f t="shared" si="40"/>
        <v>0</v>
      </c>
      <c r="R90" s="189">
        <f t="shared" si="40"/>
        <v>52572.45</v>
      </c>
      <c r="S90" s="189" t="e">
        <f t="shared" si="40"/>
        <v>#REF!</v>
      </c>
      <c r="T90" s="189" t="e">
        <f t="shared" si="40"/>
        <v>#REF!</v>
      </c>
      <c r="U90" s="189" t="e">
        <f t="shared" si="40"/>
        <v>#REF!</v>
      </c>
      <c r="V90" s="189"/>
      <c r="W90" s="189"/>
      <c r="X90" s="189"/>
      <c r="Y90" s="189"/>
      <c r="Z90" s="189"/>
      <c r="AA90" s="189"/>
      <c r="AB90" s="189"/>
    </row>
    <row r="91" spans="1:28" s="126" customFormat="1" ht="60" x14ac:dyDescent="0.25">
      <c r="A91" s="37" t="s">
        <v>9</v>
      </c>
      <c r="B91" s="38">
        <v>51</v>
      </c>
      <c r="C91" s="38">
        <v>0</v>
      </c>
      <c r="D91" s="178" t="s">
        <v>216</v>
      </c>
      <c r="E91" s="182">
        <v>851</v>
      </c>
      <c r="F91" s="178" t="s">
        <v>13</v>
      </c>
      <c r="G91" s="178" t="s">
        <v>35</v>
      </c>
      <c r="H91" s="178" t="s">
        <v>217</v>
      </c>
      <c r="I91" s="178" t="s">
        <v>24</v>
      </c>
      <c r="J91" s="189">
        <f>'6.ВСР'!J89</f>
        <v>70096.600000000006</v>
      </c>
      <c r="K91" s="189">
        <f>'6.ВСР'!K89</f>
        <v>70096.600000000006</v>
      </c>
      <c r="L91" s="189">
        <f>'6.ВСР'!L89</f>
        <v>0</v>
      </c>
      <c r="M91" s="189">
        <f>'6.ВСР'!M89</f>
        <v>0</v>
      </c>
      <c r="N91" s="189">
        <f>'6.ВСР'!N89</f>
        <v>70096.600000000006</v>
      </c>
      <c r="O91" s="189">
        <f>'6.ВСР'!O89</f>
        <v>70096.600000000006</v>
      </c>
      <c r="P91" s="189">
        <f>'6.ВСР'!P89</f>
        <v>0</v>
      </c>
      <c r="Q91" s="189">
        <f>'6.ВСР'!Q89</f>
        <v>0</v>
      </c>
      <c r="R91" s="189">
        <f>'6.ВСР'!R89</f>
        <v>52572.45</v>
      </c>
      <c r="S91" s="189" t="e">
        <f>'6.ВСР'!#REF!</f>
        <v>#REF!</v>
      </c>
      <c r="T91" s="189" t="e">
        <f>'6.ВСР'!#REF!</f>
        <v>#REF!</v>
      </c>
      <c r="U91" s="189" t="e">
        <f>'6.ВСР'!#REF!</f>
        <v>#REF!</v>
      </c>
      <c r="V91" s="189"/>
      <c r="W91" s="189"/>
      <c r="X91" s="189"/>
      <c r="Y91" s="189"/>
      <c r="Z91" s="189"/>
      <c r="AA91" s="189"/>
      <c r="AB91" s="189"/>
    </row>
    <row r="92" spans="1:28" s="12" customFormat="1" ht="99.75" x14ac:dyDescent="0.25">
      <c r="A92" s="212" t="s">
        <v>218</v>
      </c>
      <c r="B92" s="220">
        <v>51</v>
      </c>
      <c r="C92" s="220">
        <v>0</v>
      </c>
      <c r="D92" s="22" t="s">
        <v>219</v>
      </c>
      <c r="E92" s="11"/>
      <c r="F92" s="22"/>
      <c r="G92" s="22"/>
      <c r="H92" s="22"/>
      <c r="I92" s="22"/>
      <c r="J92" s="23">
        <f t="shared" ref="J92:U92" si="41">J93</f>
        <v>134349</v>
      </c>
      <c r="K92" s="23">
        <f t="shared" si="41"/>
        <v>0</v>
      </c>
      <c r="L92" s="23">
        <f t="shared" si="41"/>
        <v>134349</v>
      </c>
      <c r="M92" s="23">
        <f t="shared" si="41"/>
        <v>0</v>
      </c>
      <c r="N92" s="23">
        <f t="shared" si="41"/>
        <v>278026</v>
      </c>
      <c r="O92" s="23">
        <f t="shared" si="41"/>
        <v>200000</v>
      </c>
      <c r="P92" s="23">
        <f t="shared" si="41"/>
        <v>78026</v>
      </c>
      <c r="Q92" s="23">
        <f t="shared" si="41"/>
        <v>0</v>
      </c>
      <c r="R92" s="23">
        <f t="shared" si="41"/>
        <v>67499.199999999997</v>
      </c>
      <c r="S92" s="23" t="e">
        <f t="shared" si="41"/>
        <v>#REF!</v>
      </c>
      <c r="T92" s="23" t="e">
        <f t="shared" si="41"/>
        <v>#REF!</v>
      </c>
      <c r="U92" s="23" t="e">
        <f t="shared" si="41"/>
        <v>#REF!</v>
      </c>
      <c r="V92" s="23"/>
      <c r="W92" s="23"/>
      <c r="X92" s="23"/>
      <c r="Y92" s="23"/>
      <c r="Z92" s="23"/>
      <c r="AA92" s="23"/>
      <c r="AB92" s="23"/>
    </row>
    <row r="93" spans="1:28" s="12" customFormat="1" ht="28.5" x14ac:dyDescent="0.25">
      <c r="A93" s="212" t="s">
        <v>6</v>
      </c>
      <c r="B93" s="220">
        <v>51</v>
      </c>
      <c r="C93" s="220">
        <v>0</v>
      </c>
      <c r="D93" s="230" t="s">
        <v>219</v>
      </c>
      <c r="E93" s="220">
        <v>851</v>
      </c>
      <c r="F93" s="22"/>
      <c r="G93" s="22"/>
      <c r="H93" s="22"/>
      <c r="I93" s="178"/>
      <c r="J93" s="224">
        <f t="shared" ref="J93:U93" si="42">J94+J97+J100+J103+J106+J109+J112+J115+J118</f>
        <v>134349</v>
      </c>
      <c r="K93" s="224">
        <f t="shared" si="42"/>
        <v>0</v>
      </c>
      <c r="L93" s="224">
        <f t="shared" si="42"/>
        <v>134349</v>
      </c>
      <c r="M93" s="224">
        <f t="shared" si="42"/>
        <v>0</v>
      </c>
      <c r="N93" s="224">
        <f t="shared" si="42"/>
        <v>278026</v>
      </c>
      <c r="O93" s="224">
        <f t="shared" si="42"/>
        <v>200000</v>
      </c>
      <c r="P93" s="224">
        <f t="shared" si="42"/>
        <v>78026</v>
      </c>
      <c r="Q93" s="224">
        <f t="shared" si="42"/>
        <v>0</v>
      </c>
      <c r="R93" s="224">
        <f t="shared" si="42"/>
        <v>67499.199999999997</v>
      </c>
      <c r="S93" s="224" t="e">
        <f t="shared" si="42"/>
        <v>#REF!</v>
      </c>
      <c r="T93" s="224" t="e">
        <f t="shared" si="42"/>
        <v>#REF!</v>
      </c>
      <c r="U93" s="224" t="e">
        <f t="shared" si="42"/>
        <v>#REF!</v>
      </c>
      <c r="V93" s="224" t="e">
        <f t="shared" ref="V93:AB93" si="43">V94+V97+V100+V103+V106+V109+V112+V115+V118</f>
        <v>#REF!</v>
      </c>
      <c r="W93" s="224" t="e">
        <f t="shared" si="43"/>
        <v>#REF!</v>
      </c>
      <c r="X93" s="224" t="e">
        <f t="shared" si="43"/>
        <v>#REF!</v>
      </c>
      <c r="Y93" s="224" t="e">
        <f t="shared" si="43"/>
        <v>#REF!</v>
      </c>
      <c r="Z93" s="224" t="e">
        <f t="shared" si="43"/>
        <v>#REF!</v>
      </c>
      <c r="AA93" s="224" t="e">
        <f t="shared" si="43"/>
        <v>#REF!</v>
      </c>
      <c r="AB93" s="224" t="e">
        <f t="shared" si="43"/>
        <v>#REF!</v>
      </c>
    </row>
    <row r="94" spans="1:28" s="126" customFormat="1" ht="105" hidden="1" x14ac:dyDescent="0.25">
      <c r="A94" s="231" t="s">
        <v>964</v>
      </c>
      <c r="B94" s="182">
        <v>51</v>
      </c>
      <c r="C94" s="182">
        <v>0</v>
      </c>
      <c r="D94" s="178" t="s">
        <v>219</v>
      </c>
      <c r="E94" s="182">
        <v>851</v>
      </c>
      <c r="F94" s="178"/>
      <c r="G94" s="178"/>
      <c r="H94" s="178" t="s">
        <v>966</v>
      </c>
      <c r="I94" s="178"/>
      <c r="J94" s="203">
        <f t="shared" ref="J94:U95" si="44">J95</f>
        <v>0</v>
      </c>
      <c r="K94" s="203">
        <f t="shared" si="44"/>
        <v>0</v>
      </c>
      <c r="L94" s="203">
        <f t="shared" si="44"/>
        <v>0</v>
      </c>
      <c r="M94" s="203">
        <f t="shared" si="44"/>
        <v>0</v>
      </c>
      <c r="N94" s="203">
        <f t="shared" si="44"/>
        <v>0</v>
      </c>
      <c r="O94" s="203">
        <f t="shared" si="44"/>
        <v>0</v>
      </c>
      <c r="P94" s="203">
        <f t="shared" si="44"/>
        <v>0</v>
      </c>
      <c r="Q94" s="203">
        <f t="shared" si="44"/>
        <v>0</v>
      </c>
      <c r="R94" s="203">
        <f t="shared" si="44"/>
        <v>0</v>
      </c>
      <c r="S94" s="203" t="e">
        <f t="shared" si="44"/>
        <v>#REF!</v>
      </c>
      <c r="T94" s="203" t="e">
        <f t="shared" si="44"/>
        <v>#REF!</v>
      </c>
      <c r="U94" s="203" t="e">
        <f t="shared" si="44"/>
        <v>#REF!</v>
      </c>
      <c r="V94" s="203" t="e">
        <f t="shared" ref="V94:AB95" si="45">V95</f>
        <v>#REF!</v>
      </c>
      <c r="W94" s="203" t="e">
        <f t="shared" si="45"/>
        <v>#REF!</v>
      </c>
      <c r="X94" s="203" t="e">
        <f t="shared" si="45"/>
        <v>#REF!</v>
      </c>
      <c r="Y94" s="203" t="e">
        <f t="shared" si="45"/>
        <v>#REF!</v>
      </c>
      <c r="Z94" s="203" t="e">
        <f t="shared" si="45"/>
        <v>#REF!</v>
      </c>
      <c r="AA94" s="203" t="e">
        <f t="shared" si="45"/>
        <v>#REF!</v>
      </c>
      <c r="AB94" s="203" t="e">
        <f t="shared" si="45"/>
        <v>#REF!</v>
      </c>
    </row>
    <row r="95" spans="1:28" s="126" customFormat="1" hidden="1" x14ac:dyDescent="0.25">
      <c r="A95" s="227" t="s">
        <v>42</v>
      </c>
      <c r="B95" s="182">
        <v>51</v>
      </c>
      <c r="C95" s="182">
        <v>0</v>
      </c>
      <c r="D95" s="178" t="s">
        <v>219</v>
      </c>
      <c r="E95" s="182">
        <v>851</v>
      </c>
      <c r="F95" s="178"/>
      <c r="G95" s="178"/>
      <c r="H95" s="178" t="s">
        <v>966</v>
      </c>
      <c r="I95" s="178" t="s">
        <v>43</v>
      </c>
      <c r="J95" s="203">
        <f t="shared" si="44"/>
        <v>0</v>
      </c>
      <c r="K95" s="203">
        <f t="shared" si="44"/>
        <v>0</v>
      </c>
      <c r="L95" s="203">
        <f t="shared" si="44"/>
        <v>0</v>
      </c>
      <c r="M95" s="203">
        <f t="shared" si="44"/>
        <v>0</v>
      </c>
      <c r="N95" s="203">
        <f t="shared" si="44"/>
        <v>0</v>
      </c>
      <c r="O95" s="203">
        <f t="shared" si="44"/>
        <v>0</v>
      </c>
      <c r="P95" s="203">
        <f t="shared" si="44"/>
        <v>0</v>
      </c>
      <c r="Q95" s="203">
        <f t="shared" si="44"/>
        <v>0</v>
      </c>
      <c r="R95" s="203">
        <f t="shared" si="44"/>
        <v>0</v>
      </c>
      <c r="S95" s="203" t="e">
        <f t="shared" si="44"/>
        <v>#REF!</v>
      </c>
      <c r="T95" s="203" t="e">
        <f t="shared" si="44"/>
        <v>#REF!</v>
      </c>
      <c r="U95" s="203" t="e">
        <f t="shared" si="44"/>
        <v>#REF!</v>
      </c>
      <c r="V95" s="203" t="e">
        <f t="shared" si="45"/>
        <v>#REF!</v>
      </c>
      <c r="W95" s="203" t="e">
        <f t="shared" si="45"/>
        <v>#REF!</v>
      </c>
      <c r="X95" s="203" t="e">
        <f t="shared" si="45"/>
        <v>#REF!</v>
      </c>
      <c r="Y95" s="203" t="e">
        <f t="shared" si="45"/>
        <v>#REF!</v>
      </c>
      <c r="Z95" s="203" t="e">
        <f t="shared" si="45"/>
        <v>#REF!</v>
      </c>
      <c r="AA95" s="203" t="e">
        <f t="shared" si="45"/>
        <v>#REF!</v>
      </c>
      <c r="AB95" s="203" t="e">
        <f t="shared" si="45"/>
        <v>#REF!</v>
      </c>
    </row>
    <row r="96" spans="1:28" s="126" customFormat="1" ht="30" hidden="1" x14ac:dyDescent="0.25">
      <c r="A96" s="227" t="s">
        <v>78</v>
      </c>
      <c r="B96" s="182">
        <v>51</v>
      </c>
      <c r="C96" s="182">
        <v>0</v>
      </c>
      <c r="D96" s="178" t="s">
        <v>219</v>
      </c>
      <c r="E96" s="182">
        <v>851</v>
      </c>
      <c r="F96" s="178"/>
      <c r="G96" s="178"/>
      <c r="H96" s="178" t="s">
        <v>966</v>
      </c>
      <c r="I96" s="178" t="s">
        <v>79</v>
      </c>
      <c r="J96" s="203">
        <f>'6.ВСР'!J137</f>
        <v>0</v>
      </c>
      <c r="K96" s="203">
        <f>'6.ВСР'!K137</f>
        <v>0</v>
      </c>
      <c r="L96" s="203">
        <f>'6.ВСР'!L137</f>
        <v>0</v>
      </c>
      <c r="M96" s="203">
        <f>'6.ВСР'!M137</f>
        <v>0</v>
      </c>
      <c r="N96" s="203">
        <f>'6.ВСР'!N137</f>
        <v>0</v>
      </c>
      <c r="O96" s="203">
        <f>'6.ВСР'!O137</f>
        <v>0</v>
      </c>
      <c r="P96" s="203">
        <f>'6.ВСР'!P137</f>
        <v>0</v>
      </c>
      <c r="Q96" s="203">
        <f>'6.ВСР'!Q137</f>
        <v>0</v>
      </c>
      <c r="R96" s="203">
        <f>'6.ВСР'!R137</f>
        <v>0</v>
      </c>
      <c r="S96" s="203" t="e">
        <f>'6.ВСР'!#REF!</f>
        <v>#REF!</v>
      </c>
      <c r="T96" s="203" t="e">
        <f>'6.ВСР'!#REF!</f>
        <v>#REF!</v>
      </c>
      <c r="U96" s="203" t="e">
        <f>'6.ВСР'!#REF!</f>
        <v>#REF!</v>
      </c>
      <c r="V96" s="203" t="e">
        <f>'6.ВСР'!#REF!</f>
        <v>#REF!</v>
      </c>
      <c r="W96" s="203" t="e">
        <f>'6.ВСР'!#REF!</f>
        <v>#REF!</v>
      </c>
      <c r="X96" s="203" t="e">
        <f>'6.ВСР'!#REF!</f>
        <v>#REF!</v>
      </c>
      <c r="Y96" s="203" t="e">
        <f>'6.ВСР'!#REF!</f>
        <v>#REF!</v>
      </c>
      <c r="Z96" s="203" t="e">
        <f>'6.ВСР'!#REF!</f>
        <v>#REF!</v>
      </c>
      <c r="AA96" s="203" t="e">
        <f>'6.ВСР'!#REF!</f>
        <v>#REF!</v>
      </c>
      <c r="AB96" s="203" t="e">
        <f>'6.ВСР'!#REF!</f>
        <v>#REF!</v>
      </c>
    </row>
    <row r="97" spans="1:28" s="126" customFormat="1" ht="60" hidden="1" x14ac:dyDescent="0.25">
      <c r="A97" s="192" t="s">
        <v>95</v>
      </c>
      <c r="B97" s="182">
        <v>51</v>
      </c>
      <c r="C97" s="182">
        <v>0</v>
      </c>
      <c r="D97" s="178" t="s">
        <v>219</v>
      </c>
      <c r="E97" s="182">
        <v>851</v>
      </c>
      <c r="F97" s="178" t="s">
        <v>35</v>
      </c>
      <c r="G97" s="178" t="s">
        <v>56</v>
      </c>
      <c r="H97" s="178" t="s">
        <v>275</v>
      </c>
      <c r="I97" s="178"/>
      <c r="J97" s="189">
        <f t="shared" ref="J97:U98" si="46">J98</f>
        <v>0</v>
      </c>
      <c r="K97" s="189">
        <f t="shared" si="46"/>
        <v>0</v>
      </c>
      <c r="L97" s="189">
        <f t="shared" si="46"/>
        <v>0</v>
      </c>
      <c r="M97" s="189">
        <f t="shared" si="46"/>
        <v>0</v>
      </c>
      <c r="N97" s="189">
        <f t="shared" si="46"/>
        <v>0</v>
      </c>
      <c r="O97" s="189">
        <f t="shared" si="46"/>
        <v>0</v>
      </c>
      <c r="P97" s="189">
        <f t="shared" si="46"/>
        <v>0</v>
      </c>
      <c r="Q97" s="189">
        <f t="shared" si="46"/>
        <v>0</v>
      </c>
      <c r="R97" s="189">
        <f t="shared" si="46"/>
        <v>0</v>
      </c>
      <c r="S97" s="189" t="e">
        <f t="shared" si="46"/>
        <v>#REF!</v>
      </c>
      <c r="T97" s="189" t="e">
        <f t="shared" si="46"/>
        <v>#REF!</v>
      </c>
      <c r="U97" s="189" t="e">
        <f t="shared" si="46"/>
        <v>#REF!</v>
      </c>
      <c r="V97" s="189"/>
      <c r="W97" s="189"/>
      <c r="X97" s="189"/>
      <c r="Y97" s="189"/>
      <c r="Z97" s="189"/>
      <c r="AA97" s="189"/>
      <c r="AB97" s="189"/>
    </row>
    <row r="98" spans="1:28" s="126" customFormat="1" ht="45" hidden="1" x14ac:dyDescent="0.25">
      <c r="A98" s="37" t="s">
        <v>91</v>
      </c>
      <c r="B98" s="182">
        <v>51</v>
      </c>
      <c r="C98" s="182">
        <v>0</v>
      </c>
      <c r="D98" s="178" t="s">
        <v>219</v>
      </c>
      <c r="E98" s="182">
        <v>851</v>
      </c>
      <c r="F98" s="178" t="s">
        <v>35</v>
      </c>
      <c r="G98" s="178" t="s">
        <v>56</v>
      </c>
      <c r="H98" s="178" t="s">
        <v>275</v>
      </c>
      <c r="I98" s="178" t="s">
        <v>92</v>
      </c>
      <c r="J98" s="189">
        <f t="shared" si="46"/>
        <v>0</v>
      </c>
      <c r="K98" s="189">
        <f t="shared" si="46"/>
        <v>0</v>
      </c>
      <c r="L98" s="189">
        <f t="shared" si="46"/>
        <v>0</v>
      </c>
      <c r="M98" s="189">
        <f t="shared" si="46"/>
        <v>0</v>
      </c>
      <c r="N98" s="189">
        <f t="shared" si="46"/>
        <v>0</v>
      </c>
      <c r="O98" s="189">
        <f t="shared" si="46"/>
        <v>0</v>
      </c>
      <c r="P98" s="189">
        <f t="shared" si="46"/>
        <v>0</v>
      </c>
      <c r="Q98" s="189">
        <f t="shared" si="46"/>
        <v>0</v>
      </c>
      <c r="R98" s="189">
        <f t="shared" si="46"/>
        <v>0</v>
      </c>
      <c r="S98" s="189" t="e">
        <f t="shared" si="46"/>
        <v>#REF!</v>
      </c>
      <c r="T98" s="189" t="e">
        <f t="shared" si="46"/>
        <v>#REF!</v>
      </c>
      <c r="U98" s="189" t="e">
        <f t="shared" si="46"/>
        <v>#REF!</v>
      </c>
      <c r="V98" s="189"/>
      <c r="W98" s="189"/>
      <c r="X98" s="189"/>
      <c r="Y98" s="189"/>
      <c r="Z98" s="189"/>
      <c r="AA98" s="189"/>
      <c r="AB98" s="189"/>
    </row>
    <row r="99" spans="1:28" s="126" customFormat="1" hidden="1" x14ac:dyDescent="0.25">
      <c r="A99" s="37" t="s">
        <v>93</v>
      </c>
      <c r="B99" s="182">
        <v>51</v>
      </c>
      <c r="C99" s="182">
        <v>0</v>
      </c>
      <c r="D99" s="178" t="s">
        <v>219</v>
      </c>
      <c r="E99" s="182">
        <v>851</v>
      </c>
      <c r="F99" s="178" t="s">
        <v>35</v>
      </c>
      <c r="G99" s="178" t="s">
        <v>56</v>
      </c>
      <c r="H99" s="178" t="s">
        <v>275</v>
      </c>
      <c r="I99" s="178" t="s">
        <v>94</v>
      </c>
      <c r="J99" s="189">
        <f>'6.ВСР'!J118</f>
        <v>0</v>
      </c>
      <c r="K99" s="189">
        <f>'6.ВСР'!K118</f>
        <v>0</v>
      </c>
      <c r="L99" s="189">
        <f>'6.ВСР'!L118</f>
        <v>0</v>
      </c>
      <c r="M99" s="189">
        <f>'6.ВСР'!M118</f>
        <v>0</v>
      </c>
      <c r="N99" s="189">
        <f>'6.ВСР'!N118</f>
        <v>0</v>
      </c>
      <c r="O99" s="189">
        <f>'6.ВСР'!O118</f>
        <v>0</v>
      </c>
      <c r="P99" s="189">
        <f>'6.ВСР'!P118</f>
        <v>0</v>
      </c>
      <c r="Q99" s="189">
        <f>'6.ВСР'!Q118</f>
        <v>0</v>
      </c>
      <c r="R99" s="189">
        <f>'6.ВСР'!R118</f>
        <v>0</v>
      </c>
      <c r="S99" s="189" t="e">
        <f>'6.ВСР'!#REF!</f>
        <v>#REF!</v>
      </c>
      <c r="T99" s="189" t="e">
        <f>'6.ВСР'!#REF!</f>
        <v>#REF!</v>
      </c>
      <c r="U99" s="189" t="e">
        <f>'6.ВСР'!#REF!</f>
        <v>#REF!</v>
      </c>
      <c r="V99" s="189"/>
      <c r="W99" s="189"/>
      <c r="X99" s="189"/>
      <c r="Y99" s="189"/>
      <c r="Z99" s="189"/>
      <c r="AA99" s="189"/>
      <c r="AB99" s="189"/>
    </row>
    <row r="100" spans="1:28" s="126" customFormat="1" ht="30" hidden="1" x14ac:dyDescent="0.25">
      <c r="A100" s="194" t="s">
        <v>349</v>
      </c>
      <c r="B100" s="182">
        <v>51</v>
      </c>
      <c r="C100" s="182">
        <v>0</v>
      </c>
      <c r="D100" s="178" t="s">
        <v>219</v>
      </c>
      <c r="E100" s="182">
        <v>851</v>
      </c>
      <c r="F100" s="178" t="s">
        <v>35</v>
      </c>
      <c r="G100" s="178" t="s">
        <v>56</v>
      </c>
      <c r="H100" s="178" t="s">
        <v>351</v>
      </c>
      <c r="I100" s="178"/>
      <c r="J100" s="189">
        <f t="shared" ref="J100:U101" si="47">J101</f>
        <v>0</v>
      </c>
      <c r="K100" s="189">
        <f t="shared" si="47"/>
        <v>0</v>
      </c>
      <c r="L100" s="189">
        <f t="shared" si="47"/>
        <v>0</v>
      </c>
      <c r="M100" s="189">
        <f t="shared" si="47"/>
        <v>0</v>
      </c>
      <c r="N100" s="189">
        <f t="shared" si="47"/>
        <v>0</v>
      </c>
      <c r="O100" s="189">
        <f t="shared" si="47"/>
        <v>0</v>
      </c>
      <c r="P100" s="189">
        <f t="shared" si="47"/>
        <v>0</v>
      </c>
      <c r="Q100" s="189">
        <f t="shared" si="47"/>
        <v>0</v>
      </c>
      <c r="R100" s="189">
        <f t="shared" si="47"/>
        <v>0</v>
      </c>
      <c r="S100" s="189" t="e">
        <f t="shared" si="47"/>
        <v>#REF!</v>
      </c>
      <c r="T100" s="189" t="e">
        <f t="shared" si="47"/>
        <v>#REF!</v>
      </c>
      <c r="U100" s="189" t="e">
        <f t="shared" si="47"/>
        <v>#REF!</v>
      </c>
      <c r="V100" s="189"/>
      <c r="W100" s="189"/>
      <c r="X100" s="189"/>
      <c r="Y100" s="189"/>
      <c r="Z100" s="189"/>
      <c r="AA100" s="189"/>
      <c r="AB100" s="189"/>
    </row>
    <row r="101" spans="1:28" s="126" customFormat="1" ht="60" hidden="1" x14ac:dyDescent="0.25">
      <c r="A101" s="37" t="s">
        <v>22</v>
      </c>
      <c r="B101" s="182">
        <v>51</v>
      </c>
      <c r="C101" s="182">
        <v>0</v>
      </c>
      <c r="D101" s="178" t="s">
        <v>219</v>
      </c>
      <c r="E101" s="182">
        <v>851</v>
      </c>
      <c r="F101" s="178" t="s">
        <v>35</v>
      </c>
      <c r="G101" s="178" t="s">
        <v>56</v>
      </c>
      <c r="H101" s="178" t="s">
        <v>351</v>
      </c>
      <c r="I101" s="178" t="s">
        <v>23</v>
      </c>
      <c r="J101" s="189">
        <f t="shared" si="47"/>
        <v>0</v>
      </c>
      <c r="K101" s="189">
        <f t="shared" si="47"/>
        <v>0</v>
      </c>
      <c r="L101" s="189">
        <f t="shared" si="47"/>
        <v>0</v>
      </c>
      <c r="M101" s="189">
        <f t="shared" si="47"/>
        <v>0</v>
      </c>
      <c r="N101" s="189">
        <f t="shared" si="47"/>
        <v>0</v>
      </c>
      <c r="O101" s="189">
        <f t="shared" si="47"/>
        <v>0</v>
      </c>
      <c r="P101" s="189">
        <f t="shared" si="47"/>
        <v>0</v>
      </c>
      <c r="Q101" s="189">
        <f t="shared" si="47"/>
        <v>0</v>
      </c>
      <c r="R101" s="189">
        <f t="shared" si="47"/>
        <v>0</v>
      </c>
      <c r="S101" s="189" t="e">
        <f t="shared" si="47"/>
        <v>#REF!</v>
      </c>
      <c r="T101" s="189" t="e">
        <f t="shared" si="47"/>
        <v>#REF!</v>
      </c>
      <c r="U101" s="189" t="e">
        <f t="shared" si="47"/>
        <v>#REF!</v>
      </c>
      <c r="V101" s="189"/>
      <c r="W101" s="189"/>
      <c r="X101" s="189"/>
      <c r="Y101" s="189"/>
      <c r="Z101" s="189"/>
      <c r="AA101" s="189"/>
      <c r="AB101" s="189"/>
    </row>
    <row r="102" spans="1:28" s="126" customFormat="1" ht="60" hidden="1" x14ac:dyDescent="0.25">
      <c r="A102" s="37" t="s">
        <v>9</v>
      </c>
      <c r="B102" s="182">
        <v>51</v>
      </c>
      <c r="C102" s="182">
        <v>0</v>
      </c>
      <c r="D102" s="178" t="s">
        <v>219</v>
      </c>
      <c r="E102" s="182">
        <v>851</v>
      </c>
      <c r="F102" s="178" t="s">
        <v>35</v>
      </c>
      <c r="G102" s="178" t="s">
        <v>56</v>
      </c>
      <c r="H102" s="178" t="s">
        <v>351</v>
      </c>
      <c r="I102" s="178" t="s">
        <v>24</v>
      </c>
      <c r="J102" s="189">
        <f>'6.ВСР'!J121</f>
        <v>0</v>
      </c>
      <c r="K102" s="189">
        <f>'6.ВСР'!K121</f>
        <v>0</v>
      </c>
      <c r="L102" s="189">
        <f>'6.ВСР'!L121</f>
        <v>0</v>
      </c>
      <c r="M102" s="189">
        <f>'6.ВСР'!M121</f>
        <v>0</v>
      </c>
      <c r="N102" s="189">
        <f>'6.ВСР'!N121</f>
        <v>0</v>
      </c>
      <c r="O102" s="189">
        <f>'6.ВСР'!O121</f>
        <v>0</v>
      </c>
      <c r="P102" s="189">
        <f>'6.ВСР'!P121</f>
        <v>0</v>
      </c>
      <c r="Q102" s="189">
        <f>'6.ВСР'!Q121</f>
        <v>0</v>
      </c>
      <c r="R102" s="189">
        <f>'6.ВСР'!R121</f>
        <v>0</v>
      </c>
      <c r="S102" s="189" t="e">
        <f>'6.ВСР'!#REF!</f>
        <v>#REF!</v>
      </c>
      <c r="T102" s="189" t="e">
        <f>'6.ВСР'!#REF!</f>
        <v>#REF!</v>
      </c>
      <c r="U102" s="189" t="e">
        <f>'6.ВСР'!#REF!</f>
        <v>#REF!</v>
      </c>
      <c r="V102" s="189"/>
      <c r="W102" s="189"/>
      <c r="X102" s="189"/>
      <c r="Y102" s="189"/>
      <c r="Z102" s="189"/>
      <c r="AA102" s="189"/>
      <c r="AB102" s="189"/>
    </row>
    <row r="103" spans="1:28" s="12" customFormat="1" ht="90" x14ac:dyDescent="0.25">
      <c r="A103" s="192" t="s">
        <v>86</v>
      </c>
      <c r="B103" s="182">
        <v>51</v>
      </c>
      <c r="C103" s="182">
        <v>0</v>
      </c>
      <c r="D103" s="193" t="s">
        <v>219</v>
      </c>
      <c r="E103" s="182">
        <v>851</v>
      </c>
      <c r="F103" s="193" t="s">
        <v>35</v>
      </c>
      <c r="G103" s="193" t="s">
        <v>11</v>
      </c>
      <c r="H103" s="193" t="s">
        <v>273</v>
      </c>
      <c r="I103" s="178"/>
      <c r="J103" s="189">
        <f t="shared" ref="J103:U107" si="48">J104</f>
        <v>74916</v>
      </c>
      <c r="K103" s="189">
        <f t="shared" si="48"/>
        <v>0</v>
      </c>
      <c r="L103" s="189">
        <f t="shared" si="48"/>
        <v>74916</v>
      </c>
      <c r="M103" s="189">
        <f t="shared" si="48"/>
        <v>0</v>
      </c>
      <c r="N103" s="189">
        <f t="shared" si="48"/>
        <v>8066</v>
      </c>
      <c r="O103" s="189">
        <f t="shared" si="48"/>
        <v>0</v>
      </c>
      <c r="P103" s="189">
        <f t="shared" si="48"/>
        <v>8066</v>
      </c>
      <c r="Q103" s="189">
        <f t="shared" si="48"/>
        <v>0</v>
      </c>
      <c r="R103" s="189">
        <f t="shared" si="48"/>
        <v>8066.2</v>
      </c>
      <c r="S103" s="189" t="e">
        <f t="shared" si="48"/>
        <v>#REF!</v>
      </c>
      <c r="T103" s="189" t="e">
        <f t="shared" si="48"/>
        <v>#REF!</v>
      </c>
      <c r="U103" s="189" t="e">
        <f t="shared" si="48"/>
        <v>#REF!</v>
      </c>
      <c r="V103" s="189"/>
      <c r="W103" s="189"/>
      <c r="X103" s="189"/>
      <c r="Y103" s="189"/>
      <c r="Z103" s="189"/>
      <c r="AA103" s="189"/>
      <c r="AB103" s="189"/>
    </row>
    <row r="104" spans="1:28" s="126" customFormat="1" ht="60" x14ac:dyDescent="0.25">
      <c r="A104" s="37" t="s">
        <v>22</v>
      </c>
      <c r="B104" s="182">
        <v>51</v>
      </c>
      <c r="C104" s="182">
        <v>0</v>
      </c>
      <c r="D104" s="193" t="s">
        <v>219</v>
      </c>
      <c r="E104" s="182">
        <v>851</v>
      </c>
      <c r="F104" s="193" t="s">
        <v>35</v>
      </c>
      <c r="G104" s="193" t="s">
        <v>11</v>
      </c>
      <c r="H104" s="193" t="s">
        <v>273</v>
      </c>
      <c r="I104" s="178" t="s">
        <v>23</v>
      </c>
      <c r="J104" s="189">
        <f t="shared" si="48"/>
        <v>74916</v>
      </c>
      <c r="K104" s="189">
        <f t="shared" si="48"/>
        <v>0</v>
      </c>
      <c r="L104" s="189">
        <f t="shared" si="48"/>
        <v>74916</v>
      </c>
      <c r="M104" s="189">
        <f t="shared" si="48"/>
        <v>0</v>
      </c>
      <c r="N104" s="189">
        <f t="shared" si="48"/>
        <v>8066</v>
      </c>
      <c r="O104" s="189">
        <f t="shared" si="48"/>
        <v>0</v>
      </c>
      <c r="P104" s="189">
        <f t="shared" si="48"/>
        <v>8066</v>
      </c>
      <c r="Q104" s="189">
        <f t="shared" si="48"/>
        <v>0</v>
      </c>
      <c r="R104" s="189">
        <f t="shared" si="48"/>
        <v>8066.2</v>
      </c>
      <c r="S104" s="189" t="e">
        <f t="shared" si="48"/>
        <v>#REF!</v>
      </c>
      <c r="T104" s="189" t="e">
        <f t="shared" si="48"/>
        <v>#REF!</v>
      </c>
      <c r="U104" s="189" t="e">
        <f t="shared" si="48"/>
        <v>#REF!</v>
      </c>
      <c r="V104" s="189"/>
      <c r="W104" s="189"/>
      <c r="X104" s="189"/>
      <c r="Y104" s="189"/>
      <c r="Z104" s="189"/>
      <c r="AA104" s="189"/>
      <c r="AB104" s="189"/>
    </row>
    <row r="105" spans="1:28" s="126" customFormat="1" ht="60" x14ac:dyDescent="0.25">
      <c r="A105" s="37" t="s">
        <v>9</v>
      </c>
      <c r="B105" s="182">
        <v>51</v>
      </c>
      <c r="C105" s="182">
        <v>0</v>
      </c>
      <c r="D105" s="193" t="s">
        <v>219</v>
      </c>
      <c r="E105" s="182">
        <v>851</v>
      </c>
      <c r="F105" s="193" t="s">
        <v>35</v>
      </c>
      <c r="G105" s="193" t="s">
        <v>11</v>
      </c>
      <c r="H105" s="193" t="s">
        <v>273</v>
      </c>
      <c r="I105" s="178" t="s">
        <v>24</v>
      </c>
      <c r="J105" s="189">
        <f>'6.ВСР'!J111</f>
        <v>74916</v>
      </c>
      <c r="K105" s="189">
        <f>'6.ВСР'!K111</f>
        <v>0</v>
      </c>
      <c r="L105" s="189">
        <f>'6.ВСР'!L111</f>
        <v>74916</v>
      </c>
      <c r="M105" s="189">
        <f>'6.ВСР'!M111</f>
        <v>0</v>
      </c>
      <c r="N105" s="189">
        <f>'6.ВСР'!N111</f>
        <v>8066</v>
      </c>
      <c r="O105" s="189">
        <f>'6.ВСР'!O111</f>
        <v>0</v>
      </c>
      <c r="P105" s="189">
        <f>'6.ВСР'!P111</f>
        <v>8066</v>
      </c>
      <c r="Q105" s="189">
        <f>'6.ВСР'!Q111</f>
        <v>0</v>
      </c>
      <c r="R105" s="189">
        <f>'6.ВСР'!R111</f>
        <v>8066.2</v>
      </c>
      <c r="S105" s="189" t="e">
        <f>'6.ВСР'!#REF!</f>
        <v>#REF!</v>
      </c>
      <c r="T105" s="189" t="e">
        <f>'6.ВСР'!#REF!</f>
        <v>#REF!</v>
      </c>
      <c r="U105" s="189" t="e">
        <f>'6.ВСР'!#REF!</f>
        <v>#REF!</v>
      </c>
      <c r="V105" s="189"/>
      <c r="W105" s="189"/>
      <c r="X105" s="189"/>
      <c r="Y105" s="189"/>
      <c r="Z105" s="189"/>
      <c r="AA105" s="189"/>
      <c r="AB105" s="189"/>
    </row>
    <row r="106" spans="1:28" s="126" customFormat="1" ht="150" x14ac:dyDescent="0.25">
      <c r="A106" s="192" t="s">
        <v>97</v>
      </c>
      <c r="B106" s="182">
        <v>51</v>
      </c>
      <c r="C106" s="182">
        <v>0</v>
      </c>
      <c r="D106" s="193" t="s">
        <v>219</v>
      </c>
      <c r="E106" s="182">
        <v>851</v>
      </c>
      <c r="F106" s="193" t="s">
        <v>35</v>
      </c>
      <c r="G106" s="193" t="s">
        <v>56</v>
      </c>
      <c r="H106" s="193" t="s">
        <v>276</v>
      </c>
      <c r="I106" s="178"/>
      <c r="J106" s="189">
        <f t="shared" si="48"/>
        <v>600</v>
      </c>
      <c r="K106" s="189">
        <f t="shared" si="48"/>
        <v>0</v>
      </c>
      <c r="L106" s="189">
        <f t="shared" si="48"/>
        <v>600</v>
      </c>
      <c r="M106" s="189">
        <f t="shared" si="48"/>
        <v>0</v>
      </c>
      <c r="N106" s="189">
        <f t="shared" si="48"/>
        <v>600</v>
      </c>
      <c r="O106" s="189">
        <f t="shared" si="48"/>
        <v>0</v>
      </c>
      <c r="P106" s="189">
        <f t="shared" si="48"/>
        <v>600</v>
      </c>
      <c r="Q106" s="189">
        <f t="shared" si="48"/>
        <v>0</v>
      </c>
      <c r="R106" s="189">
        <f t="shared" si="48"/>
        <v>600</v>
      </c>
      <c r="S106" s="189" t="e">
        <f t="shared" si="48"/>
        <v>#REF!</v>
      </c>
      <c r="T106" s="189" t="e">
        <f t="shared" si="48"/>
        <v>#REF!</v>
      </c>
      <c r="U106" s="189" t="e">
        <f t="shared" si="48"/>
        <v>#REF!</v>
      </c>
      <c r="V106" s="189"/>
      <c r="W106" s="189"/>
      <c r="X106" s="189"/>
      <c r="Y106" s="189"/>
      <c r="Z106" s="189"/>
      <c r="AA106" s="189"/>
      <c r="AB106" s="189"/>
    </row>
    <row r="107" spans="1:28" s="126" customFormat="1" x14ac:dyDescent="0.25">
      <c r="A107" s="190" t="s">
        <v>42</v>
      </c>
      <c r="B107" s="182">
        <v>51</v>
      </c>
      <c r="C107" s="182">
        <v>0</v>
      </c>
      <c r="D107" s="193" t="s">
        <v>219</v>
      </c>
      <c r="E107" s="182">
        <v>851</v>
      </c>
      <c r="F107" s="193" t="s">
        <v>35</v>
      </c>
      <c r="G107" s="193" t="s">
        <v>56</v>
      </c>
      <c r="H107" s="193" t="s">
        <v>276</v>
      </c>
      <c r="I107" s="178" t="s">
        <v>43</v>
      </c>
      <c r="J107" s="189">
        <f t="shared" si="48"/>
        <v>600</v>
      </c>
      <c r="K107" s="189">
        <f t="shared" si="48"/>
        <v>0</v>
      </c>
      <c r="L107" s="189">
        <f t="shared" si="48"/>
        <v>600</v>
      </c>
      <c r="M107" s="189">
        <f t="shared" si="48"/>
        <v>0</v>
      </c>
      <c r="N107" s="189">
        <f t="shared" si="48"/>
        <v>600</v>
      </c>
      <c r="O107" s="189">
        <f t="shared" si="48"/>
        <v>0</v>
      </c>
      <c r="P107" s="189">
        <f t="shared" si="48"/>
        <v>600</v>
      </c>
      <c r="Q107" s="189">
        <f t="shared" si="48"/>
        <v>0</v>
      </c>
      <c r="R107" s="189">
        <f t="shared" si="48"/>
        <v>600</v>
      </c>
      <c r="S107" s="189" t="e">
        <f t="shared" si="48"/>
        <v>#REF!</v>
      </c>
      <c r="T107" s="189" t="e">
        <f t="shared" si="48"/>
        <v>#REF!</v>
      </c>
      <c r="U107" s="189" t="e">
        <f t="shared" si="48"/>
        <v>#REF!</v>
      </c>
      <c r="V107" s="189"/>
      <c r="W107" s="189"/>
      <c r="X107" s="189"/>
      <c r="Y107" s="189"/>
      <c r="Z107" s="189"/>
      <c r="AA107" s="189"/>
      <c r="AB107" s="189"/>
    </row>
    <row r="108" spans="1:28" s="126" customFormat="1" ht="30" x14ac:dyDescent="0.25">
      <c r="A108" s="37" t="s">
        <v>78</v>
      </c>
      <c r="B108" s="182">
        <v>51</v>
      </c>
      <c r="C108" s="182">
        <v>0</v>
      </c>
      <c r="D108" s="193" t="s">
        <v>219</v>
      </c>
      <c r="E108" s="182">
        <v>851</v>
      </c>
      <c r="F108" s="193" t="s">
        <v>35</v>
      </c>
      <c r="G108" s="193" t="s">
        <v>56</v>
      </c>
      <c r="H108" s="193" t="s">
        <v>276</v>
      </c>
      <c r="I108" s="178" t="s">
        <v>79</v>
      </c>
      <c r="J108" s="189">
        <f>'6.ВСР'!J124</f>
        <v>600</v>
      </c>
      <c r="K108" s="189">
        <f>'6.ВСР'!K124</f>
        <v>0</v>
      </c>
      <c r="L108" s="189">
        <f>'6.ВСР'!L124</f>
        <v>600</v>
      </c>
      <c r="M108" s="189">
        <f>'6.ВСР'!M124</f>
        <v>0</v>
      </c>
      <c r="N108" s="189">
        <f>'6.ВСР'!N124</f>
        <v>600</v>
      </c>
      <c r="O108" s="189">
        <f>'6.ВСР'!O124</f>
        <v>0</v>
      </c>
      <c r="P108" s="189">
        <f>'6.ВСР'!P124</f>
        <v>600</v>
      </c>
      <c r="Q108" s="189">
        <f>'6.ВСР'!Q124</f>
        <v>0</v>
      </c>
      <c r="R108" s="189">
        <f>'6.ВСР'!R124</f>
        <v>600</v>
      </c>
      <c r="S108" s="189" t="e">
        <f>'6.ВСР'!#REF!</f>
        <v>#REF!</v>
      </c>
      <c r="T108" s="189" t="e">
        <f>'6.ВСР'!#REF!</f>
        <v>#REF!</v>
      </c>
      <c r="U108" s="189" t="e">
        <f>'6.ВСР'!#REF!</f>
        <v>#REF!</v>
      </c>
      <c r="V108" s="189"/>
      <c r="W108" s="189"/>
      <c r="X108" s="189"/>
      <c r="Y108" s="189"/>
      <c r="Z108" s="189"/>
      <c r="AA108" s="189"/>
      <c r="AB108" s="189"/>
    </row>
    <row r="109" spans="1:28" s="126" customFormat="1" ht="210" x14ac:dyDescent="0.25">
      <c r="A109" s="192" t="s">
        <v>88</v>
      </c>
      <c r="B109" s="182">
        <v>51</v>
      </c>
      <c r="C109" s="182">
        <v>0</v>
      </c>
      <c r="D109" s="193" t="s">
        <v>219</v>
      </c>
      <c r="E109" s="182">
        <v>851</v>
      </c>
      <c r="F109" s="193"/>
      <c r="G109" s="193"/>
      <c r="H109" s="193" t="s">
        <v>274</v>
      </c>
      <c r="I109" s="178"/>
      <c r="J109" s="189">
        <f t="shared" ref="J109:U110" si="49">J110</f>
        <v>58833</v>
      </c>
      <c r="K109" s="189">
        <f t="shared" si="49"/>
        <v>0</v>
      </c>
      <c r="L109" s="189">
        <f t="shared" si="49"/>
        <v>58833</v>
      </c>
      <c r="M109" s="189">
        <f t="shared" si="49"/>
        <v>0</v>
      </c>
      <c r="N109" s="189">
        <f t="shared" si="49"/>
        <v>58833</v>
      </c>
      <c r="O109" s="189">
        <f t="shared" si="49"/>
        <v>0</v>
      </c>
      <c r="P109" s="189">
        <f t="shared" si="49"/>
        <v>58833</v>
      </c>
      <c r="Q109" s="189">
        <f t="shared" si="49"/>
        <v>0</v>
      </c>
      <c r="R109" s="189">
        <f t="shared" si="49"/>
        <v>58833</v>
      </c>
      <c r="S109" s="189" t="e">
        <f t="shared" si="49"/>
        <v>#REF!</v>
      </c>
      <c r="T109" s="189" t="e">
        <f t="shared" si="49"/>
        <v>#REF!</v>
      </c>
      <c r="U109" s="189" t="e">
        <f t="shared" si="49"/>
        <v>#REF!</v>
      </c>
      <c r="V109" s="189"/>
      <c r="W109" s="189"/>
      <c r="X109" s="189"/>
      <c r="Y109" s="189"/>
      <c r="Z109" s="189"/>
      <c r="AA109" s="189"/>
      <c r="AB109" s="189"/>
    </row>
    <row r="110" spans="1:28" s="12" customFormat="1" x14ac:dyDescent="0.25">
      <c r="A110" s="190" t="s">
        <v>42</v>
      </c>
      <c r="B110" s="182">
        <v>51</v>
      </c>
      <c r="C110" s="182">
        <v>0</v>
      </c>
      <c r="D110" s="193" t="s">
        <v>219</v>
      </c>
      <c r="E110" s="182">
        <v>851</v>
      </c>
      <c r="F110" s="193"/>
      <c r="G110" s="193"/>
      <c r="H110" s="193" t="s">
        <v>274</v>
      </c>
      <c r="I110" s="178" t="s">
        <v>43</v>
      </c>
      <c r="J110" s="189">
        <f t="shared" si="49"/>
        <v>58833</v>
      </c>
      <c r="K110" s="189">
        <f t="shared" si="49"/>
        <v>0</v>
      </c>
      <c r="L110" s="189">
        <f t="shared" si="49"/>
        <v>58833</v>
      </c>
      <c r="M110" s="189">
        <f t="shared" si="49"/>
        <v>0</v>
      </c>
      <c r="N110" s="189">
        <f t="shared" si="49"/>
        <v>58833</v>
      </c>
      <c r="O110" s="189">
        <f t="shared" si="49"/>
        <v>0</v>
      </c>
      <c r="P110" s="189">
        <f t="shared" si="49"/>
        <v>58833</v>
      </c>
      <c r="Q110" s="189">
        <f t="shared" si="49"/>
        <v>0</v>
      </c>
      <c r="R110" s="189">
        <f t="shared" si="49"/>
        <v>58833</v>
      </c>
      <c r="S110" s="189" t="e">
        <f t="shared" si="49"/>
        <v>#REF!</v>
      </c>
      <c r="T110" s="189" t="e">
        <f t="shared" si="49"/>
        <v>#REF!</v>
      </c>
      <c r="U110" s="189" t="e">
        <f t="shared" si="49"/>
        <v>#REF!</v>
      </c>
      <c r="V110" s="189"/>
      <c r="W110" s="189"/>
      <c r="X110" s="189"/>
      <c r="Y110" s="189"/>
      <c r="Z110" s="189"/>
      <c r="AA110" s="189"/>
      <c r="AB110" s="189"/>
    </row>
    <row r="111" spans="1:28" s="126" customFormat="1" ht="30" x14ac:dyDescent="0.25">
      <c r="A111" s="37" t="s">
        <v>78</v>
      </c>
      <c r="B111" s="182">
        <v>51</v>
      </c>
      <c r="C111" s="182">
        <v>0</v>
      </c>
      <c r="D111" s="193" t="s">
        <v>219</v>
      </c>
      <c r="E111" s="182">
        <v>851</v>
      </c>
      <c r="F111" s="193"/>
      <c r="G111" s="193"/>
      <c r="H111" s="193" t="s">
        <v>274</v>
      </c>
      <c r="I111" s="178" t="s">
        <v>79</v>
      </c>
      <c r="J111" s="189">
        <f>'6.ВСР'!J114</f>
        <v>58833</v>
      </c>
      <c r="K111" s="189">
        <f>'6.ВСР'!K114</f>
        <v>0</v>
      </c>
      <c r="L111" s="189">
        <f>'6.ВСР'!L114</f>
        <v>58833</v>
      </c>
      <c r="M111" s="189">
        <f>'6.ВСР'!M114</f>
        <v>0</v>
      </c>
      <c r="N111" s="189">
        <f>'6.ВСР'!N114</f>
        <v>58833</v>
      </c>
      <c r="O111" s="189">
        <f>'6.ВСР'!O114</f>
        <v>0</v>
      </c>
      <c r="P111" s="189">
        <f>'6.ВСР'!P114</f>
        <v>58833</v>
      </c>
      <c r="Q111" s="189">
        <f>'6.ВСР'!Q114</f>
        <v>0</v>
      </c>
      <c r="R111" s="189">
        <f>'6.ВСР'!R114</f>
        <v>58833</v>
      </c>
      <c r="S111" s="189" t="e">
        <f>'6.ВСР'!#REF!</f>
        <v>#REF!</v>
      </c>
      <c r="T111" s="189" t="e">
        <f>'6.ВСР'!#REF!</f>
        <v>#REF!</v>
      </c>
      <c r="U111" s="189" t="e">
        <f>'6.ВСР'!#REF!</f>
        <v>#REF!</v>
      </c>
      <c r="V111" s="189"/>
      <c r="W111" s="189"/>
      <c r="X111" s="189"/>
      <c r="Y111" s="189"/>
      <c r="Z111" s="189"/>
      <c r="AA111" s="189"/>
      <c r="AB111" s="189"/>
    </row>
    <row r="112" spans="1:28" s="126" customFormat="1" ht="30" hidden="1" x14ac:dyDescent="0.25">
      <c r="A112" s="192" t="s">
        <v>333</v>
      </c>
      <c r="B112" s="182">
        <v>51</v>
      </c>
      <c r="C112" s="182">
        <v>0</v>
      </c>
      <c r="D112" s="193" t="s">
        <v>219</v>
      </c>
      <c r="E112" s="182">
        <v>851</v>
      </c>
      <c r="F112" s="193" t="s">
        <v>35</v>
      </c>
      <c r="G112" s="193" t="s">
        <v>11</v>
      </c>
      <c r="H112" s="193" t="s">
        <v>301</v>
      </c>
      <c r="I112" s="178"/>
      <c r="J112" s="189">
        <f t="shared" ref="J112:U113" si="50">J113</f>
        <v>0</v>
      </c>
      <c r="K112" s="189">
        <f t="shared" si="50"/>
        <v>0</v>
      </c>
      <c r="L112" s="189">
        <f t="shared" si="50"/>
        <v>0</v>
      </c>
      <c r="M112" s="189">
        <f t="shared" si="50"/>
        <v>0</v>
      </c>
      <c r="N112" s="189">
        <f t="shared" si="50"/>
        <v>0</v>
      </c>
      <c r="O112" s="189">
        <f t="shared" si="50"/>
        <v>0</v>
      </c>
      <c r="P112" s="189">
        <f t="shared" si="50"/>
        <v>0</v>
      </c>
      <c r="Q112" s="189">
        <f t="shared" si="50"/>
        <v>0</v>
      </c>
      <c r="R112" s="189">
        <f t="shared" si="50"/>
        <v>0</v>
      </c>
      <c r="S112" s="189" t="e">
        <f t="shared" si="50"/>
        <v>#REF!</v>
      </c>
      <c r="T112" s="189" t="e">
        <f t="shared" si="50"/>
        <v>#REF!</v>
      </c>
      <c r="U112" s="189" t="e">
        <f t="shared" si="50"/>
        <v>#REF!</v>
      </c>
      <c r="V112" s="189"/>
      <c r="W112" s="189"/>
      <c r="X112" s="189"/>
      <c r="Y112" s="189"/>
      <c r="Z112" s="189"/>
      <c r="AA112" s="189"/>
      <c r="AB112" s="189"/>
    </row>
    <row r="113" spans="1:28" s="126" customFormat="1" ht="45" hidden="1" x14ac:dyDescent="0.25">
      <c r="A113" s="37" t="s">
        <v>91</v>
      </c>
      <c r="B113" s="182">
        <v>51</v>
      </c>
      <c r="C113" s="182">
        <v>0</v>
      </c>
      <c r="D113" s="193" t="s">
        <v>219</v>
      </c>
      <c r="E113" s="182">
        <v>851</v>
      </c>
      <c r="F113" s="193" t="s">
        <v>35</v>
      </c>
      <c r="G113" s="193" t="s">
        <v>11</v>
      </c>
      <c r="H113" s="193" t="s">
        <v>301</v>
      </c>
      <c r="I113" s="178" t="s">
        <v>92</v>
      </c>
      <c r="J113" s="189">
        <f t="shared" si="50"/>
        <v>0</v>
      </c>
      <c r="K113" s="189">
        <f t="shared" si="50"/>
        <v>0</v>
      </c>
      <c r="L113" s="189">
        <f t="shared" si="50"/>
        <v>0</v>
      </c>
      <c r="M113" s="189">
        <f t="shared" si="50"/>
        <v>0</v>
      </c>
      <c r="N113" s="189">
        <f t="shared" si="50"/>
        <v>0</v>
      </c>
      <c r="O113" s="189">
        <f t="shared" si="50"/>
        <v>0</v>
      </c>
      <c r="P113" s="189">
        <f t="shared" si="50"/>
        <v>0</v>
      </c>
      <c r="Q113" s="189">
        <f t="shared" si="50"/>
        <v>0</v>
      </c>
      <c r="R113" s="189">
        <f t="shared" si="50"/>
        <v>0</v>
      </c>
      <c r="S113" s="189" t="e">
        <f t="shared" si="50"/>
        <v>#REF!</v>
      </c>
      <c r="T113" s="189" t="e">
        <f t="shared" si="50"/>
        <v>#REF!</v>
      </c>
      <c r="U113" s="189" t="e">
        <f t="shared" si="50"/>
        <v>#REF!</v>
      </c>
      <c r="V113" s="189"/>
      <c r="W113" s="189"/>
      <c r="X113" s="189"/>
      <c r="Y113" s="189"/>
      <c r="Z113" s="189"/>
      <c r="AA113" s="189"/>
      <c r="AB113" s="189"/>
    </row>
    <row r="114" spans="1:28" s="126" customFormat="1" hidden="1" x14ac:dyDescent="0.25">
      <c r="A114" s="37" t="s">
        <v>93</v>
      </c>
      <c r="B114" s="182">
        <v>51</v>
      </c>
      <c r="C114" s="182">
        <v>0</v>
      </c>
      <c r="D114" s="193" t="s">
        <v>219</v>
      </c>
      <c r="E114" s="182">
        <v>851</v>
      </c>
      <c r="F114" s="193" t="s">
        <v>35</v>
      </c>
      <c r="G114" s="193" t="s">
        <v>11</v>
      </c>
      <c r="H114" s="193" t="s">
        <v>301</v>
      </c>
      <c r="I114" s="178" t="s">
        <v>94</v>
      </c>
      <c r="J114" s="189">
        <f>'6.ВСР'!J127</f>
        <v>0</v>
      </c>
      <c r="K114" s="189">
        <f>'6.ВСР'!K127</f>
        <v>0</v>
      </c>
      <c r="L114" s="189">
        <f>'6.ВСР'!L127</f>
        <v>0</v>
      </c>
      <c r="M114" s="189">
        <f>'6.ВСР'!M127</f>
        <v>0</v>
      </c>
      <c r="N114" s="189">
        <f>'6.ВСР'!N127</f>
        <v>0</v>
      </c>
      <c r="O114" s="189">
        <f>'6.ВСР'!O127</f>
        <v>0</v>
      </c>
      <c r="P114" s="189">
        <f>'6.ВСР'!P127</f>
        <v>0</v>
      </c>
      <c r="Q114" s="189">
        <f>'6.ВСР'!Q127</f>
        <v>0</v>
      </c>
      <c r="R114" s="189">
        <f>'6.ВСР'!R127</f>
        <v>0</v>
      </c>
      <c r="S114" s="189" t="e">
        <f>'6.ВСР'!#REF!</f>
        <v>#REF!</v>
      </c>
      <c r="T114" s="189" t="e">
        <f>'6.ВСР'!#REF!</f>
        <v>#REF!</v>
      </c>
      <c r="U114" s="189" t="e">
        <f>'6.ВСР'!#REF!</f>
        <v>#REF!</v>
      </c>
      <c r="V114" s="189"/>
      <c r="W114" s="189"/>
      <c r="X114" s="189"/>
      <c r="Y114" s="189"/>
      <c r="Z114" s="189"/>
      <c r="AA114" s="189"/>
      <c r="AB114" s="189"/>
    </row>
    <row r="115" spans="1:28" s="195" customFormat="1" ht="75" hidden="1" x14ac:dyDescent="0.25">
      <c r="A115" s="192" t="s">
        <v>338</v>
      </c>
      <c r="B115" s="182">
        <v>51</v>
      </c>
      <c r="C115" s="182">
        <v>0</v>
      </c>
      <c r="D115" s="178" t="s">
        <v>219</v>
      </c>
      <c r="E115" s="182">
        <v>851</v>
      </c>
      <c r="F115" s="193" t="s">
        <v>35</v>
      </c>
      <c r="G115" s="193" t="s">
        <v>56</v>
      </c>
      <c r="H115" s="193" t="s">
        <v>211</v>
      </c>
      <c r="I115" s="178"/>
      <c r="J115" s="189">
        <f t="shared" ref="J115:U116" si="51">J116</f>
        <v>0</v>
      </c>
      <c r="K115" s="189">
        <f t="shared" si="51"/>
        <v>0</v>
      </c>
      <c r="L115" s="189">
        <f t="shared" si="51"/>
        <v>0</v>
      </c>
      <c r="M115" s="189">
        <f t="shared" si="51"/>
        <v>0</v>
      </c>
      <c r="N115" s="189">
        <f t="shared" si="51"/>
        <v>0</v>
      </c>
      <c r="O115" s="189">
        <f t="shared" si="51"/>
        <v>0</v>
      </c>
      <c r="P115" s="189">
        <f t="shared" si="51"/>
        <v>0</v>
      </c>
      <c r="Q115" s="189">
        <f t="shared" si="51"/>
        <v>0</v>
      </c>
      <c r="R115" s="189">
        <f t="shared" si="51"/>
        <v>0</v>
      </c>
      <c r="S115" s="189" t="e">
        <f t="shared" si="51"/>
        <v>#REF!</v>
      </c>
      <c r="T115" s="189" t="e">
        <f t="shared" si="51"/>
        <v>#REF!</v>
      </c>
      <c r="U115" s="189" t="e">
        <f t="shared" si="51"/>
        <v>#REF!</v>
      </c>
      <c r="V115" s="189"/>
      <c r="W115" s="189"/>
      <c r="X115" s="189"/>
      <c r="Y115" s="189"/>
      <c r="Z115" s="189"/>
      <c r="AA115" s="189"/>
      <c r="AB115" s="189"/>
    </row>
    <row r="116" spans="1:28" s="195" customFormat="1" ht="45" hidden="1" x14ac:dyDescent="0.25">
      <c r="A116" s="37" t="s">
        <v>91</v>
      </c>
      <c r="B116" s="182">
        <v>51</v>
      </c>
      <c r="C116" s="182">
        <v>0</v>
      </c>
      <c r="D116" s="178" t="s">
        <v>219</v>
      </c>
      <c r="E116" s="182">
        <v>851</v>
      </c>
      <c r="F116" s="193" t="s">
        <v>35</v>
      </c>
      <c r="G116" s="193" t="s">
        <v>56</v>
      </c>
      <c r="H116" s="193" t="s">
        <v>211</v>
      </c>
      <c r="I116" s="178" t="s">
        <v>92</v>
      </c>
      <c r="J116" s="189">
        <f t="shared" si="51"/>
        <v>0</v>
      </c>
      <c r="K116" s="189">
        <f t="shared" si="51"/>
        <v>0</v>
      </c>
      <c r="L116" s="189">
        <f t="shared" si="51"/>
        <v>0</v>
      </c>
      <c r="M116" s="189">
        <f t="shared" si="51"/>
        <v>0</v>
      </c>
      <c r="N116" s="189">
        <f t="shared" si="51"/>
        <v>0</v>
      </c>
      <c r="O116" s="189">
        <f t="shared" si="51"/>
        <v>0</v>
      </c>
      <c r="P116" s="189">
        <f t="shared" si="51"/>
        <v>0</v>
      </c>
      <c r="Q116" s="189">
        <f t="shared" si="51"/>
        <v>0</v>
      </c>
      <c r="R116" s="189">
        <f t="shared" si="51"/>
        <v>0</v>
      </c>
      <c r="S116" s="189" t="e">
        <f t="shared" si="51"/>
        <v>#REF!</v>
      </c>
      <c r="T116" s="189" t="e">
        <f t="shared" si="51"/>
        <v>#REF!</v>
      </c>
      <c r="U116" s="189" t="e">
        <f t="shared" si="51"/>
        <v>#REF!</v>
      </c>
      <c r="V116" s="189"/>
      <c r="W116" s="189"/>
      <c r="X116" s="189"/>
      <c r="Y116" s="189"/>
      <c r="Z116" s="189"/>
      <c r="AA116" s="189"/>
      <c r="AB116" s="189"/>
    </row>
    <row r="117" spans="1:28" s="195" customFormat="1" hidden="1" x14ac:dyDescent="0.25">
      <c r="A117" s="37" t="s">
        <v>93</v>
      </c>
      <c r="B117" s="182">
        <v>51</v>
      </c>
      <c r="C117" s="182">
        <v>0</v>
      </c>
      <c r="D117" s="178" t="s">
        <v>219</v>
      </c>
      <c r="E117" s="182">
        <v>851</v>
      </c>
      <c r="F117" s="193" t="s">
        <v>35</v>
      </c>
      <c r="G117" s="193" t="s">
        <v>56</v>
      </c>
      <c r="H117" s="193" t="s">
        <v>211</v>
      </c>
      <c r="I117" s="178" t="s">
        <v>94</v>
      </c>
      <c r="J117" s="189">
        <f>'6.ВСР'!J130</f>
        <v>0</v>
      </c>
      <c r="K117" s="189">
        <f>'6.ВСР'!K130</f>
        <v>0</v>
      </c>
      <c r="L117" s="189">
        <f>'6.ВСР'!L130</f>
        <v>0</v>
      </c>
      <c r="M117" s="189">
        <f>'6.ВСР'!M130</f>
        <v>0</v>
      </c>
      <c r="N117" s="189">
        <f>'6.ВСР'!N130</f>
        <v>0</v>
      </c>
      <c r="O117" s="189">
        <f>'6.ВСР'!O130</f>
        <v>0</v>
      </c>
      <c r="P117" s="189">
        <f>'6.ВСР'!P130</f>
        <v>0</v>
      </c>
      <c r="Q117" s="189">
        <f>'6.ВСР'!Q130</f>
        <v>0</v>
      </c>
      <c r="R117" s="189">
        <f>'6.ВСР'!R130</f>
        <v>0</v>
      </c>
      <c r="S117" s="189" t="e">
        <f>'6.ВСР'!#REF!</f>
        <v>#REF!</v>
      </c>
      <c r="T117" s="189" t="e">
        <f>'6.ВСР'!#REF!</f>
        <v>#REF!</v>
      </c>
      <c r="U117" s="189" t="e">
        <f>'6.ВСР'!#REF!</f>
        <v>#REF!</v>
      </c>
      <c r="V117" s="189"/>
      <c r="W117" s="189"/>
      <c r="X117" s="189"/>
      <c r="Y117" s="189"/>
      <c r="Z117" s="189"/>
      <c r="AA117" s="189"/>
      <c r="AB117" s="189"/>
    </row>
    <row r="118" spans="1:28" s="195" customFormat="1" ht="45" x14ac:dyDescent="0.25">
      <c r="A118" s="192" t="s">
        <v>411</v>
      </c>
      <c r="B118" s="182">
        <v>51</v>
      </c>
      <c r="C118" s="182">
        <v>0</v>
      </c>
      <c r="D118" s="178" t="s">
        <v>219</v>
      </c>
      <c r="E118" s="182">
        <v>851</v>
      </c>
      <c r="F118" s="193" t="s">
        <v>35</v>
      </c>
      <c r="G118" s="193" t="s">
        <v>56</v>
      </c>
      <c r="H118" s="193" t="s">
        <v>420</v>
      </c>
      <c r="I118" s="178"/>
      <c r="J118" s="189">
        <f t="shared" ref="J118:U119" si="52">J119</f>
        <v>0</v>
      </c>
      <c r="K118" s="189">
        <f t="shared" si="52"/>
        <v>0</v>
      </c>
      <c r="L118" s="189">
        <f t="shared" si="52"/>
        <v>0</v>
      </c>
      <c r="M118" s="189">
        <f t="shared" si="52"/>
        <v>0</v>
      </c>
      <c r="N118" s="189">
        <f t="shared" si="52"/>
        <v>210527</v>
      </c>
      <c r="O118" s="189">
        <f t="shared" si="52"/>
        <v>200000</v>
      </c>
      <c r="P118" s="189">
        <f t="shared" si="52"/>
        <v>10527</v>
      </c>
      <c r="Q118" s="189">
        <f t="shared" si="52"/>
        <v>0</v>
      </c>
      <c r="R118" s="189">
        <f t="shared" si="52"/>
        <v>0</v>
      </c>
      <c r="S118" s="189" t="e">
        <f t="shared" si="52"/>
        <v>#REF!</v>
      </c>
      <c r="T118" s="189" t="e">
        <f t="shared" si="52"/>
        <v>#REF!</v>
      </c>
      <c r="U118" s="189" t="e">
        <f t="shared" si="52"/>
        <v>#REF!</v>
      </c>
      <c r="V118" s="189"/>
      <c r="W118" s="189"/>
      <c r="X118" s="189"/>
      <c r="Y118" s="189"/>
      <c r="Z118" s="189"/>
      <c r="AA118" s="189"/>
      <c r="AB118" s="189"/>
    </row>
    <row r="119" spans="1:28" s="195" customFormat="1" ht="60" x14ac:dyDescent="0.25">
      <c r="A119" s="37" t="s">
        <v>22</v>
      </c>
      <c r="B119" s="182">
        <v>51</v>
      </c>
      <c r="C119" s="182">
        <v>0</v>
      </c>
      <c r="D119" s="178" t="s">
        <v>219</v>
      </c>
      <c r="E119" s="182">
        <v>851</v>
      </c>
      <c r="F119" s="193" t="s">
        <v>35</v>
      </c>
      <c r="G119" s="193" t="s">
        <v>56</v>
      </c>
      <c r="H119" s="193" t="s">
        <v>420</v>
      </c>
      <c r="I119" s="178" t="s">
        <v>23</v>
      </c>
      <c r="J119" s="189">
        <f t="shared" si="52"/>
        <v>0</v>
      </c>
      <c r="K119" s="189">
        <f t="shared" si="52"/>
        <v>0</v>
      </c>
      <c r="L119" s="189">
        <f t="shared" si="52"/>
        <v>0</v>
      </c>
      <c r="M119" s="189">
        <f t="shared" si="52"/>
        <v>0</v>
      </c>
      <c r="N119" s="189">
        <f t="shared" si="52"/>
        <v>210527</v>
      </c>
      <c r="O119" s="189">
        <f t="shared" si="52"/>
        <v>200000</v>
      </c>
      <c r="P119" s="189">
        <f t="shared" si="52"/>
        <v>10527</v>
      </c>
      <c r="Q119" s="189">
        <f t="shared" si="52"/>
        <v>0</v>
      </c>
      <c r="R119" s="189">
        <f t="shared" si="52"/>
        <v>0</v>
      </c>
      <c r="S119" s="189" t="e">
        <f t="shared" si="52"/>
        <v>#REF!</v>
      </c>
      <c r="T119" s="189" t="e">
        <f t="shared" si="52"/>
        <v>#REF!</v>
      </c>
      <c r="U119" s="189" t="e">
        <f t="shared" si="52"/>
        <v>#REF!</v>
      </c>
      <c r="V119" s="189"/>
      <c r="W119" s="189"/>
      <c r="X119" s="189"/>
      <c r="Y119" s="189"/>
      <c r="Z119" s="189"/>
      <c r="AA119" s="189"/>
      <c r="AB119" s="189"/>
    </row>
    <row r="120" spans="1:28" s="195" customFormat="1" ht="60" x14ac:dyDescent="0.25">
      <c r="A120" s="37" t="s">
        <v>9</v>
      </c>
      <c r="B120" s="182">
        <v>51</v>
      </c>
      <c r="C120" s="182">
        <v>0</v>
      </c>
      <c r="D120" s="178" t="s">
        <v>219</v>
      </c>
      <c r="E120" s="182">
        <v>851</v>
      </c>
      <c r="F120" s="193" t="s">
        <v>35</v>
      </c>
      <c r="G120" s="193" t="s">
        <v>56</v>
      </c>
      <c r="H120" s="193" t="s">
        <v>420</v>
      </c>
      <c r="I120" s="178" t="s">
        <v>24</v>
      </c>
      <c r="J120" s="189">
        <f>'6.ВСР'!J133</f>
        <v>0</v>
      </c>
      <c r="K120" s="189">
        <f>'6.ВСР'!K133</f>
        <v>0</v>
      </c>
      <c r="L120" s="189">
        <f>'6.ВСР'!L133</f>
        <v>0</v>
      </c>
      <c r="M120" s="189">
        <f>'6.ВСР'!M133</f>
        <v>0</v>
      </c>
      <c r="N120" s="189">
        <f>'6.ВСР'!N133</f>
        <v>210527</v>
      </c>
      <c r="O120" s="189">
        <f>'6.ВСР'!O133</f>
        <v>200000</v>
      </c>
      <c r="P120" s="189">
        <f>'6.ВСР'!P133</f>
        <v>10527</v>
      </c>
      <c r="Q120" s="189">
        <f>'6.ВСР'!Q133</f>
        <v>0</v>
      </c>
      <c r="R120" s="189">
        <f>'6.ВСР'!R133</f>
        <v>0</v>
      </c>
      <c r="S120" s="189" t="e">
        <f>'6.ВСР'!#REF!</f>
        <v>#REF!</v>
      </c>
      <c r="T120" s="189" t="e">
        <f>'6.ВСР'!#REF!</f>
        <v>#REF!</v>
      </c>
      <c r="U120" s="189" t="e">
        <f>'6.ВСР'!#REF!</f>
        <v>#REF!</v>
      </c>
      <c r="V120" s="189"/>
      <c r="W120" s="189"/>
      <c r="X120" s="189"/>
      <c r="Y120" s="189"/>
      <c r="Z120" s="189"/>
      <c r="AA120" s="189"/>
      <c r="AB120" s="189"/>
    </row>
    <row r="121" spans="1:28" s="195" customFormat="1" ht="99.75" x14ac:dyDescent="0.25">
      <c r="A121" s="212" t="s">
        <v>220</v>
      </c>
      <c r="B121" s="11">
        <v>51</v>
      </c>
      <c r="C121" s="11">
        <v>0</v>
      </c>
      <c r="D121" s="22" t="s">
        <v>221</v>
      </c>
      <c r="E121" s="11"/>
      <c r="F121" s="22"/>
      <c r="G121" s="22"/>
      <c r="H121" s="22"/>
      <c r="I121" s="22"/>
      <c r="J121" s="23">
        <f t="shared" ref="J121:U124" si="53">J122</f>
        <v>7421</v>
      </c>
      <c r="K121" s="23">
        <f t="shared" si="53"/>
        <v>7421</v>
      </c>
      <c r="L121" s="23">
        <f t="shared" si="53"/>
        <v>0</v>
      </c>
      <c r="M121" s="23">
        <f t="shared" si="53"/>
        <v>0</v>
      </c>
      <c r="N121" s="23">
        <f t="shared" si="53"/>
        <v>49200</v>
      </c>
      <c r="O121" s="23">
        <f t="shared" si="53"/>
        <v>49200</v>
      </c>
      <c r="P121" s="23">
        <f t="shared" si="53"/>
        <v>0</v>
      </c>
      <c r="Q121" s="23">
        <f t="shared" si="53"/>
        <v>0</v>
      </c>
      <c r="R121" s="23">
        <f t="shared" si="53"/>
        <v>2997</v>
      </c>
      <c r="S121" s="23" t="e">
        <f t="shared" si="53"/>
        <v>#REF!</v>
      </c>
      <c r="T121" s="23" t="e">
        <f t="shared" si="53"/>
        <v>#REF!</v>
      </c>
      <c r="U121" s="23" t="e">
        <f t="shared" si="53"/>
        <v>#REF!</v>
      </c>
      <c r="V121" s="23"/>
      <c r="W121" s="23"/>
      <c r="X121" s="23"/>
      <c r="Y121" s="23"/>
      <c r="Z121" s="23"/>
      <c r="AA121" s="23"/>
      <c r="AB121" s="23"/>
    </row>
    <row r="122" spans="1:28" s="195" customFormat="1" ht="28.5" x14ac:dyDescent="0.25">
      <c r="A122" s="212" t="s">
        <v>6</v>
      </c>
      <c r="B122" s="220">
        <v>51</v>
      </c>
      <c r="C122" s="220">
        <v>0</v>
      </c>
      <c r="D122" s="22" t="s">
        <v>221</v>
      </c>
      <c r="E122" s="220">
        <v>851</v>
      </c>
      <c r="F122" s="22"/>
      <c r="G122" s="22"/>
      <c r="H122" s="22"/>
      <c r="I122" s="178"/>
      <c r="J122" s="224">
        <f t="shared" si="53"/>
        <v>7421</v>
      </c>
      <c r="K122" s="224">
        <f t="shared" si="53"/>
        <v>7421</v>
      </c>
      <c r="L122" s="224">
        <f t="shared" si="53"/>
        <v>0</v>
      </c>
      <c r="M122" s="224">
        <f t="shared" si="53"/>
        <v>0</v>
      </c>
      <c r="N122" s="224">
        <f t="shared" si="53"/>
        <v>49200</v>
      </c>
      <c r="O122" s="224">
        <f t="shared" si="53"/>
        <v>49200</v>
      </c>
      <c r="P122" s="224">
        <f t="shared" si="53"/>
        <v>0</v>
      </c>
      <c r="Q122" s="224">
        <f t="shared" si="53"/>
        <v>0</v>
      </c>
      <c r="R122" s="224">
        <f t="shared" si="53"/>
        <v>2997</v>
      </c>
      <c r="S122" s="224" t="e">
        <f t="shared" si="53"/>
        <v>#REF!</v>
      </c>
      <c r="T122" s="224" t="e">
        <f t="shared" si="53"/>
        <v>#REF!</v>
      </c>
      <c r="U122" s="224" t="e">
        <f t="shared" si="53"/>
        <v>#REF!</v>
      </c>
      <c r="V122" s="224"/>
      <c r="W122" s="224"/>
      <c r="X122" s="224"/>
      <c r="Y122" s="224"/>
      <c r="Z122" s="224"/>
      <c r="AA122" s="224"/>
      <c r="AB122" s="224"/>
    </row>
    <row r="123" spans="1:28" s="195" customFormat="1" ht="105" x14ac:dyDescent="0.25">
      <c r="A123" s="192" t="s">
        <v>222</v>
      </c>
      <c r="B123" s="182">
        <v>51</v>
      </c>
      <c r="C123" s="182">
        <v>0</v>
      </c>
      <c r="D123" s="178" t="s">
        <v>221</v>
      </c>
      <c r="E123" s="182">
        <v>851</v>
      </c>
      <c r="F123" s="178" t="s">
        <v>11</v>
      </c>
      <c r="G123" s="178" t="s">
        <v>35</v>
      </c>
      <c r="H123" s="178" t="s">
        <v>223</v>
      </c>
      <c r="I123" s="178"/>
      <c r="J123" s="189">
        <f t="shared" si="53"/>
        <v>7421</v>
      </c>
      <c r="K123" s="189">
        <f t="shared" si="53"/>
        <v>7421</v>
      </c>
      <c r="L123" s="189">
        <f t="shared" si="53"/>
        <v>0</v>
      </c>
      <c r="M123" s="189">
        <f t="shared" si="53"/>
        <v>0</v>
      </c>
      <c r="N123" s="189">
        <f t="shared" si="53"/>
        <v>49200</v>
      </c>
      <c r="O123" s="189">
        <f t="shared" si="53"/>
        <v>49200</v>
      </c>
      <c r="P123" s="189">
        <f t="shared" si="53"/>
        <v>0</v>
      </c>
      <c r="Q123" s="189">
        <f t="shared" si="53"/>
        <v>0</v>
      </c>
      <c r="R123" s="189">
        <f t="shared" si="53"/>
        <v>2997</v>
      </c>
      <c r="S123" s="189" t="e">
        <f t="shared" si="53"/>
        <v>#REF!</v>
      </c>
      <c r="T123" s="189" t="e">
        <f t="shared" si="53"/>
        <v>#REF!</v>
      </c>
      <c r="U123" s="189" t="e">
        <f t="shared" si="53"/>
        <v>#REF!</v>
      </c>
      <c r="V123" s="189"/>
      <c r="W123" s="189"/>
      <c r="X123" s="189"/>
      <c r="Y123" s="189"/>
      <c r="Z123" s="189"/>
      <c r="AA123" s="189"/>
      <c r="AB123" s="189"/>
    </row>
    <row r="124" spans="1:28" s="229" customFormat="1" ht="60" x14ac:dyDescent="0.25">
      <c r="A124" s="37" t="s">
        <v>22</v>
      </c>
      <c r="B124" s="182">
        <v>51</v>
      </c>
      <c r="C124" s="182">
        <v>0</v>
      </c>
      <c r="D124" s="178" t="s">
        <v>221</v>
      </c>
      <c r="E124" s="182">
        <v>851</v>
      </c>
      <c r="F124" s="178" t="s">
        <v>11</v>
      </c>
      <c r="G124" s="178" t="s">
        <v>35</v>
      </c>
      <c r="H124" s="178" t="s">
        <v>223</v>
      </c>
      <c r="I124" s="178" t="s">
        <v>23</v>
      </c>
      <c r="J124" s="189">
        <f t="shared" si="53"/>
        <v>7421</v>
      </c>
      <c r="K124" s="189">
        <f t="shared" si="53"/>
        <v>7421</v>
      </c>
      <c r="L124" s="189">
        <f t="shared" si="53"/>
        <v>0</v>
      </c>
      <c r="M124" s="189">
        <f t="shared" si="53"/>
        <v>0</v>
      </c>
      <c r="N124" s="189">
        <f t="shared" si="53"/>
        <v>49200</v>
      </c>
      <c r="O124" s="189">
        <f t="shared" si="53"/>
        <v>49200</v>
      </c>
      <c r="P124" s="189">
        <f t="shared" si="53"/>
        <v>0</v>
      </c>
      <c r="Q124" s="189">
        <f t="shared" si="53"/>
        <v>0</v>
      </c>
      <c r="R124" s="189">
        <f t="shared" si="53"/>
        <v>2997</v>
      </c>
      <c r="S124" s="189" t="e">
        <f t="shared" si="53"/>
        <v>#REF!</v>
      </c>
      <c r="T124" s="189" t="e">
        <f t="shared" si="53"/>
        <v>#REF!</v>
      </c>
      <c r="U124" s="189" t="e">
        <f t="shared" si="53"/>
        <v>#REF!</v>
      </c>
      <c r="V124" s="189"/>
      <c r="W124" s="189"/>
      <c r="X124" s="189"/>
      <c r="Y124" s="189"/>
      <c r="Z124" s="189"/>
      <c r="AA124" s="189"/>
      <c r="AB124" s="189"/>
    </row>
    <row r="125" spans="1:28" s="229" customFormat="1" ht="60" x14ac:dyDescent="0.25">
      <c r="A125" s="37" t="s">
        <v>9</v>
      </c>
      <c r="B125" s="182">
        <v>51</v>
      </c>
      <c r="C125" s="182">
        <v>0</v>
      </c>
      <c r="D125" s="178" t="s">
        <v>221</v>
      </c>
      <c r="E125" s="182">
        <v>851</v>
      </c>
      <c r="F125" s="178" t="s">
        <v>11</v>
      </c>
      <c r="G125" s="178" t="s">
        <v>35</v>
      </c>
      <c r="H125" s="178" t="s">
        <v>223</v>
      </c>
      <c r="I125" s="178" t="s">
        <v>24</v>
      </c>
      <c r="J125" s="189">
        <f>'6.ВСР'!J34</f>
        <v>7421</v>
      </c>
      <c r="K125" s="189">
        <f>'6.ВСР'!K34</f>
        <v>7421</v>
      </c>
      <c r="L125" s="189">
        <f>'6.ВСР'!L34</f>
        <v>0</v>
      </c>
      <c r="M125" s="189">
        <f>'6.ВСР'!M34</f>
        <v>0</v>
      </c>
      <c r="N125" s="189">
        <f>'6.ВСР'!N34</f>
        <v>49200</v>
      </c>
      <c r="O125" s="189">
        <f>'6.ВСР'!O34</f>
        <v>49200</v>
      </c>
      <c r="P125" s="189">
        <f>'6.ВСР'!P34</f>
        <v>0</v>
      </c>
      <c r="Q125" s="189">
        <f>'6.ВСР'!Q34</f>
        <v>0</v>
      </c>
      <c r="R125" s="189">
        <f>'6.ВСР'!R34</f>
        <v>2997</v>
      </c>
      <c r="S125" s="189" t="e">
        <f>'6.ВСР'!#REF!</f>
        <v>#REF!</v>
      </c>
      <c r="T125" s="189" t="e">
        <f>'6.ВСР'!#REF!</f>
        <v>#REF!</v>
      </c>
      <c r="U125" s="189" t="e">
        <f>'6.ВСР'!#REF!</f>
        <v>#REF!</v>
      </c>
      <c r="V125" s="189"/>
      <c r="W125" s="189"/>
      <c r="X125" s="189"/>
      <c r="Y125" s="189"/>
      <c r="Z125" s="189"/>
      <c r="AA125" s="189"/>
      <c r="AB125" s="189"/>
    </row>
    <row r="126" spans="1:28" s="195" customFormat="1" ht="57" x14ac:dyDescent="0.25">
      <c r="A126" s="212" t="s">
        <v>224</v>
      </c>
      <c r="B126" s="11">
        <v>51</v>
      </c>
      <c r="C126" s="11">
        <v>0</v>
      </c>
      <c r="D126" s="111" t="s">
        <v>225</v>
      </c>
      <c r="E126" s="11"/>
      <c r="F126" s="111"/>
      <c r="G126" s="111"/>
      <c r="H126" s="111"/>
      <c r="I126" s="111"/>
      <c r="J126" s="232">
        <f t="shared" ref="J126:U126" si="54">J127</f>
        <v>1091500</v>
      </c>
      <c r="K126" s="232">
        <f t="shared" si="54"/>
        <v>0</v>
      </c>
      <c r="L126" s="232">
        <f t="shared" si="54"/>
        <v>1091500</v>
      </c>
      <c r="M126" s="232">
        <f t="shared" si="54"/>
        <v>0</v>
      </c>
      <c r="N126" s="232">
        <f t="shared" si="54"/>
        <v>1091500</v>
      </c>
      <c r="O126" s="232">
        <f t="shared" si="54"/>
        <v>0</v>
      </c>
      <c r="P126" s="232">
        <f t="shared" si="54"/>
        <v>1091500</v>
      </c>
      <c r="Q126" s="232">
        <f t="shared" si="54"/>
        <v>0</v>
      </c>
      <c r="R126" s="232">
        <f t="shared" si="54"/>
        <v>0</v>
      </c>
      <c r="S126" s="232" t="e">
        <f t="shared" si="54"/>
        <v>#REF!</v>
      </c>
      <c r="T126" s="232" t="e">
        <f t="shared" si="54"/>
        <v>#REF!</v>
      </c>
      <c r="U126" s="232" t="e">
        <f t="shared" si="54"/>
        <v>#REF!</v>
      </c>
      <c r="V126" s="232"/>
      <c r="W126" s="232"/>
      <c r="X126" s="232"/>
      <c r="Y126" s="232"/>
      <c r="Z126" s="232"/>
      <c r="AA126" s="232"/>
      <c r="AB126" s="232"/>
    </row>
    <row r="127" spans="1:28" s="195" customFormat="1" ht="28.5" x14ac:dyDescent="0.25">
      <c r="A127" s="212" t="s">
        <v>6</v>
      </c>
      <c r="B127" s="182">
        <v>51</v>
      </c>
      <c r="C127" s="182">
        <v>0</v>
      </c>
      <c r="D127" s="193" t="s">
        <v>225</v>
      </c>
      <c r="E127" s="220">
        <v>851</v>
      </c>
      <c r="F127" s="193"/>
      <c r="G127" s="193"/>
      <c r="H127" s="193"/>
      <c r="I127" s="193"/>
      <c r="J127" s="232">
        <f t="shared" ref="J127:U127" si="55">J128+J131+J134</f>
        <v>1091500</v>
      </c>
      <c r="K127" s="232">
        <f t="shared" si="55"/>
        <v>0</v>
      </c>
      <c r="L127" s="232">
        <f t="shared" si="55"/>
        <v>1091500</v>
      </c>
      <c r="M127" s="232">
        <f t="shared" si="55"/>
        <v>0</v>
      </c>
      <c r="N127" s="232">
        <f t="shared" si="55"/>
        <v>1091500</v>
      </c>
      <c r="O127" s="232">
        <f t="shared" si="55"/>
        <v>0</v>
      </c>
      <c r="P127" s="232">
        <f t="shared" si="55"/>
        <v>1091500</v>
      </c>
      <c r="Q127" s="232">
        <f t="shared" si="55"/>
        <v>0</v>
      </c>
      <c r="R127" s="232">
        <f t="shared" si="55"/>
        <v>0</v>
      </c>
      <c r="S127" s="232" t="e">
        <f t="shared" si="55"/>
        <v>#REF!</v>
      </c>
      <c r="T127" s="232" t="e">
        <f t="shared" si="55"/>
        <v>#REF!</v>
      </c>
      <c r="U127" s="232" t="e">
        <f t="shared" si="55"/>
        <v>#REF!</v>
      </c>
      <c r="V127" s="232"/>
      <c r="W127" s="232"/>
      <c r="X127" s="232"/>
      <c r="Y127" s="232"/>
      <c r="Z127" s="232"/>
      <c r="AA127" s="232"/>
      <c r="AB127" s="232"/>
    </row>
    <row r="128" spans="1:28" s="12" customFormat="1" ht="150" x14ac:dyDescent="0.25">
      <c r="A128" s="192" t="s">
        <v>332</v>
      </c>
      <c r="B128" s="182">
        <v>51</v>
      </c>
      <c r="C128" s="182">
        <v>0</v>
      </c>
      <c r="D128" s="193" t="s">
        <v>225</v>
      </c>
      <c r="E128" s="182">
        <v>851</v>
      </c>
      <c r="F128" s="193" t="s">
        <v>13</v>
      </c>
      <c r="G128" s="193" t="s">
        <v>74</v>
      </c>
      <c r="H128" s="193" t="s">
        <v>267</v>
      </c>
      <c r="I128" s="193"/>
      <c r="J128" s="228">
        <f t="shared" ref="J128:U135" si="56">J129</f>
        <v>1033400</v>
      </c>
      <c r="K128" s="228">
        <f t="shared" si="56"/>
        <v>0</v>
      </c>
      <c r="L128" s="228">
        <f t="shared" si="56"/>
        <v>1033400</v>
      </c>
      <c r="M128" s="228">
        <f t="shared" si="56"/>
        <v>0</v>
      </c>
      <c r="N128" s="228">
        <f t="shared" si="56"/>
        <v>1033400</v>
      </c>
      <c r="O128" s="228">
        <f t="shared" si="56"/>
        <v>0</v>
      </c>
      <c r="P128" s="228">
        <f t="shared" si="56"/>
        <v>1033400</v>
      </c>
      <c r="Q128" s="228">
        <f t="shared" si="56"/>
        <v>0</v>
      </c>
      <c r="R128" s="228">
        <f t="shared" si="56"/>
        <v>0</v>
      </c>
      <c r="S128" s="228" t="e">
        <f t="shared" si="56"/>
        <v>#REF!</v>
      </c>
      <c r="T128" s="228" t="e">
        <f t="shared" si="56"/>
        <v>#REF!</v>
      </c>
      <c r="U128" s="228" t="e">
        <f t="shared" si="56"/>
        <v>#REF!</v>
      </c>
      <c r="V128" s="228"/>
      <c r="W128" s="228"/>
      <c r="X128" s="228"/>
      <c r="Y128" s="228"/>
      <c r="Z128" s="228"/>
      <c r="AA128" s="228"/>
      <c r="AB128" s="228"/>
    </row>
    <row r="129" spans="1:28" s="12" customFormat="1" x14ac:dyDescent="0.25">
      <c r="A129" s="37" t="s">
        <v>25</v>
      </c>
      <c r="B129" s="182">
        <v>51</v>
      </c>
      <c r="C129" s="182">
        <v>0</v>
      </c>
      <c r="D129" s="193" t="s">
        <v>225</v>
      </c>
      <c r="E129" s="182">
        <v>851</v>
      </c>
      <c r="F129" s="193"/>
      <c r="G129" s="193"/>
      <c r="H129" s="193" t="s">
        <v>267</v>
      </c>
      <c r="I129" s="193" t="s">
        <v>26</v>
      </c>
      <c r="J129" s="228">
        <f t="shared" si="56"/>
        <v>1033400</v>
      </c>
      <c r="K129" s="228">
        <f t="shared" si="56"/>
        <v>0</v>
      </c>
      <c r="L129" s="228">
        <f t="shared" si="56"/>
        <v>1033400</v>
      </c>
      <c r="M129" s="228">
        <f t="shared" si="56"/>
        <v>0</v>
      </c>
      <c r="N129" s="228">
        <f t="shared" si="56"/>
        <v>1033400</v>
      </c>
      <c r="O129" s="228">
        <f t="shared" si="56"/>
        <v>0</v>
      </c>
      <c r="P129" s="228">
        <f t="shared" si="56"/>
        <v>1033400</v>
      </c>
      <c r="Q129" s="228">
        <f t="shared" si="56"/>
        <v>0</v>
      </c>
      <c r="R129" s="228">
        <f t="shared" si="56"/>
        <v>0</v>
      </c>
      <c r="S129" s="228" t="e">
        <f t="shared" si="56"/>
        <v>#REF!</v>
      </c>
      <c r="T129" s="228" t="e">
        <f t="shared" si="56"/>
        <v>#REF!</v>
      </c>
      <c r="U129" s="228" t="e">
        <f t="shared" si="56"/>
        <v>#REF!</v>
      </c>
      <c r="V129" s="228"/>
      <c r="W129" s="228"/>
      <c r="X129" s="228"/>
      <c r="Y129" s="228"/>
      <c r="Z129" s="228"/>
      <c r="AA129" s="228"/>
      <c r="AB129" s="228"/>
    </row>
    <row r="130" spans="1:28" s="12" customFormat="1" ht="75" x14ac:dyDescent="0.25">
      <c r="A130" s="37" t="s">
        <v>226</v>
      </c>
      <c r="B130" s="182">
        <v>51</v>
      </c>
      <c r="C130" s="182">
        <v>0</v>
      </c>
      <c r="D130" s="193" t="s">
        <v>225</v>
      </c>
      <c r="E130" s="182">
        <v>851</v>
      </c>
      <c r="F130" s="193"/>
      <c r="G130" s="193"/>
      <c r="H130" s="193" t="s">
        <v>267</v>
      </c>
      <c r="I130" s="193" t="s">
        <v>72</v>
      </c>
      <c r="J130" s="228">
        <f>'6.ВСР'!J93</f>
        <v>1033400</v>
      </c>
      <c r="K130" s="228">
        <f>'6.ВСР'!K93</f>
        <v>0</v>
      </c>
      <c r="L130" s="228">
        <f>'6.ВСР'!L93</f>
        <v>1033400</v>
      </c>
      <c r="M130" s="228">
        <f>'6.ВСР'!M93</f>
        <v>0</v>
      </c>
      <c r="N130" s="228">
        <f>'6.ВСР'!N93</f>
        <v>1033400</v>
      </c>
      <c r="O130" s="228">
        <f>'6.ВСР'!O93</f>
        <v>0</v>
      </c>
      <c r="P130" s="228">
        <f>'6.ВСР'!P93</f>
        <v>1033400</v>
      </c>
      <c r="Q130" s="228">
        <f>'6.ВСР'!Q93</f>
        <v>0</v>
      </c>
      <c r="R130" s="228">
        <f>'6.ВСР'!R93</f>
        <v>0</v>
      </c>
      <c r="S130" s="228" t="e">
        <f>'6.ВСР'!#REF!</f>
        <v>#REF!</v>
      </c>
      <c r="T130" s="228" t="e">
        <f>'6.ВСР'!#REF!</f>
        <v>#REF!</v>
      </c>
      <c r="U130" s="228" t="e">
        <f>'6.ВСР'!#REF!</f>
        <v>#REF!</v>
      </c>
      <c r="V130" s="228"/>
      <c r="W130" s="228"/>
      <c r="X130" s="228"/>
      <c r="Y130" s="228"/>
      <c r="Z130" s="228"/>
      <c r="AA130" s="228"/>
      <c r="AB130" s="228"/>
    </row>
    <row r="131" spans="1:28" s="12" customFormat="1" ht="45" hidden="1" x14ac:dyDescent="0.25">
      <c r="A131" s="194" t="s">
        <v>366</v>
      </c>
      <c r="B131" s="182">
        <v>51</v>
      </c>
      <c r="C131" s="182">
        <v>0</v>
      </c>
      <c r="D131" s="193" t="s">
        <v>225</v>
      </c>
      <c r="E131" s="182">
        <v>851</v>
      </c>
      <c r="F131" s="193"/>
      <c r="G131" s="193"/>
      <c r="H131" s="193" t="s">
        <v>368</v>
      </c>
      <c r="I131" s="193"/>
      <c r="J131" s="228">
        <f t="shared" si="56"/>
        <v>0</v>
      </c>
      <c r="K131" s="228">
        <f t="shared" si="56"/>
        <v>0</v>
      </c>
      <c r="L131" s="228">
        <f t="shared" si="56"/>
        <v>0</v>
      </c>
      <c r="M131" s="228">
        <f t="shared" si="56"/>
        <v>0</v>
      </c>
      <c r="N131" s="228">
        <f t="shared" si="56"/>
        <v>0</v>
      </c>
      <c r="O131" s="228">
        <f t="shared" si="56"/>
        <v>0</v>
      </c>
      <c r="P131" s="228">
        <f t="shared" si="56"/>
        <v>0</v>
      </c>
      <c r="Q131" s="228">
        <f t="shared" si="56"/>
        <v>0</v>
      </c>
      <c r="R131" s="228">
        <f t="shared" si="56"/>
        <v>0</v>
      </c>
      <c r="S131" s="228">
        <f t="shared" si="56"/>
        <v>0</v>
      </c>
      <c r="T131" s="228">
        <f t="shared" si="56"/>
        <v>0</v>
      </c>
      <c r="U131" s="228">
        <f t="shared" si="56"/>
        <v>0</v>
      </c>
      <c r="V131" s="228"/>
      <c r="W131" s="228"/>
      <c r="X131" s="228"/>
      <c r="Y131" s="228"/>
      <c r="Z131" s="228"/>
      <c r="AA131" s="228"/>
      <c r="AB131" s="228"/>
    </row>
    <row r="132" spans="1:28" s="12" customFormat="1" ht="60" hidden="1" x14ac:dyDescent="0.25">
      <c r="A132" s="37" t="s">
        <v>22</v>
      </c>
      <c r="B132" s="182">
        <v>51</v>
      </c>
      <c r="C132" s="182">
        <v>0</v>
      </c>
      <c r="D132" s="193" t="s">
        <v>225</v>
      </c>
      <c r="E132" s="182">
        <v>851</v>
      </c>
      <c r="F132" s="193"/>
      <c r="G132" s="193"/>
      <c r="H132" s="193" t="s">
        <v>368</v>
      </c>
      <c r="I132" s="193" t="s">
        <v>23</v>
      </c>
      <c r="J132" s="228">
        <f t="shared" si="56"/>
        <v>0</v>
      </c>
      <c r="K132" s="228">
        <f t="shared" si="56"/>
        <v>0</v>
      </c>
      <c r="L132" s="228">
        <f t="shared" si="56"/>
        <v>0</v>
      </c>
      <c r="M132" s="228">
        <f t="shared" si="56"/>
        <v>0</v>
      </c>
      <c r="N132" s="228">
        <f t="shared" si="56"/>
        <v>0</v>
      </c>
      <c r="O132" s="228">
        <f t="shared" si="56"/>
        <v>0</v>
      </c>
      <c r="P132" s="228">
        <f t="shared" si="56"/>
        <v>0</v>
      </c>
      <c r="Q132" s="228">
        <f t="shared" si="56"/>
        <v>0</v>
      </c>
      <c r="R132" s="228">
        <f t="shared" si="56"/>
        <v>0</v>
      </c>
      <c r="S132" s="228">
        <f t="shared" si="56"/>
        <v>0</v>
      </c>
      <c r="T132" s="228">
        <f t="shared" si="56"/>
        <v>0</v>
      </c>
      <c r="U132" s="228">
        <f t="shared" si="56"/>
        <v>0</v>
      </c>
      <c r="V132" s="228"/>
      <c r="W132" s="228"/>
      <c r="X132" s="228"/>
      <c r="Y132" s="228"/>
      <c r="Z132" s="228"/>
      <c r="AA132" s="228"/>
      <c r="AB132" s="228"/>
    </row>
    <row r="133" spans="1:28" s="12" customFormat="1" ht="60" hidden="1" x14ac:dyDescent="0.25">
      <c r="A133" s="37" t="s">
        <v>9</v>
      </c>
      <c r="B133" s="182">
        <v>51</v>
      </c>
      <c r="C133" s="182">
        <v>0</v>
      </c>
      <c r="D133" s="193" t="s">
        <v>225</v>
      </c>
      <c r="E133" s="182">
        <v>851</v>
      </c>
      <c r="F133" s="193"/>
      <c r="G133" s="193"/>
      <c r="H133" s="193" t="s">
        <v>368</v>
      </c>
      <c r="I133" s="193" t="s">
        <v>24</v>
      </c>
      <c r="J133" s="228"/>
      <c r="K133" s="228"/>
      <c r="L133" s="228"/>
      <c r="M133" s="228"/>
      <c r="N133" s="228"/>
      <c r="O133" s="228"/>
      <c r="P133" s="228"/>
      <c r="Q133" s="228"/>
      <c r="R133" s="228"/>
      <c r="S133" s="228"/>
      <c r="T133" s="228"/>
      <c r="U133" s="228"/>
      <c r="V133" s="228"/>
      <c r="W133" s="228"/>
      <c r="X133" s="228"/>
      <c r="Y133" s="228"/>
      <c r="Z133" s="228"/>
      <c r="AA133" s="228"/>
      <c r="AB133" s="228"/>
    </row>
    <row r="134" spans="1:28" s="12" customFormat="1" ht="30" x14ac:dyDescent="0.25">
      <c r="A134" s="192" t="s">
        <v>76</v>
      </c>
      <c r="B134" s="182">
        <v>51</v>
      </c>
      <c r="C134" s="182">
        <v>0</v>
      </c>
      <c r="D134" s="193" t="s">
        <v>225</v>
      </c>
      <c r="E134" s="182">
        <v>851</v>
      </c>
      <c r="F134" s="193" t="s">
        <v>13</v>
      </c>
      <c r="G134" s="193" t="s">
        <v>74</v>
      </c>
      <c r="H134" s="193" t="s">
        <v>269</v>
      </c>
      <c r="I134" s="193"/>
      <c r="J134" s="228">
        <f t="shared" si="56"/>
        <v>58100</v>
      </c>
      <c r="K134" s="228">
        <f t="shared" si="56"/>
        <v>0</v>
      </c>
      <c r="L134" s="228">
        <f t="shared" si="56"/>
        <v>58100</v>
      </c>
      <c r="M134" s="228">
        <f t="shared" si="56"/>
        <v>0</v>
      </c>
      <c r="N134" s="228">
        <f t="shared" si="56"/>
        <v>58100</v>
      </c>
      <c r="O134" s="228">
        <f t="shared" si="56"/>
        <v>0</v>
      </c>
      <c r="P134" s="228">
        <f t="shared" si="56"/>
        <v>58100</v>
      </c>
      <c r="Q134" s="228">
        <f t="shared" si="56"/>
        <v>0</v>
      </c>
      <c r="R134" s="228">
        <f t="shared" si="56"/>
        <v>0</v>
      </c>
      <c r="S134" s="228" t="e">
        <f t="shared" si="56"/>
        <v>#REF!</v>
      </c>
      <c r="T134" s="228" t="e">
        <f t="shared" si="56"/>
        <v>#REF!</v>
      </c>
      <c r="U134" s="228" t="e">
        <f t="shared" si="56"/>
        <v>#REF!</v>
      </c>
      <c r="V134" s="228"/>
      <c r="W134" s="228"/>
      <c r="X134" s="228"/>
      <c r="Y134" s="228"/>
      <c r="Z134" s="228"/>
      <c r="AA134" s="228"/>
      <c r="AB134" s="228"/>
    </row>
    <row r="135" spans="1:28" s="12" customFormat="1" x14ac:dyDescent="0.25">
      <c r="A135" s="37" t="s">
        <v>25</v>
      </c>
      <c r="B135" s="182">
        <v>51</v>
      </c>
      <c r="C135" s="182">
        <v>0</v>
      </c>
      <c r="D135" s="193" t="s">
        <v>225</v>
      </c>
      <c r="E135" s="182">
        <v>851</v>
      </c>
      <c r="F135" s="193" t="s">
        <v>13</v>
      </c>
      <c r="G135" s="193" t="s">
        <v>74</v>
      </c>
      <c r="H135" s="193" t="s">
        <v>269</v>
      </c>
      <c r="I135" s="193" t="s">
        <v>26</v>
      </c>
      <c r="J135" s="228">
        <f t="shared" si="56"/>
        <v>58100</v>
      </c>
      <c r="K135" s="228">
        <f t="shared" si="56"/>
        <v>0</v>
      </c>
      <c r="L135" s="228">
        <f t="shared" si="56"/>
        <v>58100</v>
      </c>
      <c r="M135" s="228">
        <f t="shared" si="56"/>
        <v>0</v>
      </c>
      <c r="N135" s="228">
        <f t="shared" si="56"/>
        <v>58100</v>
      </c>
      <c r="O135" s="228">
        <f t="shared" si="56"/>
        <v>0</v>
      </c>
      <c r="P135" s="228">
        <f t="shared" si="56"/>
        <v>58100</v>
      </c>
      <c r="Q135" s="228">
        <f t="shared" si="56"/>
        <v>0</v>
      </c>
      <c r="R135" s="228">
        <f t="shared" si="56"/>
        <v>0</v>
      </c>
      <c r="S135" s="228" t="e">
        <f t="shared" si="56"/>
        <v>#REF!</v>
      </c>
      <c r="T135" s="228" t="e">
        <f t="shared" si="56"/>
        <v>#REF!</v>
      </c>
      <c r="U135" s="228" t="e">
        <f t="shared" si="56"/>
        <v>#REF!</v>
      </c>
      <c r="V135" s="228"/>
      <c r="W135" s="228"/>
      <c r="X135" s="228"/>
      <c r="Y135" s="228"/>
      <c r="Z135" s="228"/>
      <c r="AA135" s="228"/>
      <c r="AB135" s="228"/>
    </row>
    <row r="136" spans="1:28" s="12" customFormat="1" ht="30" x14ac:dyDescent="0.25">
      <c r="A136" s="37" t="s">
        <v>27</v>
      </c>
      <c r="B136" s="182">
        <v>51</v>
      </c>
      <c r="C136" s="182">
        <v>0</v>
      </c>
      <c r="D136" s="193" t="s">
        <v>225</v>
      </c>
      <c r="E136" s="182">
        <v>851</v>
      </c>
      <c r="F136" s="193" t="s">
        <v>13</v>
      </c>
      <c r="G136" s="193" t="s">
        <v>74</v>
      </c>
      <c r="H136" s="193" t="s">
        <v>269</v>
      </c>
      <c r="I136" s="193" t="s">
        <v>28</v>
      </c>
      <c r="J136" s="228">
        <f>'6.ВСР'!J96</f>
        <v>58100</v>
      </c>
      <c r="K136" s="228">
        <f>'6.ВСР'!K96</f>
        <v>0</v>
      </c>
      <c r="L136" s="228">
        <f>'6.ВСР'!L96</f>
        <v>58100</v>
      </c>
      <c r="M136" s="228">
        <f>'6.ВСР'!M96</f>
        <v>0</v>
      </c>
      <c r="N136" s="228">
        <f>'6.ВСР'!N96</f>
        <v>58100</v>
      </c>
      <c r="O136" s="228">
        <f>'6.ВСР'!O96</f>
        <v>0</v>
      </c>
      <c r="P136" s="228">
        <f>'6.ВСР'!P96</f>
        <v>58100</v>
      </c>
      <c r="Q136" s="228">
        <f>'6.ВСР'!Q96</f>
        <v>0</v>
      </c>
      <c r="R136" s="228">
        <f>'6.ВСР'!R96</f>
        <v>0</v>
      </c>
      <c r="S136" s="228" t="e">
        <f>'6.ВСР'!#REF!</f>
        <v>#REF!</v>
      </c>
      <c r="T136" s="228" t="e">
        <f>'6.ВСР'!#REF!</f>
        <v>#REF!</v>
      </c>
      <c r="U136" s="228" t="e">
        <f>'6.ВСР'!#REF!</f>
        <v>#REF!</v>
      </c>
      <c r="V136" s="228"/>
      <c r="W136" s="228"/>
      <c r="X136" s="228"/>
      <c r="Y136" s="228"/>
      <c r="Z136" s="228"/>
      <c r="AA136" s="228"/>
      <c r="AB136" s="228"/>
    </row>
    <row r="137" spans="1:28" s="12" customFormat="1" ht="85.5" x14ac:dyDescent="0.25">
      <c r="A137" s="212" t="s">
        <v>227</v>
      </c>
      <c r="B137" s="11">
        <v>51</v>
      </c>
      <c r="C137" s="11">
        <v>0</v>
      </c>
      <c r="D137" s="111" t="s">
        <v>228</v>
      </c>
      <c r="E137" s="11"/>
      <c r="F137" s="111"/>
      <c r="G137" s="111"/>
      <c r="H137" s="111"/>
      <c r="I137" s="111"/>
      <c r="J137" s="232">
        <f t="shared" ref="J137:U140" si="57">J138</f>
        <v>7450400</v>
      </c>
      <c r="K137" s="232">
        <f t="shared" si="57"/>
        <v>0</v>
      </c>
      <c r="L137" s="232">
        <f t="shared" si="57"/>
        <v>7450400</v>
      </c>
      <c r="M137" s="232">
        <f t="shared" si="57"/>
        <v>0</v>
      </c>
      <c r="N137" s="232">
        <f t="shared" si="57"/>
        <v>7850100</v>
      </c>
      <c r="O137" s="232">
        <f t="shared" si="57"/>
        <v>0</v>
      </c>
      <c r="P137" s="232">
        <f t="shared" si="57"/>
        <v>7850100</v>
      </c>
      <c r="Q137" s="232">
        <f t="shared" si="57"/>
        <v>0</v>
      </c>
      <c r="R137" s="232">
        <f t="shared" si="57"/>
        <v>7909100</v>
      </c>
      <c r="S137" s="232" t="e">
        <f t="shared" si="57"/>
        <v>#REF!</v>
      </c>
      <c r="T137" s="232" t="e">
        <f t="shared" si="57"/>
        <v>#REF!</v>
      </c>
      <c r="U137" s="232" t="e">
        <f t="shared" si="57"/>
        <v>#REF!</v>
      </c>
      <c r="V137" s="232"/>
      <c r="W137" s="232"/>
      <c r="X137" s="232"/>
      <c r="Y137" s="232"/>
      <c r="Z137" s="232"/>
      <c r="AA137" s="232"/>
      <c r="AB137" s="232"/>
    </row>
    <row r="138" spans="1:28" s="12" customFormat="1" ht="28.5" x14ac:dyDescent="0.25">
      <c r="A138" s="212" t="s">
        <v>6</v>
      </c>
      <c r="B138" s="182">
        <v>51</v>
      </c>
      <c r="C138" s="182">
        <v>0</v>
      </c>
      <c r="D138" s="193" t="s">
        <v>228</v>
      </c>
      <c r="E138" s="182">
        <v>851</v>
      </c>
      <c r="F138" s="111"/>
      <c r="G138" s="111"/>
      <c r="H138" s="111"/>
      <c r="I138" s="111"/>
      <c r="J138" s="232">
        <f t="shared" si="57"/>
        <v>7450400</v>
      </c>
      <c r="K138" s="232">
        <f t="shared" si="57"/>
        <v>0</v>
      </c>
      <c r="L138" s="232">
        <f t="shared" si="57"/>
        <v>7450400</v>
      </c>
      <c r="M138" s="232">
        <f t="shared" si="57"/>
        <v>0</v>
      </c>
      <c r="N138" s="232">
        <f t="shared" si="57"/>
        <v>7850100</v>
      </c>
      <c r="O138" s="232">
        <f t="shared" si="57"/>
        <v>0</v>
      </c>
      <c r="P138" s="232">
        <f t="shared" si="57"/>
        <v>7850100</v>
      </c>
      <c r="Q138" s="232">
        <f t="shared" si="57"/>
        <v>0</v>
      </c>
      <c r="R138" s="232">
        <f t="shared" si="57"/>
        <v>7909100</v>
      </c>
      <c r="S138" s="232" t="e">
        <f t="shared" si="57"/>
        <v>#REF!</v>
      </c>
      <c r="T138" s="232" t="e">
        <f t="shared" si="57"/>
        <v>#REF!</v>
      </c>
      <c r="U138" s="232" t="e">
        <f t="shared" si="57"/>
        <v>#REF!</v>
      </c>
      <c r="V138" s="232"/>
      <c r="W138" s="232"/>
      <c r="X138" s="232"/>
      <c r="Y138" s="232"/>
      <c r="Z138" s="232"/>
      <c r="AA138" s="232"/>
      <c r="AB138" s="232"/>
    </row>
    <row r="139" spans="1:28" s="126" customFormat="1" ht="390" x14ac:dyDescent="0.25">
      <c r="A139" s="192" t="s">
        <v>271</v>
      </c>
      <c r="B139" s="182">
        <v>51</v>
      </c>
      <c r="C139" s="182">
        <v>0</v>
      </c>
      <c r="D139" s="193" t="s">
        <v>228</v>
      </c>
      <c r="E139" s="182">
        <v>851</v>
      </c>
      <c r="F139" s="193" t="s">
        <v>13</v>
      </c>
      <c r="G139" s="193" t="s">
        <v>74</v>
      </c>
      <c r="H139" s="193" t="s">
        <v>272</v>
      </c>
      <c r="I139" s="193"/>
      <c r="J139" s="228">
        <f t="shared" si="57"/>
        <v>7450400</v>
      </c>
      <c r="K139" s="228">
        <f t="shared" si="57"/>
        <v>0</v>
      </c>
      <c r="L139" s="228">
        <f t="shared" si="57"/>
        <v>7450400</v>
      </c>
      <c r="M139" s="228">
        <f t="shared" si="57"/>
        <v>0</v>
      </c>
      <c r="N139" s="228">
        <f t="shared" si="57"/>
        <v>7850100</v>
      </c>
      <c r="O139" s="228">
        <f t="shared" si="57"/>
        <v>0</v>
      </c>
      <c r="P139" s="228">
        <f t="shared" si="57"/>
        <v>7850100</v>
      </c>
      <c r="Q139" s="228">
        <f t="shared" si="57"/>
        <v>0</v>
      </c>
      <c r="R139" s="228">
        <f t="shared" si="57"/>
        <v>7909100</v>
      </c>
      <c r="S139" s="228" t="e">
        <f t="shared" si="57"/>
        <v>#REF!</v>
      </c>
      <c r="T139" s="228" t="e">
        <f t="shared" si="57"/>
        <v>#REF!</v>
      </c>
      <c r="U139" s="228" t="e">
        <f t="shared" si="57"/>
        <v>#REF!</v>
      </c>
      <c r="V139" s="228"/>
      <c r="W139" s="228"/>
      <c r="X139" s="228"/>
      <c r="Y139" s="228"/>
      <c r="Z139" s="228"/>
      <c r="AA139" s="228"/>
      <c r="AB139" s="228"/>
    </row>
    <row r="140" spans="1:28" s="126" customFormat="1" x14ac:dyDescent="0.25">
      <c r="A140" s="190" t="s">
        <v>42</v>
      </c>
      <c r="B140" s="182">
        <v>51</v>
      </c>
      <c r="C140" s="182">
        <v>0</v>
      </c>
      <c r="D140" s="193" t="s">
        <v>228</v>
      </c>
      <c r="E140" s="182">
        <v>851</v>
      </c>
      <c r="F140" s="193"/>
      <c r="G140" s="193"/>
      <c r="H140" s="193" t="s">
        <v>272</v>
      </c>
      <c r="I140" s="193" t="s">
        <v>43</v>
      </c>
      <c r="J140" s="228">
        <f t="shared" si="57"/>
        <v>7450400</v>
      </c>
      <c r="K140" s="228">
        <f t="shared" si="57"/>
        <v>0</v>
      </c>
      <c r="L140" s="228">
        <f t="shared" si="57"/>
        <v>7450400</v>
      </c>
      <c r="M140" s="228">
        <f t="shared" si="57"/>
        <v>0</v>
      </c>
      <c r="N140" s="228">
        <f t="shared" si="57"/>
        <v>7850100</v>
      </c>
      <c r="O140" s="228">
        <f t="shared" si="57"/>
        <v>0</v>
      </c>
      <c r="P140" s="228">
        <f t="shared" si="57"/>
        <v>7850100</v>
      </c>
      <c r="Q140" s="228">
        <f t="shared" si="57"/>
        <v>0</v>
      </c>
      <c r="R140" s="228">
        <f t="shared" si="57"/>
        <v>7909100</v>
      </c>
      <c r="S140" s="228" t="e">
        <f t="shared" si="57"/>
        <v>#REF!</v>
      </c>
      <c r="T140" s="228" t="e">
        <f t="shared" si="57"/>
        <v>#REF!</v>
      </c>
      <c r="U140" s="228" t="e">
        <f t="shared" si="57"/>
        <v>#REF!</v>
      </c>
      <c r="V140" s="228"/>
      <c r="W140" s="228"/>
      <c r="X140" s="228"/>
      <c r="Y140" s="228"/>
      <c r="Z140" s="228"/>
      <c r="AA140" s="228"/>
      <c r="AB140" s="228"/>
    </row>
    <row r="141" spans="1:28" s="126" customFormat="1" ht="30" x14ac:dyDescent="0.25">
      <c r="A141" s="37" t="s">
        <v>78</v>
      </c>
      <c r="B141" s="182">
        <v>51</v>
      </c>
      <c r="C141" s="182">
        <v>0</v>
      </c>
      <c r="D141" s="193" t="s">
        <v>228</v>
      </c>
      <c r="E141" s="182">
        <v>851</v>
      </c>
      <c r="F141" s="193"/>
      <c r="G141" s="193"/>
      <c r="H141" s="193" t="s">
        <v>272</v>
      </c>
      <c r="I141" s="193" t="s">
        <v>79</v>
      </c>
      <c r="J141" s="228">
        <f>'6.ВСР'!J100</f>
        <v>7450400</v>
      </c>
      <c r="K141" s="228">
        <f>'6.ВСР'!K100</f>
        <v>0</v>
      </c>
      <c r="L141" s="228">
        <f>'6.ВСР'!L100</f>
        <v>7450400</v>
      </c>
      <c r="M141" s="228">
        <f>'6.ВСР'!M100</f>
        <v>0</v>
      </c>
      <c r="N141" s="228">
        <f>'6.ВСР'!N100</f>
        <v>7850100</v>
      </c>
      <c r="O141" s="228">
        <f>'6.ВСР'!O100</f>
        <v>0</v>
      </c>
      <c r="P141" s="228">
        <f>'6.ВСР'!P100</f>
        <v>7850100</v>
      </c>
      <c r="Q141" s="228">
        <f>'6.ВСР'!Q100</f>
        <v>0</v>
      </c>
      <c r="R141" s="228">
        <f>'6.ВСР'!R100</f>
        <v>7909100</v>
      </c>
      <c r="S141" s="228" t="e">
        <f>'6.ВСР'!#REF!</f>
        <v>#REF!</v>
      </c>
      <c r="T141" s="228" t="e">
        <f>'6.ВСР'!#REF!</f>
        <v>#REF!</v>
      </c>
      <c r="U141" s="228" t="e">
        <f>'6.ВСР'!#REF!</f>
        <v>#REF!</v>
      </c>
      <c r="V141" s="228"/>
      <c r="W141" s="228"/>
      <c r="X141" s="228"/>
      <c r="Y141" s="228"/>
      <c r="Z141" s="228"/>
      <c r="AA141" s="228"/>
      <c r="AB141" s="228"/>
    </row>
    <row r="142" spans="1:28" s="12" customFormat="1" ht="213.75" x14ac:dyDescent="0.25">
      <c r="A142" s="233" t="s">
        <v>418</v>
      </c>
      <c r="B142" s="11">
        <v>51</v>
      </c>
      <c r="C142" s="11">
        <v>0</v>
      </c>
      <c r="D142" s="111" t="s">
        <v>415</v>
      </c>
      <c r="E142" s="11"/>
      <c r="F142" s="111"/>
      <c r="G142" s="111"/>
      <c r="H142" s="111"/>
      <c r="I142" s="111"/>
      <c r="J142" s="232">
        <f t="shared" ref="J142:U145" si="58">J143</f>
        <v>277399</v>
      </c>
      <c r="K142" s="232">
        <f t="shared" si="58"/>
        <v>263529</v>
      </c>
      <c r="L142" s="232">
        <f t="shared" si="58"/>
        <v>13870</v>
      </c>
      <c r="M142" s="232">
        <f t="shared" si="58"/>
        <v>0</v>
      </c>
      <c r="N142" s="232">
        <f t="shared" si="58"/>
        <v>0</v>
      </c>
      <c r="O142" s="232">
        <f t="shared" si="58"/>
        <v>0</v>
      </c>
      <c r="P142" s="232">
        <f t="shared" si="58"/>
        <v>0</v>
      </c>
      <c r="Q142" s="232">
        <f t="shared" si="58"/>
        <v>0</v>
      </c>
      <c r="R142" s="232">
        <f t="shared" si="58"/>
        <v>5788275.7999999998</v>
      </c>
      <c r="S142" s="232" t="e">
        <f t="shared" si="58"/>
        <v>#REF!</v>
      </c>
      <c r="T142" s="232" t="e">
        <f t="shared" si="58"/>
        <v>#REF!</v>
      </c>
      <c r="U142" s="232" t="e">
        <f t="shared" si="58"/>
        <v>#REF!</v>
      </c>
      <c r="V142" s="232"/>
      <c r="W142" s="232"/>
      <c r="X142" s="232"/>
      <c r="Y142" s="232"/>
      <c r="Z142" s="232"/>
      <c r="AA142" s="232"/>
      <c r="AB142" s="232"/>
    </row>
    <row r="143" spans="1:28" s="126" customFormat="1" ht="28.5" x14ac:dyDescent="0.25">
      <c r="A143" s="212" t="s">
        <v>6</v>
      </c>
      <c r="B143" s="182">
        <v>51</v>
      </c>
      <c r="C143" s="182">
        <v>0</v>
      </c>
      <c r="D143" s="193" t="s">
        <v>415</v>
      </c>
      <c r="E143" s="182">
        <v>851</v>
      </c>
      <c r="F143" s="193"/>
      <c r="G143" s="193"/>
      <c r="H143" s="193"/>
      <c r="I143" s="193"/>
      <c r="J143" s="228">
        <f t="shared" si="58"/>
        <v>277399</v>
      </c>
      <c r="K143" s="228">
        <f t="shared" si="58"/>
        <v>263529</v>
      </c>
      <c r="L143" s="228">
        <f t="shared" si="58"/>
        <v>13870</v>
      </c>
      <c r="M143" s="228">
        <f t="shared" si="58"/>
        <v>0</v>
      </c>
      <c r="N143" s="228">
        <f t="shared" si="58"/>
        <v>0</v>
      </c>
      <c r="O143" s="228">
        <f t="shared" si="58"/>
        <v>0</v>
      </c>
      <c r="P143" s="228">
        <f t="shared" si="58"/>
        <v>0</v>
      </c>
      <c r="Q143" s="228">
        <f t="shared" si="58"/>
        <v>0</v>
      </c>
      <c r="R143" s="228">
        <f t="shared" si="58"/>
        <v>5788275.7999999998</v>
      </c>
      <c r="S143" s="228" t="e">
        <f t="shared" si="58"/>
        <v>#REF!</v>
      </c>
      <c r="T143" s="228" t="e">
        <f t="shared" si="58"/>
        <v>#REF!</v>
      </c>
      <c r="U143" s="228" t="e">
        <f t="shared" si="58"/>
        <v>#REF!</v>
      </c>
      <c r="V143" s="228"/>
      <c r="W143" s="228"/>
      <c r="X143" s="228"/>
      <c r="Y143" s="228"/>
      <c r="Z143" s="228"/>
      <c r="AA143" s="228"/>
      <c r="AB143" s="228"/>
    </row>
    <row r="144" spans="1:28" s="126" customFormat="1" ht="75" x14ac:dyDescent="0.25">
      <c r="A144" s="194" t="s">
        <v>859</v>
      </c>
      <c r="B144" s="182">
        <v>51</v>
      </c>
      <c r="C144" s="182">
        <v>0</v>
      </c>
      <c r="D144" s="193" t="s">
        <v>415</v>
      </c>
      <c r="E144" s="182">
        <v>851</v>
      </c>
      <c r="F144" s="193"/>
      <c r="G144" s="193"/>
      <c r="H144" s="193" t="s">
        <v>416</v>
      </c>
      <c r="I144" s="193"/>
      <c r="J144" s="228">
        <f t="shared" si="58"/>
        <v>277399</v>
      </c>
      <c r="K144" s="228">
        <f t="shared" si="58"/>
        <v>263529</v>
      </c>
      <c r="L144" s="228">
        <f t="shared" si="58"/>
        <v>13870</v>
      </c>
      <c r="M144" s="228">
        <f t="shared" si="58"/>
        <v>0</v>
      </c>
      <c r="N144" s="228">
        <f t="shared" si="58"/>
        <v>0</v>
      </c>
      <c r="O144" s="228">
        <f t="shared" si="58"/>
        <v>0</v>
      </c>
      <c r="P144" s="228">
        <f t="shared" si="58"/>
        <v>0</v>
      </c>
      <c r="Q144" s="228">
        <f t="shared" si="58"/>
        <v>0</v>
      </c>
      <c r="R144" s="228">
        <f t="shared" si="58"/>
        <v>5788275.7999999998</v>
      </c>
      <c r="S144" s="228" t="e">
        <f t="shared" si="58"/>
        <v>#REF!</v>
      </c>
      <c r="T144" s="228" t="e">
        <f t="shared" si="58"/>
        <v>#REF!</v>
      </c>
      <c r="U144" s="228" t="e">
        <f t="shared" si="58"/>
        <v>#REF!</v>
      </c>
      <c r="V144" s="228"/>
      <c r="W144" s="228"/>
      <c r="X144" s="228"/>
      <c r="Y144" s="228"/>
      <c r="Z144" s="228"/>
      <c r="AA144" s="228"/>
      <c r="AB144" s="228"/>
    </row>
    <row r="145" spans="1:28" s="126" customFormat="1" ht="60" x14ac:dyDescent="0.25">
      <c r="A145" s="37" t="s">
        <v>22</v>
      </c>
      <c r="B145" s="182">
        <v>51</v>
      </c>
      <c r="C145" s="182">
        <v>0</v>
      </c>
      <c r="D145" s="193" t="s">
        <v>415</v>
      </c>
      <c r="E145" s="182">
        <v>851</v>
      </c>
      <c r="F145" s="193"/>
      <c r="G145" s="193"/>
      <c r="H145" s="193" t="s">
        <v>416</v>
      </c>
      <c r="I145" s="193" t="s">
        <v>23</v>
      </c>
      <c r="J145" s="228">
        <f t="shared" si="58"/>
        <v>277399</v>
      </c>
      <c r="K145" s="228">
        <f t="shared" si="58"/>
        <v>263529</v>
      </c>
      <c r="L145" s="228">
        <f t="shared" si="58"/>
        <v>13870</v>
      </c>
      <c r="M145" s="228">
        <f t="shared" si="58"/>
        <v>0</v>
      </c>
      <c r="N145" s="228">
        <f t="shared" si="58"/>
        <v>0</v>
      </c>
      <c r="O145" s="228">
        <f t="shared" si="58"/>
        <v>0</v>
      </c>
      <c r="P145" s="228">
        <f t="shared" si="58"/>
        <v>0</v>
      </c>
      <c r="Q145" s="228">
        <f t="shared" si="58"/>
        <v>0</v>
      </c>
      <c r="R145" s="228">
        <f t="shared" si="58"/>
        <v>5788275.7999999998</v>
      </c>
      <c r="S145" s="228" t="e">
        <f t="shared" si="58"/>
        <v>#REF!</v>
      </c>
      <c r="T145" s="228" t="e">
        <f t="shared" si="58"/>
        <v>#REF!</v>
      </c>
      <c r="U145" s="228" t="e">
        <f t="shared" si="58"/>
        <v>#REF!</v>
      </c>
      <c r="V145" s="228"/>
      <c r="W145" s="228"/>
      <c r="X145" s="228"/>
      <c r="Y145" s="228"/>
      <c r="Z145" s="228"/>
      <c r="AA145" s="228"/>
      <c r="AB145" s="228"/>
    </row>
    <row r="146" spans="1:28" s="126" customFormat="1" ht="60" x14ac:dyDescent="0.25">
      <c r="A146" s="37" t="s">
        <v>9</v>
      </c>
      <c r="B146" s="182">
        <v>51</v>
      </c>
      <c r="C146" s="182">
        <v>0</v>
      </c>
      <c r="D146" s="193" t="s">
        <v>415</v>
      </c>
      <c r="E146" s="182">
        <v>851</v>
      </c>
      <c r="F146" s="193"/>
      <c r="G146" s="193"/>
      <c r="H146" s="193" t="s">
        <v>416</v>
      </c>
      <c r="I146" s="193" t="s">
        <v>24</v>
      </c>
      <c r="J146" s="228">
        <f>'6.ВСР'!J140</f>
        <v>277399</v>
      </c>
      <c r="K146" s="228">
        <f>'6.ВСР'!K140</f>
        <v>263529</v>
      </c>
      <c r="L146" s="228">
        <f>'6.ВСР'!L140</f>
        <v>13870</v>
      </c>
      <c r="M146" s="228">
        <f>'6.ВСР'!M140</f>
        <v>0</v>
      </c>
      <c r="N146" s="228">
        <f>'6.ВСР'!N140</f>
        <v>0</v>
      </c>
      <c r="O146" s="228">
        <f>'6.ВСР'!O140</f>
        <v>0</v>
      </c>
      <c r="P146" s="228">
        <f>'6.ВСР'!P140</f>
        <v>0</v>
      </c>
      <c r="Q146" s="228">
        <f>'6.ВСР'!Q140</f>
        <v>0</v>
      </c>
      <c r="R146" s="228">
        <f>'6.ВСР'!R140</f>
        <v>5788275.7999999998</v>
      </c>
      <c r="S146" s="228" t="e">
        <f>'6.ВСР'!#REF!</f>
        <v>#REF!</v>
      </c>
      <c r="T146" s="228" t="e">
        <f>'6.ВСР'!#REF!</f>
        <v>#REF!</v>
      </c>
      <c r="U146" s="228" t="e">
        <f>'6.ВСР'!#REF!</f>
        <v>#REF!</v>
      </c>
      <c r="V146" s="228"/>
      <c r="W146" s="228"/>
      <c r="X146" s="228"/>
      <c r="Y146" s="228"/>
      <c r="Z146" s="228"/>
      <c r="AA146" s="228"/>
      <c r="AB146" s="228"/>
    </row>
    <row r="147" spans="1:28" s="12" customFormat="1" ht="57" x14ac:dyDescent="0.25">
      <c r="A147" s="233" t="s">
        <v>1004</v>
      </c>
      <c r="B147" s="11">
        <v>51</v>
      </c>
      <c r="C147" s="11">
        <v>0</v>
      </c>
      <c r="D147" s="111" t="s">
        <v>1005</v>
      </c>
      <c r="E147" s="11"/>
      <c r="F147" s="111"/>
      <c r="G147" s="111"/>
      <c r="H147" s="111"/>
      <c r="I147" s="111"/>
      <c r="J147" s="232">
        <f>J148</f>
        <v>5855400</v>
      </c>
      <c r="K147" s="232">
        <f t="shared" ref="K147:U147" si="59">K148</f>
        <v>0</v>
      </c>
      <c r="L147" s="232">
        <f t="shared" si="59"/>
        <v>5855400</v>
      </c>
      <c r="M147" s="232">
        <f t="shared" si="59"/>
        <v>0</v>
      </c>
      <c r="N147" s="232">
        <f t="shared" si="59"/>
        <v>5587600</v>
      </c>
      <c r="O147" s="232">
        <f t="shared" si="59"/>
        <v>0</v>
      </c>
      <c r="P147" s="232">
        <f t="shared" si="59"/>
        <v>5587600</v>
      </c>
      <c r="Q147" s="232">
        <f t="shared" si="59"/>
        <v>0</v>
      </c>
      <c r="R147" s="232">
        <f t="shared" si="59"/>
        <v>5235500</v>
      </c>
      <c r="S147" s="232" t="e">
        <f t="shared" si="59"/>
        <v>#REF!</v>
      </c>
      <c r="T147" s="232" t="e">
        <f t="shared" si="59"/>
        <v>#REF!</v>
      </c>
      <c r="U147" s="232" t="e">
        <f t="shared" si="59"/>
        <v>#REF!</v>
      </c>
      <c r="V147" s="232"/>
      <c r="W147" s="232"/>
      <c r="X147" s="232"/>
      <c r="Y147" s="232"/>
      <c r="Z147" s="232"/>
      <c r="AA147" s="232"/>
      <c r="AB147" s="232"/>
    </row>
    <row r="148" spans="1:28" s="126" customFormat="1" ht="28.5" x14ac:dyDescent="0.25">
      <c r="A148" s="212" t="s">
        <v>6</v>
      </c>
      <c r="B148" s="11">
        <v>51</v>
      </c>
      <c r="C148" s="11">
        <v>0</v>
      </c>
      <c r="D148" s="111" t="s">
        <v>1005</v>
      </c>
      <c r="E148" s="11">
        <v>851</v>
      </c>
      <c r="F148" s="111"/>
      <c r="G148" s="111"/>
      <c r="H148" s="111"/>
      <c r="I148" s="111"/>
      <c r="J148" s="232">
        <f>J149+J152</f>
        <v>5855400</v>
      </c>
      <c r="K148" s="232">
        <f t="shared" ref="K148:U148" si="60">K149+K152</f>
        <v>0</v>
      </c>
      <c r="L148" s="232">
        <f t="shared" si="60"/>
        <v>5855400</v>
      </c>
      <c r="M148" s="232">
        <f t="shared" si="60"/>
        <v>0</v>
      </c>
      <c r="N148" s="232">
        <f t="shared" si="60"/>
        <v>5587600</v>
      </c>
      <c r="O148" s="232">
        <f t="shared" si="60"/>
        <v>0</v>
      </c>
      <c r="P148" s="232">
        <f t="shared" si="60"/>
        <v>5587600</v>
      </c>
      <c r="Q148" s="232">
        <f t="shared" si="60"/>
        <v>0</v>
      </c>
      <c r="R148" s="232">
        <f t="shared" si="60"/>
        <v>5235500</v>
      </c>
      <c r="S148" s="232" t="e">
        <f t="shared" si="60"/>
        <v>#REF!</v>
      </c>
      <c r="T148" s="232" t="e">
        <f t="shared" si="60"/>
        <v>#REF!</v>
      </c>
      <c r="U148" s="232" t="e">
        <f t="shared" si="60"/>
        <v>#REF!</v>
      </c>
      <c r="V148" s="228"/>
      <c r="W148" s="228"/>
      <c r="X148" s="228"/>
      <c r="Y148" s="228"/>
      <c r="Z148" s="228"/>
      <c r="AA148" s="228"/>
      <c r="AB148" s="228"/>
    </row>
    <row r="149" spans="1:28" s="126" customFormat="1" ht="30" x14ac:dyDescent="0.25">
      <c r="A149" s="227" t="s">
        <v>163</v>
      </c>
      <c r="B149" s="182">
        <v>51</v>
      </c>
      <c r="C149" s="182">
        <v>0</v>
      </c>
      <c r="D149" s="193" t="s">
        <v>1005</v>
      </c>
      <c r="E149" s="182">
        <v>851</v>
      </c>
      <c r="F149" s="193"/>
      <c r="G149" s="193"/>
      <c r="H149" s="193" t="s">
        <v>295</v>
      </c>
      <c r="I149" s="193"/>
      <c r="J149" s="228">
        <f>J150</f>
        <v>5849100</v>
      </c>
      <c r="K149" s="228">
        <f t="shared" ref="K149:U150" si="61">K150</f>
        <v>0</v>
      </c>
      <c r="L149" s="228">
        <f t="shared" si="61"/>
        <v>5849100</v>
      </c>
      <c r="M149" s="228">
        <f t="shared" si="61"/>
        <v>0</v>
      </c>
      <c r="N149" s="228">
        <f t="shared" si="61"/>
        <v>5587600</v>
      </c>
      <c r="O149" s="228">
        <f t="shared" si="61"/>
        <v>0</v>
      </c>
      <c r="P149" s="228">
        <f t="shared" si="61"/>
        <v>5587600</v>
      </c>
      <c r="Q149" s="228">
        <f t="shared" si="61"/>
        <v>0</v>
      </c>
      <c r="R149" s="228">
        <f t="shared" si="61"/>
        <v>5235500</v>
      </c>
      <c r="S149" s="228" t="e">
        <f t="shared" si="61"/>
        <v>#REF!</v>
      </c>
      <c r="T149" s="228" t="e">
        <f t="shared" si="61"/>
        <v>#REF!</v>
      </c>
      <c r="U149" s="228" t="e">
        <f t="shared" si="61"/>
        <v>#REF!</v>
      </c>
      <c r="V149" s="228"/>
      <c r="W149" s="228"/>
      <c r="X149" s="228"/>
      <c r="Y149" s="228"/>
      <c r="Z149" s="228"/>
      <c r="AA149" s="228"/>
      <c r="AB149" s="228"/>
    </row>
    <row r="150" spans="1:28" s="126" customFormat="1" ht="60" x14ac:dyDescent="0.25">
      <c r="A150" s="227" t="s">
        <v>53</v>
      </c>
      <c r="B150" s="182">
        <v>51</v>
      </c>
      <c r="C150" s="182">
        <v>0</v>
      </c>
      <c r="D150" s="193" t="s">
        <v>1005</v>
      </c>
      <c r="E150" s="182">
        <v>851</v>
      </c>
      <c r="F150" s="193"/>
      <c r="G150" s="193"/>
      <c r="H150" s="193" t="s">
        <v>295</v>
      </c>
      <c r="I150" s="193" t="s">
        <v>106</v>
      </c>
      <c r="J150" s="228">
        <f>J151</f>
        <v>5849100</v>
      </c>
      <c r="K150" s="228">
        <f t="shared" si="61"/>
        <v>0</v>
      </c>
      <c r="L150" s="228">
        <f t="shared" si="61"/>
        <v>5849100</v>
      </c>
      <c r="M150" s="228">
        <f t="shared" si="61"/>
        <v>0</v>
      </c>
      <c r="N150" s="228">
        <f t="shared" si="61"/>
        <v>5587600</v>
      </c>
      <c r="O150" s="228">
        <f t="shared" si="61"/>
        <v>0</v>
      </c>
      <c r="P150" s="228">
        <f t="shared" si="61"/>
        <v>5587600</v>
      </c>
      <c r="Q150" s="228">
        <f t="shared" si="61"/>
        <v>0</v>
      </c>
      <c r="R150" s="228">
        <f t="shared" si="61"/>
        <v>5235500</v>
      </c>
      <c r="S150" s="228" t="e">
        <f t="shared" si="61"/>
        <v>#REF!</v>
      </c>
      <c r="T150" s="228" t="e">
        <f t="shared" si="61"/>
        <v>#REF!</v>
      </c>
      <c r="U150" s="228" t="e">
        <f t="shared" si="61"/>
        <v>#REF!</v>
      </c>
      <c r="V150" s="228"/>
      <c r="W150" s="228"/>
      <c r="X150" s="228"/>
      <c r="Y150" s="228"/>
      <c r="Z150" s="228"/>
      <c r="AA150" s="228"/>
      <c r="AB150" s="228"/>
    </row>
    <row r="151" spans="1:28" s="126" customFormat="1" ht="30" x14ac:dyDescent="0.25">
      <c r="A151" s="227" t="s">
        <v>107</v>
      </c>
      <c r="B151" s="182">
        <v>51</v>
      </c>
      <c r="C151" s="182">
        <v>0</v>
      </c>
      <c r="D151" s="193" t="s">
        <v>1005</v>
      </c>
      <c r="E151" s="182">
        <v>851</v>
      </c>
      <c r="F151" s="193"/>
      <c r="G151" s="193"/>
      <c r="H151" s="193" t="s">
        <v>295</v>
      </c>
      <c r="I151" s="193" t="s">
        <v>108</v>
      </c>
      <c r="J151" s="228">
        <f>'6.ВСР'!J152</f>
        <v>5849100</v>
      </c>
      <c r="K151" s="228">
        <f>'6.ВСР'!K152</f>
        <v>0</v>
      </c>
      <c r="L151" s="228">
        <f>'6.ВСР'!L152</f>
        <v>5849100</v>
      </c>
      <c r="M151" s="228">
        <f>'6.ВСР'!M152</f>
        <v>0</v>
      </c>
      <c r="N151" s="228">
        <f>'6.ВСР'!N152</f>
        <v>5587600</v>
      </c>
      <c r="O151" s="228">
        <f>'6.ВСР'!O152</f>
        <v>0</v>
      </c>
      <c r="P151" s="228">
        <f>'6.ВСР'!P152</f>
        <v>5587600</v>
      </c>
      <c r="Q151" s="228">
        <f>'6.ВСР'!Q152</f>
        <v>0</v>
      </c>
      <c r="R151" s="228">
        <f>'6.ВСР'!R152</f>
        <v>5235500</v>
      </c>
      <c r="S151" s="228" t="e">
        <f>'6.ВСР'!#REF!</f>
        <v>#REF!</v>
      </c>
      <c r="T151" s="228" t="e">
        <f>'6.ВСР'!#REF!</f>
        <v>#REF!</v>
      </c>
      <c r="U151" s="228" t="e">
        <f>'6.ВСР'!#REF!</f>
        <v>#REF!</v>
      </c>
      <c r="V151" s="228"/>
      <c r="W151" s="228"/>
      <c r="X151" s="228"/>
      <c r="Y151" s="228"/>
      <c r="Z151" s="228"/>
      <c r="AA151" s="228"/>
      <c r="AB151" s="228"/>
    </row>
    <row r="152" spans="1:28" s="126" customFormat="1" ht="30" x14ac:dyDescent="0.25">
      <c r="A152" s="234" t="s">
        <v>154</v>
      </c>
      <c r="B152" s="182">
        <v>51</v>
      </c>
      <c r="C152" s="182">
        <v>0</v>
      </c>
      <c r="D152" s="193" t="s">
        <v>1005</v>
      </c>
      <c r="E152" s="182">
        <v>851</v>
      </c>
      <c r="F152" s="193"/>
      <c r="G152" s="193"/>
      <c r="H152" s="193" t="s">
        <v>293</v>
      </c>
      <c r="I152" s="193"/>
      <c r="J152" s="228">
        <f>J153</f>
        <v>6300</v>
      </c>
      <c r="K152" s="228">
        <f t="shared" ref="K152:U153" si="62">K153</f>
        <v>0</v>
      </c>
      <c r="L152" s="228">
        <f t="shared" si="62"/>
        <v>6300</v>
      </c>
      <c r="M152" s="228">
        <f t="shared" si="62"/>
        <v>0</v>
      </c>
      <c r="N152" s="228">
        <f t="shared" si="62"/>
        <v>0</v>
      </c>
      <c r="O152" s="228">
        <f t="shared" si="62"/>
        <v>0</v>
      </c>
      <c r="P152" s="228">
        <f t="shared" si="62"/>
        <v>0</v>
      </c>
      <c r="Q152" s="228">
        <f t="shared" si="62"/>
        <v>0</v>
      </c>
      <c r="R152" s="228">
        <f t="shared" si="62"/>
        <v>0</v>
      </c>
      <c r="S152" s="228" t="e">
        <f t="shared" si="62"/>
        <v>#REF!</v>
      </c>
      <c r="T152" s="228" t="e">
        <f t="shared" si="62"/>
        <v>#REF!</v>
      </c>
      <c r="U152" s="228" t="e">
        <f t="shared" si="62"/>
        <v>#REF!</v>
      </c>
      <c r="V152" s="228"/>
      <c r="W152" s="228"/>
      <c r="X152" s="228"/>
      <c r="Y152" s="228"/>
      <c r="Z152" s="228"/>
      <c r="AA152" s="228"/>
      <c r="AB152" s="228"/>
    </row>
    <row r="153" spans="1:28" s="126" customFormat="1" ht="60" x14ac:dyDescent="0.25">
      <c r="A153" s="235" t="s">
        <v>53</v>
      </c>
      <c r="B153" s="182">
        <v>51</v>
      </c>
      <c r="C153" s="182">
        <v>0</v>
      </c>
      <c r="D153" s="193" t="s">
        <v>1005</v>
      </c>
      <c r="E153" s="182">
        <v>851</v>
      </c>
      <c r="F153" s="193"/>
      <c r="G153" s="193"/>
      <c r="H153" s="193" t="s">
        <v>293</v>
      </c>
      <c r="I153" s="193" t="s">
        <v>106</v>
      </c>
      <c r="J153" s="228">
        <f>J154</f>
        <v>6300</v>
      </c>
      <c r="K153" s="228">
        <f t="shared" si="62"/>
        <v>0</v>
      </c>
      <c r="L153" s="228">
        <f t="shared" si="62"/>
        <v>6300</v>
      </c>
      <c r="M153" s="228">
        <f t="shared" si="62"/>
        <v>0</v>
      </c>
      <c r="N153" s="228">
        <f t="shared" si="62"/>
        <v>0</v>
      </c>
      <c r="O153" s="228">
        <f t="shared" si="62"/>
        <v>0</v>
      </c>
      <c r="P153" s="228">
        <f t="shared" si="62"/>
        <v>0</v>
      </c>
      <c r="Q153" s="228">
        <f t="shared" si="62"/>
        <v>0</v>
      </c>
      <c r="R153" s="228">
        <f t="shared" si="62"/>
        <v>0</v>
      </c>
      <c r="S153" s="228" t="e">
        <f t="shared" si="62"/>
        <v>#REF!</v>
      </c>
      <c r="T153" s="228" t="e">
        <f t="shared" si="62"/>
        <v>#REF!</v>
      </c>
      <c r="U153" s="228" t="e">
        <f t="shared" si="62"/>
        <v>#REF!</v>
      </c>
      <c r="V153" s="228"/>
      <c r="W153" s="228"/>
      <c r="X153" s="228"/>
      <c r="Y153" s="228"/>
      <c r="Z153" s="228"/>
      <c r="AA153" s="228"/>
      <c r="AB153" s="228"/>
    </row>
    <row r="154" spans="1:28" s="126" customFormat="1" ht="30" x14ac:dyDescent="0.25">
      <c r="A154" s="235" t="s">
        <v>107</v>
      </c>
      <c r="B154" s="182">
        <v>51</v>
      </c>
      <c r="C154" s="182">
        <v>0</v>
      </c>
      <c r="D154" s="193" t="s">
        <v>1005</v>
      </c>
      <c r="E154" s="182">
        <v>851</v>
      </c>
      <c r="F154" s="193"/>
      <c r="G154" s="193"/>
      <c r="H154" s="193" t="s">
        <v>293</v>
      </c>
      <c r="I154" s="193" t="s">
        <v>108</v>
      </c>
      <c r="J154" s="228">
        <f>'6.ВСР'!J155</f>
        <v>6300</v>
      </c>
      <c r="K154" s="228">
        <f>'6.ВСР'!K155</f>
        <v>0</v>
      </c>
      <c r="L154" s="228">
        <f>'6.ВСР'!L155</f>
        <v>6300</v>
      </c>
      <c r="M154" s="228">
        <f>'6.ВСР'!M155</f>
        <v>0</v>
      </c>
      <c r="N154" s="228">
        <f>'6.ВСР'!N155</f>
        <v>0</v>
      </c>
      <c r="O154" s="228">
        <f>'6.ВСР'!O155</f>
        <v>0</v>
      </c>
      <c r="P154" s="228">
        <f>'6.ВСР'!P155</f>
        <v>0</v>
      </c>
      <c r="Q154" s="228">
        <f>'6.ВСР'!Q155</f>
        <v>0</v>
      </c>
      <c r="R154" s="228">
        <f>'6.ВСР'!R155</f>
        <v>0</v>
      </c>
      <c r="S154" s="228" t="e">
        <f>'6.ВСР'!#REF!</f>
        <v>#REF!</v>
      </c>
      <c r="T154" s="228" t="e">
        <f>'6.ВСР'!#REF!</f>
        <v>#REF!</v>
      </c>
      <c r="U154" s="228" t="e">
        <f>'6.ВСР'!#REF!</f>
        <v>#REF!</v>
      </c>
      <c r="V154" s="228"/>
      <c r="W154" s="228"/>
      <c r="X154" s="228"/>
      <c r="Y154" s="228"/>
      <c r="Z154" s="228"/>
      <c r="AA154" s="228"/>
      <c r="AB154" s="228"/>
    </row>
    <row r="155" spans="1:28" s="126" customFormat="1" ht="42.75" x14ac:dyDescent="0.25">
      <c r="A155" s="233" t="s">
        <v>241</v>
      </c>
      <c r="B155" s="11">
        <v>51</v>
      </c>
      <c r="C155" s="11">
        <v>0</v>
      </c>
      <c r="D155" s="111" t="s">
        <v>1007</v>
      </c>
      <c r="E155" s="11"/>
      <c r="F155" s="111"/>
      <c r="G155" s="111"/>
      <c r="H155" s="111"/>
      <c r="I155" s="111"/>
      <c r="J155" s="232">
        <f>J156</f>
        <v>120000</v>
      </c>
      <c r="K155" s="232">
        <f t="shared" ref="K155:U158" si="63">K156</f>
        <v>120000</v>
      </c>
      <c r="L155" s="232">
        <f t="shared" si="63"/>
        <v>0</v>
      </c>
      <c r="M155" s="232">
        <f t="shared" si="63"/>
        <v>0</v>
      </c>
      <c r="N155" s="232">
        <f t="shared" si="63"/>
        <v>120000</v>
      </c>
      <c r="O155" s="232">
        <f t="shared" si="63"/>
        <v>120000</v>
      </c>
      <c r="P155" s="232">
        <f t="shared" si="63"/>
        <v>0</v>
      </c>
      <c r="Q155" s="232">
        <f t="shared" si="63"/>
        <v>0</v>
      </c>
      <c r="R155" s="232">
        <f t="shared" si="63"/>
        <v>120000</v>
      </c>
      <c r="S155" s="232" t="e">
        <f t="shared" si="63"/>
        <v>#REF!</v>
      </c>
      <c r="T155" s="232" t="e">
        <f t="shared" si="63"/>
        <v>#REF!</v>
      </c>
      <c r="U155" s="232" t="e">
        <f t="shared" si="63"/>
        <v>#REF!</v>
      </c>
      <c r="V155" s="228"/>
      <c r="W155" s="228"/>
      <c r="X155" s="228"/>
      <c r="Y155" s="228"/>
      <c r="Z155" s="228"/>
      <c r="AA155" s="228"/>
      <c r="AB155" s="228"/>
    </row>
    <row r="156" spans="1:28" s="126" customFormat="1" ht="28.5" x14ac:dyDescent="0.25">
      <c r="A156" s="212" t="s">
        <v>6</v>
      </c>
      <c r="B156" s="11">
        <v>51</v>
      </c>
      <c r="C156" s="11">
        <v>0</v>
      </c>
      <c r="D156" s="111" t="s">
        <v>1007</v>
      </c>
      <c r="E156" s="11">
        <v>851</v>
      </c>
      <c r="F156" s="111"/>
      <c r="G156" s="111"/>
      <c r="H156" s="111"/>
      <c r="I156" s="111"/>
      <c r="J156" s="232">
        <f>J157</f>
        <v>120000</v>
      </c>
      <c r="K156" s="232">
        <f t="shared" si="63"/>
        <v>120000</v>
      </c>
      <c r="L156" s="232">
        <f t="shared" si="63"/>
        <v>0</v>
      </c>
      <c r="M156" s="232">
        <f t="shared" si="63"/>
        <v>0</v>
      </c>
      <c r="N156" s="232">
        <f t="shared" si="63"/>
        <v>120000</v>
      </c>
      <c r="O156" s="232">
        <f t="shared" si="63"/>
        <v>120000</v>
      </c>
      <c r="P156" s="232">
        <f t="shared" si="63"/>
        <v>0</v>
      </c>
      <c r="Q156" s="232">
        <f t="shared" si="63"/>
        <v>0</v>
      </c>
      <c r="R156" s="232">
        <f t="shared" si="63"/>
        <v>120000</v>
      </c>
      <c r="S156" s="232" t="e">
        <f t="shared" si="63"/>
        <v>#REF!</v>
      </c>
      <c r="T156" s="232" t="e">
        <f t="shared" si="63"/>
        <v>#REF!</v>
      </c>
      <c r="U156" s="232" t="e">
        <f t="shared" si="63"/>
        <v>#REF!</v>
      </c>
      <c r="V156" s="228"/>
      <c r="W156" s="228"/>
      <c r="X156" s="228"/>
      <c r="Y156" s="228"/>
      <c r="Z156" s="228"/>
      <c r="AA156" s="228"/>
      <c r="AB156" s="228"/>
    </row>
    <row r="157" spans="1:28" s="126" customFormat="1" ht="180" x14ac:dyDescent="0.25">
      <c r="A157" s="227" t="s">
        <v>839</v>
      </c>
      <c r="B157" s="182">
        <v>51</v>
      </c>
      <c r="C157" s="182">
        <v>0</v>
      </c>
      <c r="D157" s="193" t="s">
        <v>1007</v>
      </c>
      <c r="E157" s="182">
        <v>851</v>
      </c>
      <c r="F157" s="193"/>
      <c r="G157" s="193"/>
      <c r="H157" s="193" t="s">
        <v>1006</v>
      </c>
      <c r="I157" s="193"/>
      <c r="J157" s="228">
        <f>J158</f>
        <v>120000</v>
      </c>
      <c r="K157" s="228">
        <f t="shared" si="63"/>
        <v>120000</v>
      </c>
      <c r="L157" s="228">
        <f t="shared" si="63"/>
        <v>0</v>
      </c>
      <c r="M157" s="228">
        <f t="shared" si="63"/>
        <v>0</v>
      </c>
      <c r="N157" s="228">
        <f t="shared" si="63"/>
        <v>120000</v>
      </c>
      <c r="O157" s="228">
        <f t="shared" si="63"/>
        <v>120000</v>
      </c>
      <c r="P157" s="228">
        <f t="shared" si="63"/>
        <v>0</v>
      </c>
      <c r="Q157" s="228">
        <f t="shared" si="63"/>
        <v>0</v>
      </c>
      <c r="R157" s="228">
        <f t="shared" si="63"/>
        <v>120000</v>
      </c>
      <c r="S157" s="228" t="e">
        <f t="shared" si="63"/>
        <v>#REF!</v>
      </c>
      <c r="T157" s="228" t="e">
        <f t="shared" si="63"/>
        <v>#REF!</v>
      </c>
      <c r="U157" s="228" t="e">
        <f t="shared" si="63"/>
        <v>#REF!</v>
      </c>
      <c r="V157" s="228"/>
      <c r="W157" s="228"/>
      <c r="X157" s="228"/>
      <c r="Y157" s="228"/>
      <c r="Z157" s="228"/>
      <c r="AA157" s="228"/>
      <c r="AB157" s="228"/>
    </row>
    <row r="158" spans="1:28" s="126" customFormat="1" ht="60" x14ac:dyDescent="0.25">
      <c r="A158" s="227" t="s">
        <v>53</v>
      </c>
      <c r="B158" s="182">
        <v>51</v>
      </c>
      <c r="C158" s="182">
        <v>0</v>
      </c>
      <c r="D158" s="193" t="s">
        <v>1007</v>
      </c>
      <c r="E158" s="182">
        <v>851</v>
      </c>
      <c r="F158" s="193"/>
      <c r="G158" s="193"/>
      <c r="H158" s="193" t="s">
        <v>1006</v>
      </c>
      <c r="I158" s="193" t="s">
        <v>106</v>
      </c>
      <c r="J158" s="228">
        <f>J159</f>
        <v>120000</v>
      </c>
      <c r="K158" s="228">
        <f t="shared" si="63"/>
        <v>120000</v>
      </c>
      <c r="L158" s="228">
        <f t="shared" si="63"/>
        <v>0</v>
      </c>
      <c r="M158" s="228">
        <f t="shared" si="63"/>
        <v>0</v>
      </c>
      <c r="N158" s="228">
        <f t="shared" si="63"/>
        <v>120000</v>
      </c>
      <c r="O158" s="228">
        <f t="shared" si="63"/>
        <v>120000</v>
      </c>
      <c r="P158" s="228">
        <f t="shared" si="63"/>
        <v>0</v>
      </c>
      <c r="Q158" s="228">
        <f t="shared" si="63"/>
        <v>0</v>
      </c>
      <c r="R158" s="228">
        <f t="shared" si="63"/>
        <v>120000</v>
      </c>
      <c r="S158" s="228" t="e">
        <f t="shared" si="63"/>
        <v>#REF!</v>
      </c>
      <c r="T158" s="228" t="e">
        <f t="shared" si="63"/>
        <v>#REF!</v>
      </c>
      <c r="U158" s="228" t="e">
        <f t="shared" si="63"/>
        <v>#REF!</v>
      </c>
      <c r="V158" s="228"/>
      <c r="W158" s="228"/>
      <c r="X158" s="228"/>
      <c r="Y158" s="228"/>
      <c r="Z158" s="228"/>
      <c r="AA158" s="228"/>
      <c r="AB158" s="228"/>
    </row>
    <row r="159" spans="1:28" s="126" customFormat="1" ht="30" x14ac:dyDescent="0.25">
      <c r="A159" s="227" t="s">
        <v>107</v>
      </c>
      <c r="B159" s="182">
        <v>51</v>
      </c>
      <c r="C159" s="182">
        <v>0</v>
      </c>
      <c r="D159" s="193" t="s">
        <v>1007</v>
      </c>
      <c r="E159" s="182">
        <v>851</v>
      </c>
      <c r="F159" s="193"/>
      <c r="G159" s="193"/>
      <c r="H159" s="193" t="s">
        <v>1006</v>
      </c>
      <c r="I159" s="193" t="s">
        <v>108</v>
      </c>
      <c r="J159" s="228">
        <f>'6.ВСР'!J158</f>
        <v>120000</v>
      </c>
      <c r="K159" s="228">
        <f>'6.ВСР'!K158</f>
        <v>120000</v>
      </c>
      <c r="L159" s="228">
        <f>'6.ВСР'!L158</f>
        <v>0</v>
      </c>
      <c r="M159" s="228">
        <f>'6.ВСР'!M158</f>
        <v>0</v>
      </c>
      <c r="N159" s="228">
        <f>'6.ВСР'!N158</f>
        <v>120000</v>
      </c>
      <c r="O159" s="228">
        <f>'6.ВСР'!O158</f>
        <v>120000</v>
      </c>
      <c r="P159" s="228">
        <f>'6.ВСР'!P158</f>
        <v>0</v>
      </c>
      <c r="Q159" s="228">
        <f>'6.ВСР'!Q158</f>
        <v>0</v>
      </c>
      <c r="R159" s="228">
        <f>'6.ВСР'!R158</f>
        <v>120000</v>
      </c>
      <c r="S159" s="228" t="e">
        <f>'6.ВСР'!#REF!</f>
        <v>#REF!</v>
      </c>
      <c r="T159" s="228" t="e">
        <f>'6.ВСР'!#REF!</f>
        <v>#REF!</v>
      </c>
      <c r="U159" s="228" t="e">
        <f>'6.ВСР'!#REF!</f>
        <v>#REF!</v>
      </c>
      <c r="V159" s="228"/>
      <c r="W159" s="228"/>
      <c r="X159" s="228"/>
      <c r="Y159" s="228"/>
      <c r="Z159" s="228"/>
      <c r="AA159" s="228"/>
      <c r="AB159" s="228"/>
    </row>
    <row r="160" spans="1:28" s="12" customFormat="1" ht="28.5" x14ac:dyDescent="0.25">
      <c r="A160" s="233" t="s">
        <v>419</v>
      </c>
      <c r="B160" s="11">
        <v>51</v>
      </c>
      <c r="C160" s="11">
        <v>0</v>
      </c>
      <c r="D160" s="22" t="s">
        <v>382</v>
      </c>
      <c r="E160" s="11"/>
      <c r="F160" s="111"/>
      <c r="G160" s="111"/>
      <c r="H160" s="111"/>
      <c r="I160" s="111"/>
      <c r="J160" s="232">
        <f t="shared" ref="J160:U160" si="64">J161</f>
        <v>21518091.09</v>
      </c>
      <c r="K160" s="232">
        <f t="shared" si="64"/>
        <v>21302910.09</v>
      </c>
      <c r="L160" s="232">
        <f t="shared" si="64"/>
        <v>215181</v>
      </c>
      <c r="M160" s="232">
        <f t="shared" si="64"/>
        <v>0</v>
      </c>
      <c r="N160" s="232">
        <f t="shared" si="64"/>
        <v>13750000</v>
      </c>
      <c r="O160" s="232">
        <f t="shared" si="64"/>
        <v>13612500</v>
      </c>
      <c r="P160" s="232">
        <f t="shared" si="64"/>
        <v>137500</v>
      </c>
      <c r="Q160" s="232">
        <f t="shared" si="64"/>
        <v>0</v>
      </c>
      <c r="R160" s="232">
        <f t="shared" si="64"/>
        <v>6970000</v>
      </c>
      <c r="S160" s="232" t="e">
        <f t="shared" si="64"/>
        <v>#REF!</v>
      </c>
      <c r="T160" s="232" t="e">
        <f t="shared" si="64"/>
        <v>#REF!</v>
      </c>
      <c r="U160" s="232" t="e">
        <f t="shared" si="64"/>
        <v>#REF!</v>
      </c>
      <c r="V160" s="232"/>
      <c r="W160" s="232"/>
      <c r="X160" s="232"/>
      <c r="Y160" s="232"/>
      <c r="Z160" s="232"/>
      <c r="AA160" s="232"/>
      <c r="AB160" s="232"/>
    </row>
    <row r="161" spans="1:28" s="126" customFormat="1" ht="28.5" x14ac:dyDescent="0.25">
      <c r="A161" s="212" t="s">
        <v>6</v>
      </c>
      <c r="B161" s="182">
        <v>51</v>
      </c>
      <c r="C161" s="182">
        <v>0</v>
      </c>
      <c r="D161" s="178" t="s">
        <v>382</v>
      </c>
      <c r="E161" s="182">
        <v>851</v>
      </c>
      <c r="F161" s="193"/>
      <c r="G161" s="193"/>
      <c r="H161" s="193"/>
      <c r="I161" s="193"/>
      <c r="J161" s="228">
        <f t="shared" ref="J161:U161" si="65">J162+J165</f>
        <v>21518091.09</v>
      </c>
      <c r="K161" s="228">
        <f t="shared" si="65"/>
        <v>21302910.09</v>
      </c>
      <c r="L161" s="228">
        <f t="shared" si="65"/>
        <v>215181</v>
      </c>
      <c r="M161" s="228">
        <f t="shared" si="65"/>
        <v>0</v>
      </c>
      <c r="N161" s="228">
        <f t="shared" si="65"/>
        <v>13750000</v>
      </c>
      <c r="O161" s="228">
        <f t="shared" si="65"/>
        <v>13612500</v>
      </c>
      <c r="P161" s="228">
        <f t="shared" si="65"/>
        <v>137500</v>
      </c>
      <c r="Q161" s="228">
        <f t="shared" si="65"/>
        <v>0</v>
      </c>
      <c r="R161" s="228">
        <f t="shared" si="65"/>
        <v>6970000</v>
      </c>
      <c r="S161" s="228" t="e">
        <f t="shared" si="65"/>
        <v>#REF!</v>
      </c>
      <c r="T161" s="228" t="e">
        <f t="shared" si="65"/>
        <v>#REF!</v>
      </c>
      <c r="U161" s="228" t="e">
        <f t="shared" si="65"/>
        <v>#REF!</v>
      </c>
      <c r="V161" s="228" t="e">
        <f t="shared" ref="V161:AB161" si="66">V162+V165</f>
        <v>#REF!</v>
      </c>
      <c r="W161" s="228" t="e">
        <f t="shared" si="66"/>
        <v>#REF!</v>
      </c>
      <c r="X161" s="228" t="e">
        <f t="shared" si="66"/>
        <v>#REF!</v>
      </c>
      <c r="Y161" s="228" t="e">
        <f t="shared" si="66"/>
        <v>#REF!</v>
      </c>
      <c r="Z161" s="228" t="e">
        <f t="shared" si="66"/>
        <v>#REF!</v>
      </c>
      <c r="AA161" s="228" t="e">
        <f t="shared" si="66"/>
        <v>#REF!</v>
      </c>
      <c r="AB161" s="228" t="e">
        <f t="shared" si="66"/>
        <v>#REF!</v>
      </c>
    </row>
    <row r="162" spans="1:28" s="126" customFormat="1" ht="45" hidden="1" x14ac:dyDescent="0.25">
      <c r="A162" s="227" t="s">
        <v>816</v>
      </c>
      <c r="B162" s="182">
        <v>51</v>
      </c>
      <c r="C162" s="182">
        <v>0</v>
      </c>
      <c r="D162" s="178" t="s">
        <v>382</v>
      </c>
      <c r="E162" s="182">
        <v>851</v>
      </c>
      <c r="F162" s="178" t="s">
        <v>35</v>
      </c>
      <c r="G162" s="178" t="s">
        <v>56</v>
      </c>
      <c r="H162" s="178" t="s">
        <v>922</v>
      </c>
      <c r="I162" s="178"/>
      <c r="J162" s="228">
        <f t="shared" ref="J162:U163" si="67">J163</f>
        <v>0</v>
      </c>
      <c r="K162" s="228">
        <f t="shared" si="67"/>
        <v>0</v>
      </c>
      <c r="L162" s="228">
        <f t="shared" si="67"/>
        <v>0</v>
      </c>
      <c r="M162" s="228">
        <f t="shared" si="67"/>
        <v>0</v>
      </c>
      <c r="N162" s="228">
        <f t="shared" si="67"/>
        <v>0</v>
      </c>
      <c r="O162" s="228">
        <f t="shared" si="67"/>
        <v>0</v>
      </c>
      <c r="P162" s="228">
        <f t="shared" si="67"/>
        <v>0</v>
      </c>
      <c r="Q162" s="228">
        <f t="shared" si="67"/>
        <v>0</v>
      </c>
      <c r="R162" s="228">
        <f t="shared" si="67"/>
        <v>0</v>
      </c>
      <c r="S162" s="228" t="e">
        <f t="shared" si="67"/>
        <v>#REF!</v>
      </c>
      <c r="T162" s="228" t="e">
        <f t="shared" si="67"/>
        <v>#REF!</v>
      </c>
      <c r="U162" s="228" t="e">
        <f t="shared" si="67"/>
        <v>#REF!</v>
      </c>
      <c r="V162" s="228" t="e">
        <f t="shared" ref="V162:AB163" si="68">V163</f>
        <v>#REF!</v>
      </c>
      <c r="W162" s="228" t="e">
        <f t="shared" si="68"/>
        <v>#REF!</v>
      </c>
      <c r="X162" s="228" t="e">
        <f t="shared" si="68"/>
        <v>#REF!</v>
      </c>
      <c r="Y162" s="228" t="e">
        <f t="shared" si="68"/>
        <v>#REF!</v>
      </c>
      <c r="Z162" s="228" t="e">
        <f t="shared" si="68"/>
        <v>#REF!</v>
      </c>
      <c r="AA162" s="228" t="e">
        <f t="shared" si="68"/>
        <v>#REF!</v>
      </c>
      <c r="AB162" s="228" t="e">
        <f t="shared" si="68"/>
        <v>#REF!</v>
      </c>
    </row>
    <row r="163" spans="1:28" s="126" customFormat="1" ht="45" hidden="1" x14ac:dyDescent="0.25">
      <c r="A163" s="227" t="s">
        <v>91</v>
      </c>
      <c r="B163" s="182">
        <v>51</v>
      </c>
      <c r="C163" s="182">
        <v>0</v>
      </c>
      <c r="D163" s="178" t="s">
        <v>382</v>
      </c>
      <c r="E163" s="182">
        <v>851</v>
      </c>
      <c r="F163" s="178" t="s">
        <v>35</v>
      </c>
      <c r="G163" s="178" t="s">
        <v>56</v>
      </c>
      <c r="H163" s="178" t="s">
        <v>922</v>
      </c>
      <c r="I163" s="178" t="s">
        <v>92</v>
      </c>
      <c r="J163" s="228">
        <f t="shared" si="67"/>
        <v>0</v>
      </c>
      <c r="K163" s="228">
        <f t="shared" si="67"/>
        <v>0</v>
      </c>
      <c r="L163" s="228">
        <f t="shared" si="67"/>
        <v>0</v>
      </c>
      <c r="M163" s="228">
        <f t="shared" si="67"/>
        <v>0</v>
      </c>
      <c r="N163" s="228">
        <f t="shared" si="67"/>
        <v>0</v>
      </c>
      <c r="O163" s="228">
        <f t="shared" si="67"/>
        <v>0</v>
      </c>
      <c r="P163" s="228">
        <f t="shared" si="67"/>
        <v>0</v>
      </c>
      <c r="Q163" s="228">
        <f t="shared" si="67"/>
        <v>0</v>
      </c>
      <c r="R163" s="228">
        <f t="shared" si="67"/>
        <v>0</v>
      </c>
      <c r="S163" s="228" t="e">
        <f t="shared" si="67"/>
        <v>#REF!</v>
      </c>
      <c r="T163" s="228" t="e">
        <f t="shared" si="67"/>
        <v>#REF!</v>
      </c>
      <c r="U163" s="228" t="e">
        <f t="shared" si="67"/>
        <v>#REF!</v>
      </c>
      <c r="V163" s="228" t="e">
        <f t="shared" si="68"/>
        <v>#REF!</v>
      </c>
      <c r="W163" s="228" t="e">
        <f t="shared" si="68"/>
        <v>#REF!</v>
      </c>
      <c r="X163" s="228" t="e">
        <f t="shared" si="68"/>
        <v>#REF!</v>
      </c>
      <c r="Y163" s="228" t="e">
        <f t="shared" si="68"/>
        <v>#REF!</v>
      </c>
      <c r="Z163" s="228" t="e">
        <f t="shared" si="68"/>
        <v>#REF!</v>
      </c>
      <c r="AA163" s="228" t="e">
        <f t="shared" si="68"/>
        <v>#REF!</v>
      </c>
      <c r="AB163" s="228" t="e">
        <f t="shared" si="68"/>
        <v>#REF!</v>
      </c>
    </row>
    <row r="164" spans="1:28" s="126" customFormat="1" hidden="1" x14ac:dyDescent="0.25">
      <c r="A164" s="227" t="s">
        <v>93</v>
      </c>
      <c r="B164" s="182">
        <v>51</v>
      </c>
      <c r="C164" s="182">
        <v>0</v>
      </c>
      <c r="D164" s="178" t="s">
        <v>382</v>
      </c>
      <c r="E164" s="182">
        <v>851</v>
      </c>
      <c r="F164" s="178" t="s">
        <v>35</v>
      </c>
      <c r="G164" s="178" t="s">
        <v>56</v>
      </c>
      <c r="H164" s="178" t="s">
        <v>922</v>
      </c>
      <c r="I164" s="178" t="s">
        <v>94</v>
      </c>
      <c r="J164" s="228">
        <f>'6.ВСР'!J144</f>
        <v>0</v>
      </c>
      <c r="K164" s="228">
        <f>'6.ВСР'!K144</f>
        <v>0</v>
      </c>
      <c r="L164" s="228">
        <f>'6.ВСР'!L144</f>
        <v>0</v>
      </c>
      <c r="M164" s="228">
        <f>'6.ВСР'!M144</f>
        <v>0</v>
      </c>
      <c r="N164" s="228">
        <f>'6.ВСР'!N144</f>
        <v>0</v>
      </c>
      <c r="O164" s="228">
        <f>'6.ВСР'!O144</f>
        <v>0</v>
      </c>
      <c r="P164" s="228">
        <f>'6.ВСР'!P144</f>
        <v>0</v>
      </c>
      <c r="Q164" s="228">
        <f>'6.ВСР'!Q144</f>
        <v>0</v>
      </c>
      <c r="R164" s="228">
        <f>'6.ВСР'!R144</f>
        <v>0</v>
      </c>
      <c r="S164" s="228" t="e">
        <f>'6.ВСР'!#REF!</f>
        <v>#REF!</v>
      </c>
      <c r="T164" s="228" t="e">
        <f>'6.ВСР'!#REF!</f>
        <v>#REF!</v>
      </c>
      <c r="U164" s="228" t="e">
        <f>'6.ВСР'!#REF!</f>
        <v>#REF!</v>
      </c>
      <c r="V164" s="228" t="e">
        <f>'6.ВСР'!#REF!</f>
        <v>#REF!</v>
      </c>
      <c r="W164" s="228" t="e">
        <f>'6.ВСР'!#REF!</f>
        <v>#REF!</v>
      </c>
      <c r="X164" s="228" t="e">
        <f>'6.ВСР'!#REF!</f>
        <v>#REF!</v>
      </c>
      <c r="Y164" s="228" t="e">
        <f>'6.ВСР'!#REF!</f>
        <v>#REF!</v>
      </c>
      <c r="Z164" s="228" t="e">
        <f>'6.ВСР'!#REF!</f>
        <v>#REF!</v>
      </c>
      <c r="AA164" s="228" t="e">
        <f>'6.ВСР'!#REF!</f>
        <v>#REF!</v>
      </c>
      <c r="AB164" s="228" t="e">
        <f>'6.ВСР'!#REF!</f>
        <v>#REF!</v>
      </c>
    </row>
    <row r="165" spans="1:28" s="195" customFormat="1" ht="45" x14ac:dyDescent="0.25">
      <c r="A165" s="194" t="s">
        <v>388</v>
      </c>
      <c r="B165" s="182">
        <v>51</v>
      </c>
      <c r="C165" s="182">
        <v>0</v>
      </c>
      <c r="D165" s="178" t="s">
        <v>382</v>
      </c>
      <c r="E165" s="182">
        <v>851</v>
      </c>
      <c r="F165" s="193"/>
      <c r="G165" s="193"/>
      <c r="H165" s="193" t="s">
        <v>389</v>
      </c>
      <c r="I165" s="178"/>
      <c r="J165" s="189">
        <f t="shared" ref="J165:U166" si="69">J166</f>
        <v>21518091.09</v>
      </c>
      <c r="K165" s="189">
        <f t="shared" si="69"/>
        <v>21302910.09</v>
      </c>
      <c r="L165" s="189">
        <f t="shared" si="69"/>
        <v>215181</v>
      </c>
      <c r="M165" s="189">
        <f t="shared" si="69"/>
        <v>0</v>
      </c>
      <c r="N165" s="189">
        <f t="shared" si="69"/>
        <v>13750000</v>
      </c>
      <c r="O165" s="189">
        <f t="shared" si="69"/>
        <v>13612500</v>
      </c>
      <c r="P165" s="189">
        <f t="shared" si="69"/>
        <v>137500</v>
      </c>
      <c r="Q165" s="189">
        <f t="shared" si="69"/>
        <v>0</v>
      </c>
      <c r="R165" s="189">
        <f t="shared" si="69"/>
        <v>6970000</v>
      </c>
      <c r="S165" s="189" t="e">
        <f t="shared" si="69"/>
        <v>#REF!</v>
      </c>
      <c r="T165" s="189" t="e">
        <f t="shared" si="69"/>
        <v>#REF!</v>
      </c>
      <c r="U165" s="189" t="e">
        <f t="shared" si="69"/>
        <v>#REF!</v>
      </c>
      <c r="V165" s="189"/>
      <c r="W165" s="189"/>
      <c r="X165" s="189"/>
      <c r="Y165" s="189"/>
      <c r="Z165" s="189"/>
      <c r="AA165" s="189"/>
      <c r="AB165" s="189"/>
    </row>
    <row r="166" spans="1:28" s="195" customFormat="1" ht="45" x14ac:dyDescent="0.25">
      <c r="A166" s="37" t="s">
        <v>91</v>
      </c>
      <c r="B166" s="182">
        <v>51</v>
      </c>
      <c r="C166" s="182">
        <v>0</v>
      </c>
      <c r="D166" s="178" t="s">
        <v>382</v>
      </c>
      <c r="E166" s="182">
        <v>851</v>
      </c>
      <c r="F166" s="193"/>
      <c r="G166" s="193"/>
      <c r="H166" s="193" t="s">
        <v>389</v>
      </c>
      <c r="I166" s="178" t="s">
        <v>92</v>
      </c>
      <c r="J166" s="189">
        <f t="shared" si="69"/>
        <v>21518091.09</v>
      </c>
      <c r="K166" s="189">
        <f t="shared" si="69"/>
        <v>21302910.09</v>
      </c>
      <c r="L166" s="189">
        <f t="shared" si="69"/>
        <v>215181</v>
      </c>
      <c r="M166" s="189">
        <f t="shared" si="69"/>
        <v>0</v>
      </c>
      <c r="N166" s="189">
        <f t="shared" si="69"/>
        <v>13750000</v>
      </c>
      <c r="O166" s="189">
        <f t="shared" si="69"/>
        <v>13612500</v>
      </c>
      <c r="P166" s="189">
        <f t="shared" si="69"/>
        <v>137500</v>
      </c>
      <c r="Q166" s="189">
        <f t="shared" si="69"/>
        <v>0</v>
      </c>
      <c r="R166" s="189">
        <f t="shared" si="69"/>
        <v>6970000</v>
      </c>
      <c r="S166" s="189" t="e">
        <f t="shared" si="69"/>
        <v>#REF!</v>
      </c>
      <c r="T166" s="189" t="e">
        <f t="shared" si="69"/>
        <v>#REF!</v>
      </c>
      <c r="U166" s="189" t="e">
        <f t="shared" si="69"/>
        <v>#REF!</v>
      </c>
      <c r="V166" s="189"/>
      <c r="W166" s="189"/>
      <c r="X166" s="189"/>
      <c r="Y166" s="189"/>
      <c r="Z166" s="189"/>
      <c r="AA166" s="189"/>
      <c r="AB166" s="189"/>
    </row>
    <row r="167" spans="1:28" s="195" customFormat="1" x14ac:dyDescent="0.25">
      <c r="A167" s="37" t="s">
        <v>93</v>
      </c>
      <c r="B167" s="182">
        <v>51</v>
      </c>
      <c r="C167" s="182">
        <v>0</v>
      </c>
      <c r="D167" s="178" t="s">
        <v>382</v>
      </c>
      <c r="E167" s="182">
        <v>851</v>
      </c>
      <c r="F167" s="193"/>
      <c r="G167" s="193"/>
      <c r="H167" s="193" t="s">
        <v>389</v>
      </c>
      <c r="I167" s="178" t="s">
        <v>94</v>
      </c>
      <c r="J167" s="189">
        <f>'6.ВСР'!J147</f>
        <v>21518091.09</v>
      </c>
      <c r="K167" s="189">
        <f>'6.ВСР'!K147</f>
        <v>21302910.09</v>
      </c>
      <c r="L167" s="189">
        <f>'6.ВСР'!L147</f>
        <v>215181</v>
      </c>
      <c r="M167" s="189">
        <f>'6.ВСР'!M147</f>
        <v>0</v>
      </c>
      <c r="N167" s="189">
        <f>'6.ВСР'!N147</f>
        <v>13750000</v>
      </c>
      <c r="O167" s="189">
        <f>'6.ВСР'!O147</f>
        <v>13612500</v>
      </c>
      <c r="P167" s="189">
        <f>'6.ВСР'!P147</f>
        <v>137500</v>
      </c>
      <c r="Q167" s="189">
        <f>'6.ВСР'!Q147</f>
        <v>0</v>
      </c>
      <c r="R167" s="189">
        <f>'6.ВСР'!R147</f>
        <v>6970000</v>
      </c>
      <c r="S167" s="189" t="e">
        <f>'6.ВСР'!#REF!</f>
        <v>#REF!</v>
      </c>
      <c r="T167" s="189" t="e">
        <f>'6.ВСР'!#REF!</f>
        <v>#REF!</v>
      </c>
      <c r="U167" s="189" t="e">
        <f>'6.ВСР'!#REF!</f>
        <v>#REF!</v>
      </c>
      <c r="V167" s="189"/>
      <c r="W167" s="189"/>
      <c r="X167" s="189"/>
      <c r="Y167" s="189"/>
      <c r="Z167" s="189"/>
      <c r="AA167" s="189"/>
      <c r="AB167" s="189"/>
    </row>
    <row r="168" spans="1:28" s="126" customFormat="1" ht="28.5" x14ac:dyDescent="0.25">
      <c r="A168" s="212" t="s">
        <v>378</v>
      </c>
      <c r="B168" s="11">
        <v>51</v>
      </c>
      <c r="C168" s="11">
        <v>2</v>
      </c>
      <c r="D168" s="111"/>
      <c r="E168" s="11"/>
      <c r="F168" s="22"/>
      <c r="G168" s="111"/>
      <c r="H168" s="111"/>
      <c r="I168" s="22"/>
      <c r="J168" s="23">
        <f t="shared" ref="J168:U168" si="70">J170</f>
        <v>21069148</v>
      </c>
      <c r="K168" s="23">
        <f t="shared" si="70"/>
        <v>1622400</v>
      </c>
      <c r="L168" s="23">
        <f t="shared" si="70"/>
        <v>13846748</v>
      </c>
      <c r="M168" s="23">
        <f t="shared" si="70"/>
        <v>5600000</v>
      </c>
      <c r="N168" s="23">
        <f t="shared" si="70"/>
        <v>18280427</v>
      </c>
      <c r="O168" s="23">
        <f t="shared" si="70"/>
        <v>122400</v>
      </c>
      <c r="P168" s="23">
        <f t="shared" si="70"/>
        <v>12558027</v>
      </c>
      <c r="Q168" s="23">
        <f t="shared" si="70"/>
        <v>5600000</v>
      </c>
      <c r="R168" s="23">
        <f t="shared" si="70"/>
        <v>19340452</v>
      </c>
      <c r="S168" s="23" t="e">
        <f t="shared" si="70"/>
        <v>#REF!</v>
      </c>
      <c r="T168" s="23" t="e">
        <f t="shared" si="70"/>
        <v>#REF!</v>
      </c>
      <c r="U168" s="23" t="e">
        <f t="shared" si="70"/>
        <v>#REF!</v>
      </c>
      <c r="V168" s="23"/>
      <c r="W168" s="23"/>
      <c r="X168" s="23"/>
      <c r="Y168" s="23"/>
      <c r="Z168" s="23"/>
      <c r="AA168" s="23"/>
      <c r="AB168" s="23"/>
    </row>
    <row r="169" spans="1:28" s="126" customFormat="1" ht="71.25" x14ac:dyDescent="0.25">
      <c r="A169" s="212" t="s">
        <v>229</v>
      </c>
      <c r="B169" s="11">
        <v>51</v>
      </c>
      <c r="C169" s="11">
        <v>2</v>
      </c>
      <c r="D169" s="111" t="s">
        <v>138</v>
      </c>
      <c r="E169" s="11"/>
      <c r="F169" s="22"/>
      <c r="G169" s="111"/>
      <c r="H169" s="111"/>
      <c r="I169" s="22"/>
      <c r="J169" s="23">
        <f t="shared" ref="J169:U169" si="71">J170</f>
        <v>21069148</v>
      </c>
      <c r="K169" s="23">
        <f t="shared" si="71"/>
        <v>1622400</v>
      </c>
      <c r="L169" s="23">
        <f t="shared" si="71"/>
        <v>13846748</v>
      </c>
      <c r="M169" s="23">
        <f t="shared" si="71"/>
        <v>5600000</v>
      </c>
      <c r="N169" s="23">
        <f t="shared" si="71"/>
        <v>18280427</v>
      </c>
      <c r="O169" s="23">
        <f t="shared" si="71"/>
        <v>122400</v>
      </c>
      <c r="P169" s="23">
        <f t="shared" si="71"/>
        <v>12558027</v>
      </c>
      <c r="Q169" s="23">
        <f t="shared" si="71"/>
        <v>5600000</v>
      </c>
      <c r="R169" s="23">
        <f t="shared" si="71"/>
        <v>19340452</v>
      </c>
      <c r="S169" s="23" t="e">
        <f t="shared" si="71"/>
        <v>#REF!</v>
      </c>
      <c r="T169" s="23" t="e">
        <f t="shared" si="71"/>
        <v>#REF!</v>
      </c>
      <c r="U169" s="23" t="e">
        <f t="shared" si="71"/>
        <v>#REF!</v>
      </c>
      <c r="V169" s="23"/>
      <c r="W169" s="23"/>
      <c r="X169" s="23"/>
      <c r="Y169" s="23"/>
      <c r="Z169" s="23"/>
      <c r="AA169" s="23"/>
      <c r="AB169" s="23"/>
    </row>
    <row r="170" spans="1:28" s="126" customFormat="1" ht="28.5" x14ac:dyDescent="0.25">
      <c r="A170" s="212" t="s">
        <v>6</v>
      </c>
      <c r="B170" s="11">
        <v>51</v>
      </c>
      <c r="C170" s="11">
        <v>2</v>
      </c>
      <c r="D170" s="111" t="s">
        <v>138</v>
      </c>
      <c r="E170" s="11">
        <v>851</v>
      </c>
      <c r="F170" s="22"/>
      <c r="G170" s="111"/>
      <c r="H170" s="111"/>
      <c r="I170" s="22"/>
      <c r="J170" s="23">
        <f t="shared" ref="J170:U170" si="72">J174+J177+J180+J188+J171+J185+J193+J196+J199</f>
        <v>21069148</v>
      </c>
      <c r="K170" s="23">
        <f t="shared" si="72"/>
        <v>1622400</v>
      </c>
      <c r="L170" s="23">
        <f t="shared" si="72"/>
        <v>13846748</v>
      </c>
      <c r="M170" s="23">
        <f t="shared" si="72"/>
        <v>5600000</v>
      </c>
      <c r="N170" s="23">
        <f t="shared" si="72"/>
        <v>18280427</v>
      </c>
      <c r="O170" s="23">
        <f t="shared" si="72"/>
        <v>122400</v>
      </c>
      <c r="P170" s="23">
        <f t="shared" si="72"/>
        <v>12558027</v>
      </c>
      <c r="Q170" s="23">
        <f t="shared" si="72"/>
        <v>5600000</v>
      </c>
      <c r="R170" s="23">
        <f t="shared" si="72"/>
        <v>19340452</v>
      </c>
      <c r="S170" s="23" t="e">
        <f t="shared" si="72"/>
        <v>#REF!</v>
      </c>
      <c r="T170" s="23" t="e">
        <f t="shared" si="72"/>
        <v>#REF!</v>
      </c>
      <c r="U170" s="23" t="e">
        <f t="shared" si="72"/>
        <v>#REF!</v>
      </c>
      <c r="V170" s="23"/>
      <c r="W170" s="23"/>
      <c r="X170" s="23"/>
      <c r="Y170" s="23"/>
      <c r="Z170" s="23"/>
      <c r="AA170" s="23"/>
      <c r="AB170" s="23"/>
    </row>
    <row r="171" spans="1:28" s="126" customFormat="1" ht="150" x14ac:dyDescent="0.25">
      <c r="A171" s="192" t="s">
        <v>113</v>
      </c>
      <c r="B171" s="182">
        <v>51</v>
      </c>
      <c r="C171" s="182">
        <v>2</v>
      </c>
      <c r="D171" s="178" t="s">
        <v>138</v>
      </c>
      <c r="E171" s="182">
        <v>851</v>
      </c>
      <c r="F171" s="178" t="s">
        <v>74</v>
      </c>
      <c r="G171" s="178" t="s">
        <v>11</v>
      </c>
      <c r="H171" s="178" t="s">
        <v>230</v>
      </c>
      <c r="I171" s="178"/>
      <c r="J171" s="189">
        <f t="shared" ref="J171:U172" si="73">J172</f>
        <v>122400</v>
      </c>
      <c r="K171" s="189">
        <f t="shared" si="73"/>
        <v>122400</v>
      </c>
      <c r="L171" s="189">
        <f t="shared" si="73"/>
        <v>0</v>
      </c>
      <c r="M171" s="189">
        <f t="shared" si="73"/>
        <v>0</v>
      </c>
      <c r="N171" s="189">
        <f t="shared" si="73"/>
        <v>122400</v>
      </c>
      <c r="O171" s="189">
        <f t="shared" si="73"/>
        <v>122400</v>
      </c>
      <c r="P171" s="189">
        <f t="shared" si="73"/>
        <v>0</v>
      </c>
      <c r="Q171" s="189">
        <f t="shared" si="73"/>
        <v>0</v>
      </c>
      <c r="R171" s="189">
        <f t="shared" si="73"/>
        <v>122400</v>
      </c>
      <c r="S171" s="189" t="e">
        <f t="shared" si="73"/>
        <v>#REF!</v>
      </c>
      <c r="T171" s="189" t="e">
        <f t="shared" si="73"/>
        <v>#REF!</v>
      </c>
      <c r="U171" s="189" t="e">
        <f t="shared" si="73"/>
        <v>#REF!</v>
      </c>
      <c r="V171" s="189"/>
      <c r="W171" s="189"/>
      <c r="X171" s="189"/>
      <c r="Y171" s="189"/>
      <c r="Z171" s="189"/>
      <c r="AA171" s="189"/>
      <c r="AB171" s="189"/>
    </row>
    <row r="172" spans="1:28" s="126" customFormat="1" ht="60" x14ac:dyDescent="0.25">
      <c r="A172" s="37" t="s">
        <v>53</v>
      </c>
      <c r="B172" s="182">
        <v>51</v>
      </c>
      <c r="C172" s="182">
        <v>2</v>
      </c>
      <c r="D172" s="178" t="s">
        <v>138</v>
      </c>
      <c r="E172" s="182">
        <v>851</v>
      </c>
      <c r="F172" s="178" t="s">
        <v>74</v>
      </c>
      <c r="G172" s="178" t="s">
        <v>11</v>
      </c>
      <c r="H172" s="178" t="s">
        <v>230</v>
      </c>
      <c r="I172" s="178" t="s">
        <v>106</v>
      </c>
      <c r="J172" s="189">
        <f t="shared" si="73"/>
        <v>122400</v>
      </c>
      <c r="K172" s="189">
        <f t="shared" si="73"/>
        <v>122400</v>
      </c>
      <c r="L172" s="189">
        <f t="shared" si="73"/>
        <v>0</v>
      </c>
      <c r="M172" s="189">
        <f t="shared" si="73"/>
        <v>0</v>
      </c>
      <c r="N172" s="189">
        <f t="shared" si="73"/>
        <v>122400</v>
      </c>
      <c r="O172" s="189">
        <f t="shared" si="73"/>
        <v>122400</v>
      </c>
      <c r="P172" s="189">
        <f t="shared" si="73"/>
        <v>0</v>
      </c>
      <c r="Q172" s="189">
        <f t="shared" si="73"/>
        <v>0</v>
      </c>
      <c r="R172" s="189">
        <f t="shared" si="73"/>
        <v>122400</v>
      </c>
      <c r="S172" s="189" t="e">
        <f t="shared" si="73"/>
        <v>#REF!</v>
      </c>
      <c r="T172" s="189" t="e">
        <f t="shared" si="73"/>
        <v>#REF!</v>
      </c>
      <c r="U172" s="189" t="e">
        <f t="shared" si="73"/>
        <v>#REF!</v>
      </c>
      <c r="V172" s="189"/>
      <c r="W172" s="189"/>
      <c r="X172" s="189"/>
      <c r="Y172" s="189"/>
      <c r="Z172" s="189"/>
      <c r="AA172" s="189"/>
      <c r="AB172" s="189"/>
    </row>
    <row r="173" spans="1:28" s="126" customFormat="1" ht="30" x14ac:dyDescent="0.25">
      <c r="A173" s="37" t="s">
        <v>107</v>
      </c>
      <c r="B173" s="182">
        <v>51</v>
      </c>
      <c r="C173" s="182">
        <v>2</v>
      </c>
      <c r="D173" s="178" t="s">
        <v>138</v>
      </c>
      <c r="E173" s="182">
        <v>851</v>
      </c>
      <c r="F173" s="178" t="s">
        <v>74</v>
      </c>
      <c r="G173" s="178" t="s">
        <v>11</v>
      </c>
      <c r="H173" s="178" t="s">
        <v>230</v>
      </c>
      <c r="I173" s="178" t="s">
        <v>108</v>
      </c>
      <c r="J173" s="189">
        <f>'6.ВСР'!J163</f>
        <v>122400</v>
      </c>
      <c r="K173" s="189">
        <f>'6.ВСР'!K163</f>
        <v>122400</v>
      </c>
      <c r="L173" s="189">
        <f>'6.ВСР'!L163</f>
        <v>0</v>
      </c>
      <c r="M173" s="189">
        <f>'6.ВСР'!M163</f>
        <v>0</v>
      </c>
      <c r="N173" s="189">
        <f>'6.ВСР'!N163</f>
        <v>122400</v>
      </c>
      <c r="O173" s="189">
        <f>'6.ВСР'!O163</f>
        <v>122400</v>
      </c>
      <c r="P173" s="189">
        <f>'6.ВСР'!P163</f>
        <v>0</v>
      </c>
      <c r="Q173" s="189">
        <f>'6.ВСР'!Q163</f>
        <v>0</v>
      </c>
      <c r="R173" s="189">
        <f>'6.ВСР'!R163</f>
        <v>122400</v>
      </c>
      <c r="S173" s="189" t="e">
        <f>'6.ВСР'!#REF!</f>
        <v>#REF!</v>
      </c>
      <c r="T173" s="189" t="e">
        <f>'6.ВСР'!#REF!</f>
        <v>#REF!</v>
      </c>
      <c r="U173" s="189" t="e">
        <f>'6.ВСР'!#REF!</f>
        <v>#REF!</v>
      </c>
      <c r="V173" s="189"/>
      <c r="W173" s="189"/>
      <c r="X173" s="189"/>
      <c r="Y173" s="189"/>
      <c r="Z173" s="189"/>
      <c r="AA173" s="189"/>
      <c r="AB173" s="189"/>
    </row>
    <row r="174" spans="1:28" s="126" customFormat="1" x14ac:dyDescent="0.25">
      <c r="A174" s="192" t="s">
        <v>104</v>
      </c>
      <c r="B174" s="182">
        <v>51</v>
      </c>
      <c r="C174" s="182">
        <v>2</v>
      </c>
      <c r="D174" s="178" t="s">
        <v>138</v>
      </c>
      <c r="E174" s="182">
        <v>851</v>
      </c>
      <c r="F174" s="178" t="s">
        <v>74</v>
      </c>
      <c r="G174" s="178" t="s">
        <v>11</v>
      </c>
      <c r="H174" s="178" t="s">
        <v>277</v>
      </c>
      <c r="I174" s="178"/>
      <c r="J174" s="189">
        <f t="shared" ref="J174:U175" si="74">J175</f>
        <v>7144700</v>
      </c>
      <c r="K174" s="189">
        <f t="shared" si="74"/>
        <v>0</v>
      </c>
      <c r="L174" s="189">
        <f t="shared" si="74"/>
        <v>7144700</v>
      </c>
      <c r="M174" s="189">
        <f t="shared" si="74"/>
        <v>0</v>
      </c>
      <c r="N174" s="189">
        <f t="shared" si="74"/>
        <v>6813900</v>
      </c>
      <c r="O174" s="189">
        <f t="shared" si="74"/>
        <v>0</v>
      </c>
      <c r="P174" s="189">
        <f t="shared" si="74"/>
        <v>6813900</v>
      </c>
      <c r="Q174" s="189">
        <f t="shared" si="74"/>
        <v>0</v>
      </c>
      <c r="R174" s="189">
        <f t="shared" si="74"/>
        <v>6270500</v>
      </c>
      <c r="S174" s="189" t="e">
        <f t="shared" si="74"/>
        <v>#REF!</v>
      </c>
      <c r="T174" s="189" t="e">
        <f t="shared" si="74"/>
        <v>#REF!</v>
      </c>
      <c r="U174" s="189" t="e">
        <f t="shared" si="74"/>
        <v>#REF!</v>
      </c>
      <c r="V174" s="189"/>
      <c r="W174" s="189"/>
      <c r="X174" s="189"/>
      <c r="Y174" s="189"/>
      <c r="Z174" s="189"/>
      <c r="AA174" s="189"/>
      <c r="AB174" s="189"/>
    </row>
    <row r="175" spans="1:28" s="126" customFormat="1" ht="60" x14ac:dyDescent="0.25">
      <c r="A175" s="37" t="s">
        <v>53</v>
      </c>
      <c r="B175" s="182">
        <v>51</v>
      </c>
      <c r="C175" s="182">
        <v>2</v>
      </c>
      <c r="D175" s="178" t="s">
        <v>138</v>
      </c>
      <c r="E175" s="182">
        <v>851</v>
      </c>
      <c r="F175" s="178" t="s">
        <v>74</v>
      </c>
      <c r="G175" s="178" t="s">
        <v>11</v>
      </c>
      <c r="H175" s="178" t="s">
        <v>277</v>
      </c>
      <c r="I175" s="178" t="s">
        <v>106</v>
      </c>
      <c r="J175" s="189">
        <f t="shared" si="74"/>
        <v>7144700</v>
      </c>
      <c r="K175" s="189">
        <f t="shared" si="74"/>
        <v>0</v>
      </c>
      <c r="L175" s="189">
        <f t="shared" si="74"/>
        <v>7144700</v>
      </c>
      <c r="M175" s="189">
        <f t="shared" si="74"/>
        <v>0</v>
      </c>
      <c r="N175" s="189">
        <f t="shared" si="74"/>
        <v>6813900</v>
      </c>
      <c r="O175" s="189">
        <f t="shared" si="74"/>
        <v>0</v>
      </c>
      <c r="P175" s="189">
        <f t="shared" si="74"/>
        <v>6813900</v>
      </c>
      <c r="Q175" s="189">
        <f t="shared" si="74"/>
        <v>0</v>
      </c>
      <c r="R175" s="189">
        <f t="shared" si="74"/>
        <v>6270500</v>
      </c>
      <c r="S175" s="189" t="e">
        <f t="shared" si="74"/>
        <v>#REF!</v>
      </c>
      <c r="T175" s="189" t="e">
        <f t="shared" si="74"/>
        <v>#REF!</v>
      </c>
      <c r="U175" s="189" t="e">
        <f t="shared" si="74"/>
        <v>#REF!</v>
      </c>
      <c r="V175" s="189"/>
      <c r="W175" s="189"/>
      <c r="X175" s="189"/>
      <c r="Y175" s="189"/>
      <c r="Z175" s="189"/>
      <c r="AA175" s="189"/>
      <c r="AB175" s="189"/>
    </row>
    <row r="176" spans="1:28" s="126" customFormat="1" ht="30" x14ac:dyDescent="0.25">
      <c r="A176" s="37" t="s">
        <v>107</v>
      </c>
      <c r="B176" s="182">
        <v>51</v>
      </c>
      <c r="C176" s="182">
        <v>2</v>
      </c>
      <c r="D176" s="178" t="s">
        <v>138</v>
      </c>
      <c r="E176" s="182">
        <v>851</v>
      </c>
      <c r="F176" s="178" t="s">
        <v>74</v>
      </c>
      <c r="G176" s="178" t="s">
        <v>11</v>
      </c>
      <c r="H176" s="178" t="s">
        <v>277</v>
      </c>
      <c r="I176" s="178" t="s">
        <v>108</v>
      </c>
      <c r="J176" s="189">
        <f>'6.ВСР'!J166</f>
        <v>7144700</v>
      </c>
      <c r="K176" s="189">
        <f>'6.ВСР'!K166</f>
        <v>0</v>
      </c>
      <c r="L176" s="189">
        <f>'6.ВСР'!L166</f>
        <v>7144700</v>
      </c>
      <c r="M176" s="189">
        <f>'6.ВСР'!M166</f>
        <v>0</v>
      </c>
      <c r="N176" s="189">
        <f>'6.ВСР'!N166</f>
        <v>6813900</v>
      </c>
      <c r="O176" s="189">
        <f>'6.ВСР'!O166</f>
        <v>0</v>
      </c>
      <c r="P176" s="189">
        <f>'6.ВСР'!P166</f>
        <v>6813900</v>
      </c>
      <c r="Q176" s="189">
        <f>'6.ВСР'!Q166</f>
        <v>0</v>
      </c>
      <c r="R176" s="189">
        <f>'6.ВСР'!R166</f>
        <v>6270500</v>
      </c>
      <c r="S176" s="189" t="e">
        <f>'6.ВСР'!#REF!</f>
        <v>#REF!</v>
      </c>
      <c r="T176" s="189" t="e">
        <f>'6.ВСР'!#REF!</f>
        <v>#REF!</v>
      </c>
      <c r="U176" s="189" t="e">
        <f>'6.ВСР'!#REF!</f>
        <v>#REF!</v>
      </c>
      <c r="V176" s="189"/>
      <c r="W176" s="189"/>
      <c r="X176" s="189"/>
      <c r="Y176" s="189"/>
      <c r="Z176" s="189"/>
      <c r="AA176" s="189"/>
      <c r="AB176" s="189"/>
    </row>
    <row r="177" spans="1:28" s="126" customFormat="1" ht="30" x14ac:dyDescent="0.25">
      <c r="A177" s="192" t="s">
        <v>109</v>
      </c>
      <c r="B177" s="182">
        <v>51</v>
      </c>
      <c r="C177" s="182">
        <v>2</v>
      </c>
      <c r="D177" s="178" t="s">
        <v>138</v>
      </c>
      <c r="E177" s="182">
        <v>851</v>
      </c>
      <c r="F177" s="178" t="s">
        <v>74</v>
      </c>
      <c r="G177" s="178" t="s">
        <v>11</v>
      </c>
      <c r="H177" s="178" t="s">
        <v>278</v>
      </c>
      <c r="I177" s="178"/>
      <c r="J177" s="189">
        <f t="shared" ref="J177:U181" si="75">J178</f>
        <v>6402300</v>
      </c>
      <c r="K177" s="189">
        <f t="shared" si="75"/>
        <v>0</v>
      </c>
      <c r="L177" s="189">
        <f t="shared" si="75"/>
        <v>6402300</v>
      </c>
      <c r="M177" s="189">
        <f t="shared" si="75"/>
        <v>0</v>
      </c>
      <c r="N177" s="189">
        <f t="shared" si="75"/>
        <v>5744127</v>
      </c>
      <c r="O177" s="189">
        <f t="shared" si="75"/>
        <v>0</v>
      </c>
      <c r="P177" s="189">
        <f t="shared" si="75"/>
        <v>5744127</v>
      </c>
      <c r="Q177" s="189">
        <f t="shared" si="75"/>
        <v>0</v>
      </c>
      <c r="R177" s="189">
        <f t="shared" si="75"/>
        <v>4548000</v>
      </c>
      <c r="S177" s="189" t="e">
        <f t="shared" si="75"/>
        <v>#REF!</v>
      </c>
      <c r="T177" s="189" t="e">
        <f t="shared" si="75"/>
        <v>#REF!</v>
      </c>
      <c r="U177" s="189" t="e">
        <f t="shared" si="75"/>
        <v>#REF!</v>
      </c>
      <c r="V177" s="189"/>
      <c r="W177" s="189"/>
      <c r="X177" s="189"/>
      <c r="Y177" s="189"/>
      <c r="Z177" s="189"/>
      <c r="AA177" s="189"/>
      <c r="AB177" s="189"/>
    </row>
    <row r="178" spans="1:28" s="126" customFormat="1" ht="60" x14ac:dyDescent="0.25">
      <c r="A178" s="37" t="s">
        <v>53</v>
      </c>
      <c r="B178" s="182">
        <v>51</v>
      </c>
      <c r="C178" s="182">
        <v>2</v>
      </c>
      <c r="D178" s="178" t="s">
        <v>138</v>
      </c>
      <c r="E178" s="182">
        <v>851</v>
      </c>
      <c r="F178" s="178" t="s">
        <v>74</v>
      </c>
      <c r="G178" s="178" t="s">
        <v>11</v>
      </c>
      <c r="H178" s="178" t="s">
        <v>278</v>
      </c>
      <c r="I178" s="38">
        <v>600</v>
      </c>
      <c r="J178" s="189">
        <f t="shared" si="75"/>
        <v>6402300</v>
      </c>
      <c r="K178" s="189">
        <f t="shared" si="75"/>
        <v>0</v>
      </c>
      <c r="L178" s="189">
        <f t="shared" si="75"/>
        <v>6402300</v>
      </c>
      <c r="M178" s="189">
        <f t="shared" si="75"/>
        <v>0</v>
      </c>
      <c r="N178" s="189">
        <f t="shared" si="75"/>
        <v>5744127</v>
      </c>
      <c r="O178" s="189">
        <f t="shared" si="75"/>
        <v>0</v>
      </c>
      <c r="P178" s="189">
        <f t="shared" si="75"/>
        <v>5744127</v>
      </c>
      <c r="Q178" s="189">
        <f t="shared" si="75"/>
        <v>0</v>
      </c>
      <c r="R178" s="189">
        <f t="shared" si="75"/>
        <v>4548000</v>
      </c>
      <c r="S178" s="189" t="e">
        <f t="shared" si="75"/>
        <v>#REF!</v>
      </c>
      <c r="T178" s="189" t="e">
        <f t="shared" si="75"/>
        <v>#REF!</v>
      </c>
      <c r="U178" s="189" t="e">
        <f t="shared" si="75"/>
        <v>#REF!</v>
      </c>
      <c r="V178" s="189"/>
      <c r="W178" s="189"/>
      <c r="X178" s="189"/>
      <c r="Y178" s="189"/>
      <c r="Z178" s="189"/>
      <c r="AA178" s="189"/>
      <c r="AB178" s="189"/>
    </row>
    <row r="179" spans="1:28" s="126" customFormat="1" ht="30" x14ac:dyDescent="0.25">
      <c r="A179" s="37" t="s">
        <v>107</v>
      </c>
      <c r="B179" s="182">
        <v>51</v>
      </c>
      <c r="C179" s="182">
        <v>2</v>
      </c>
      <c r="D179" s="178" t="s">
        <v>138</v>
      </c>
      <c r="E179" s="182">
        <v>851</v>
      </c>
      <c r="F179" s="178" t="s">
        <v>74</v>
      </c>
      <c r="G179" s="178" t="s">
        <v>11</v>
      </c>
      <c r="H179" s="178" t="s">
        <v>278</v>
      </c>
      <c r="I179" s="38">
        <v>610</v>
      </c>
      <c r="J179" s="189">
        <f>'6.ВСР'!J169</f>
        <v>6402300</v>
      </c>
      <c r="K179" s="189">
        <f>'6.ВСР'!K169</f>
        <v>0</v>
      </c>
      <c r="L179" s="189">
        <f>'6.ВСР'!L169</f>
        <v>6402300</v>
      </c>
      <c r="M179" s="189">
        <f>'6.ВСР'!M169</f>
        <v>0</v>
      </c>
      <c r="N179" s="189">
        <f>'6.ВСР'!N169</f>
        <v>5744127</v>
      </c>
      <c r="O179" s="189">
        <f>'6.ВСР'!O169</f>
        <v>0</v>
      </c>
      <c r="P179" s="189">
        <f>'6.ВСР'!P169</f>
        <v>5744127</v>
      </c>
      <c r="Q179" s="189">
        <f>'6.ВСР'!Q169</f>
        <v>0</v>
      </c>
      <c r="R179" s="189">
        <f>'6.ВСР'!R169</f>
        <v>4548000</v>
      </c>
      <c r="S179" s="189" t="e">
        <f>'6.ВСР'!#REF!</f>
        <v>#REF!</v>
      </c>
      <c r="T179" s="189" t="e">
        <f>'6.ВСР'!#REF!</f>
        <v>#REF!</v>
      </c>
      <c r="U179" s="189" t="e">
        <f>'6.ВСР'!#REF!</f>
        <v>#REF!</v>
      </c>
      <c r="V179" s="189"/>
      <c r="W179" s="189"/>
      <c r="X179" s="189"/>
      <c r="Y179" s="189"/>
      <c r="Z179" s="189"/>
      <c r="AA179" s="189"/>
      <c r="AB179" s="189"/>
    </row>
    <row r="180" spans="1:28" s="126" customFormat="1" ht="30" x14ac:dyDescent="0.25">
      <c r="A180" s="192" t="s">
        <v>115</v>
      </c>
      <c r="B180" s="182">
        <v>51</v>
      </c>
      <c r="C180" s="182">
        <v>2</v>
      </c>
      <c r="D180" s="178" t="s">
        <v>138</v>
      </c>
      <c r="E180" s="182">
        <v>851</v>
      </c>
      <c r="F180" s="178" t="s">
        <v>74</v>
      </c>
      <c r="G180" s="178" t="s">
        <v>11</v>
      </c>
      <c r="H180" s="178" t="s">
        <v>280</v>
      </c>
      <c r="I180" s="38"/>
      <c r="J180" s="189">
        <f t="shared" ref="J180:U180" si="76">J181+J183</f>
        <v>205000</v>
      </c>
      <c r="K180" s="189">
        <f t="shared" si="76"/>
        <v>0</v>
      </c>
      <c r="L180" s="189">
        <f t="shared" si="76"/>
        <v>205000</v>
      </c>
      <c r="M180" s="189">
        <f t="shared" si="76"/>
        <v>0</v>
      </c>
      <c r="N180" s="189">
        <f t="shared" si="76"/>
        <v>0</v>
      </c>
      <c r="O180" s="189">
        <f t="shared" si="76"/>
        <v>0</v>
      </c>
      <c r="P180" s="189">
        <f t="shared" si="76"/>
        <v>0</v>
      </c>
      <c r="Q180" s="189">
        <f t="shared" si="76"/>
        <v>0</v>
      </c>
      <c r="R180" s="189">
        <f t="shared" si="76"/>
        <v>0</v>
      </c>
      <c r="S180" s="189" t="e">
        <f t="shared" si="76"/>
        <v>#REF!</v>
      </c>
      <c r="T180" s="189" t="e">
        <f t="shared" si="76"/>
        <v>#REF!</v>
      </c>
      <c r="U180" s="189" t="e">
        <f t="shared" si="76"/>
        <v>#REF!</v>
      </c>
      <c r="V180" s="189"/>
      <c r="W180" s="189"/>
      <c r="X180" s="189"/>
      <c r="Y180" s="189"/>
      <c r="Z180" s="189"/>
      <c r="AA180" s="189"/>
      <c r="AB180" s="189"/>
    </row>
    <row r="181" spans="1:28" s="126" customFormat="1" ht="60" x14ac:dyDescent="0.25">
      <c r="A181" s="37" t="s">
        <v>22</v>
      </c>
      <c r="B181" s="182">
        <v>51</v>
      </c>
      <c r="C181" s="182">
        <v>2</v>
      </c>
      <c r="D181" s="178" t="s">
        <v>138</v>
      </c>
      <c r="E181" s="182">
        <v>851</v>
      </c>
      <c r="F181" s="178" t="s">
        <v>74</v>
      </c>
      <c r="G181" s="178" t="s">
        <v>11</v>
      </c>
      <c r="H181" s="178" t="s">
        <v>280</v>
      </c>
      <c r="I181" s="38">
        <v>200</v>
      </c>
      <c r="J181" s="189">
        <f t="shared" si="75"/>
        <v>145000</v>
      </c>
      <c r="K181" s="189">
        <f t="shared" si="75"/>
        <v>0</v>
      </c>
      <c r="L181" s="189">
        <f t="shared" si="75"/>
        <v>145000</v>
      </c>
      <c r="M181" s="189">
        <f t="shared" si="75"/>
        <v>0</v>
      </c>
      <c r="N181" s="189">
        <f t="shared" si="75"/>
        <v>0</v>
      </c>
      <c r="O181" s="189">
        <f t="shared" si="75"/>
        <v>0</v>
      </c>
      <c r="P181" s="189">
        <f t="shared" si="75"/>
        <v>0</v>
      </c>
      <c r="Q181" s="189">
        <f t="shared" si="75"/>
        <v>0</v>
      </c>
      <c r="R181" s="189">
        <f t="shared" si="75"/>
        <v>0</v>
      </c>
      <c r="S181" s="189" t="e">
        <f t="shared" si="75"/>
        <v>#REF!</v>
      </c>
      <c r="T181" s="189" t="e">
        <f t="shared" si="75"/>
        <v>#REF!</v>
      </c>
      <c r="U181" s="189" t="e">
        <f t="shared" si="75"/>
        <v>#REF!</v>
      </c>
      <c r="V181" s="189"/>
      <c r="W181" s="189"/>
      <c r="X181" s="189"/>
      <c r="Y181" s="189"/>
      <c r="Z181" s="189"/>
      <c r="AA181" s="189"/>
      <c r="AB181" s="189"/>
    </row>
    <row r="182" spans="1:28" s="126" customFormat="1" ht="60" x14ac:dyDescent="0.25">
      <c r="A182" s="37" t="s">
        <v>9</v>
      </c>
      <c r="B182" s="182">
        <v>51</v>
      </c>
      <c r="C182" s="182">
        <v>2</v>
      </c>
      <c r="D182" s="178" t="s">
        <v>138</v>
      </c>
      <c r="E182" s="182">
        <v>851</v>
      </c>
      <c r="F182" s="178" t="s">
        <v>74</v>
      </c>
      <c r="G182" s="178" t="s">
        <v>11</v>
      </c>
      <c r="H182" s="178" t="s">
        <v>280</v>
      </c>
      <c r="I182" s="38">
        <v>240</v>
      </c>
      <c r="J182" s="189">
        <f>'6.ВСР'!J172</f>
        <v>145000</v>
      </c>
      <c r="K182" s="189">
        <f>'6.ВСР'!K172</f>
        <v>0</v>
      </c>
      <c r="L182" s="189">
        <f>'6.ВСР'!L172</f>
        <v>145000</v>
      </c>
      <c r="M182" s="189">
        <f>'6.ВСР'!M172</f>
        <v>0</v>
      </c>
      <c r="N182" s="189">
        <f>'6.ВСР'!N172</f>
        <v>0</v>
      </c>
      <c r="O182" s="189">
        <f>'6.ВСР'!O172</f>
        <v>0</v>
      </c>
      <c r="P182" s="189">
        <f>'6.ВСР'!P172</f>
        <v>0</v>
      </c>
      <c r="Q182" s="189">
        <f>'6.ВСР'!Q172</f>
        <v>0</v>
      </c>
      <c r="R182" s="189">
        <f>'6.ВСР'!R172</f>
        <v>0</v>
      </c>
      <c r="S182" s="189" t="e">
        <f>'6.ВСР'!#REF!</f>
        <v>#REF!</v>
      </c>
      <c r="T182" s="189" t="e">
        <f>'6.ВСР'!#REF!</f>
        <v>#REF!</v>
      </c>
      <c r="U182" s="189" t="e">
        <f>'6.ВСР'!#REF!</f>
        <v>#REF!</v>
      </c>
      <c r="V182" s="189"/>
      <c r="W182" s="189"/>
      <c r="X182" s="189"/>
      <c r="Y182" s="189"/>
      <c r="Z182" s="189"/>
      <c r="AA182" s="189"/>
      <c r="AB182" s="189"/>
    </row>
    <row r="183" spans="1:28" s="126" customFormat="1" ht="60" x14ac:dyDescent="0.25">
      <c r="A183" s="37" t="s">
        <v>53</v>
      </c>
      <c r="B183" s="182">
        <v>51</v>
      </c>
      <c r="C183" s="182">
        <v>2</v>
      </c>
      <c r="D183" s="178" t="s">
        <v>138</v>
      </c>
      <c r="E183" s="182">
        <v>851</v>
      </c>
      <c r="F183" s="178" t="s">
        <v>74</v>
      </c>
      <c r="G183" s="178" t="s">
        <v>11</v>
      </c>
      <c r="H183" s="178" t="s">
        <v>280</v>
      </c>
      <c r="I183" s="38">
        <v>600</v>
      </c>
      <c r="J183" s="189">
        <f t="shared" ref="J183:U183" si="77">J184</f>
        <v>60000</v>
      </c>
      <c r="K183" s="189">
        <f t="shared" si="77"/>
        <v>0</v>
      </c>
      <c r="L183" s="189">
        <f t="shared" si="77"/>
        <v>60000</v>
      </c>
      <c r="M183" s="189">
        <f t="shared" si="77"/>
        <v>0</v>
      </c>
      <c r="N183" s="189">
        <f t="shared" si="77"/>
        <v>0</v>
      </c>
      <c r="O183" s="189">
        <f t="shared" si="77"/>
        <v>0</v>
      </c>
      <c r="P183" s="189">
        <f t="shared" si="77"/>
        <v>0</v>
      </c>
      <c r="Q183" s="189">
        <f t="shared" si="77"/>
        <v>0</v>
      </c>
      <c r="R183" s="189">
        <f t="shared" si="77"/>
        <v>0</v>
      </c>
      <c r="S183" s="189" t="e">
        <f t="shared" si="77"/>
        <v>#REF!</v>
      </c>
      <c r="T183" s="189" t="e">
        <f t="shared" si="77"/>
        <v>#REF!</v>
      </c>
      <c r="U183" s="189" t="e">
        <f t="shared" si="77"/>
        <v>#REF!</v>
      </c>
      <c r="V183" s="189"/>
      <c r="W183" s="189"/>
      <c r="X183" s="189"/>
      <c r="Y183" s="189"/>
      <c r="Z183" s="189"/>
      <c r="AA183" s="189"/>
      <c r="AB183" s="189"/>
    </row>
    <row r="184" spans="1:28" s="126" customFormat="1" ht="30" x14ac:dyDescent="0.25">
      <c r="A184" s="37" t="s">
        <v>107</v>
      </c>
      <c r="B184" s="182">
        <v>51</v>
      </c>
      <c r="C184" s="182">
        <v>2</v>
      </c>
      <c r="D184" s="178" t="s">
        <v>138</v>
      </c>
      <c r="E184" s="182">
        <v>851</v>
      </c>
      <c r="F184" s="178" t="s">
        <v>74</v>
      </c>
      <c r="G184" s="178" t="s">
        <v>11</v>
      </c>
      <c r="H184" s="178" t="s">
        <v>280</v>
      </c>
      <c r="I184" s="38">
        <v>610</v>
      </c>
      <c r="J184" s="189">
        <f>'6.ВСР'!J174</f>
        <v>60000</v>
      </c>
      <c r="K184" s="189">
        <f>'6.ВСР'!K174</f>
        <v>0</v>
      </c>
      <c r="L184" s="189">
        <f>'6.ВСР'!L174</f>
        <v>60000</v>
      </c>
      <c r="M184" s="189">
        <f>'6.ВСР'!M174</f>
        <v>0</v>
      </c>
      <c r="N184" s="189">
        <f>'6.ВСР'!N174</f>
        <v>0</v>
      </c>
      <c r="O184" s="189">
        <f>'6.ВСР'!O174</f>
        <v>0</v>
      </c>
      <c r="P184" s="189">
        <f>'6.ВСР'!P174</f>
        <v>0</v>
      </c>
      <c r="Q184" s="189">
        <f>'6.ВСР'!Q174</f>
        <v>0</v>
      </c>
      <c r="R184" s="189">
        <f>'6.ВСР'!R174</f>
        <v>0</v>
      </c>
      <c r="S184" s="189" t="e">
        <f>'6.ВСР'!#REF!</f>
        <v>#REF!</v>
      </c>
      <c r="T184" s="189" t="e">
        <f>'6.ВСР'!#REF!</f>
        <v>#REF!</v>
      </c>
      <c r="U184" s="189" t="e">
        <f>'6.ВСР'!#REF!</f>
        <v>#REF!</v>
      </c>
      <c r="V184" s="189"/>
      <c r="W184" s="189"/>
      <c r="X184" s="189"/>
      <c r="Y184" s="189"/>
      <c r="Z184" s="189"/>
      <c r="AA184" s="189"/>
      <c r="AB184" s="189"/>
    </row>
    <row r="185" spans="1:28" s="126" customFormat="1" ht="45" hidden="1" x14ac:dyDescent="0.25">
      <c r="A185" s="194" t="s">
        <v>342</v>
      </c>
      <c r="B185" s="182">
        <v>51</v>
      </c>
      <c r="C185" s="182">
        <v>2</v>
      </c>
      <c r="D185" s="178" t="s">
        <v>138</v>
      </c>
      <c r="E185" s="182">
        <v>851</v>
      </c>
      <c r="F185" s="178" t="s">
        <v>74</v>
      </c>
      <c r="G185" s="178" t="s">
        <v>11</v>
      </c>
      <c r="H185" s="178" t="s">
        <v>344</v>
      </c>
      <c r="I185" s="38"/>
      <c r="J185" s="189">
        <f t="shared" ref="J185:U186" si="78">J186</f>
        <v>0</v>
      </c>
      <c r="K185" s="189">
        <f t="shared" si="78"/>
        <v>0</v>
      </c>
      <c r="L185" s="189">
        <f t="shared" si="78"/>
        <v>0</v>
      </c>
      <c r="M185" s="189">
        <f t="shared" si="78"/>
        <v>0</v>
      </c>
      <c r="N185" s="189">
        <f t="shared" si="78"/>
        <v>0</v>
      </c>
      <c r="O185" s="189">
        <f t="shared" si="78"/>
        <v>0</v>
      </c>
      <c r="P185" s="189">
        <f t="shared" si="78"/>
        <v>0</v>
      </c>
      <c r="Q185" s="189">
        <f t="shared" si="78"/>
        <v>0</v>
      </c>
      <c r="R185" s="189">
        <f t="shared" si="78"/>
        <v>0</v>
      </c>
      <c r="S185" s="189" t="e">
        <f t="shared" si="78"/>
        <v>#REF!</v>
      </c>
      <c r="T185" s="189" t="e">
        <f t="shared" si="78"/>
        <v>#REF!</v>
      </c>
      <c r="U185" s="189" t="e">
        <f t="shared" si="78"/>
        <v>#REF!</v>
      </c>
      <c r="V185" s="189"/>
      <c r="W185" s="189"/>
      <c r="X185" s="189"/>
      <c r="Y185" s="189"/>
      <c r="Z185" s="189"/>
      <c r="AA185" s="189"/>
      <c r="AB185" s="189"/>
    </row>
    <row r="186" spans="1:28" s="126" customFormat="1" ht="60" hidden="1" x14ac:dyDescent="0.25">
      <c r="A186" s="37" t="s">
        <v>22</v>
      </c>
      <c r="B186" s="182">
        <v>51</v>
      </c>
      <c r="C186" s="182">
        <v>2</v>
      </c>
      <c r="D186" s="178" t="s">
        <v>138</v>
      </c>
      <c r="E186" s="182">
        <v>851</v>
      </c>
      <c r="F186" s="178" t="s">
        <v>74</v>
      </c>
      <c r="G186" s="178" t="s">
        <v>11</v>
      </c>
      <c r="H186" s="178" t="s">
        <v>344</v>
      </c>
      <c r="I186" s="38">
        <v>200</v>
      </c>
      <c r="J186" s="189">
        <f t="shared" si="78"/>
        <v>0</v>
      </c>
      <c r="K186" s="189">
        <f t="shared" si="78"/>
        <v>0</v>
      </c>
      <c r="L186" s="189">
        <f t="shared" si="78"/>
        <v>0</v>
      </c>
      <c r="M186" s="189">
        <f t="shared" si="78"/>
        <v>0</v>
      </c>
      <c r="N186" s="189">
        <f t="shared" si="78"/>
        <v>0</v>
      </c>
      <c r="O186" s="189">
        <f t="shared" si="78"/>
        <v>0</v>
      </c>
      <c r="P186" s="189">
        <f t="shared" si="78"/>
        <v>0</v>
      </c>
      <c r="Q186" s="189">
        <f t="shared" si="78"/>
        <v>0</v>
      </c>
      <c r="R186" s="189">
        <f t="shared" si="78"/>
        <v>0</v>
      </c>
      <c r="S186" s="189" t="e">
        <f t="shared" si="78"/>
        <v>#REF!</v>
      </c>
      <c r="T186" s="189" t="e">
        <f t="shared" si="78"/>
        <v>#REF!</v>
      </c>
      <c r="U186" s="189" t="e">
        <f t="shared" si="78"/>
        <v>#REF!</v>
      </c>
      <c r="V186" s="189"/>
      <c r="W186" s="189"/>
      <c r="X186" s="189"/>
      <c r="Y186" s="189"/>
      <c r="Z186" s="189"/>
      <c r="AA186" s="189"/>
      <c r="AB186" s="189"/>
    </row>
    <row r="187" spans="1:28" s="126" customFormat="1" ht="60" hidden="1" x14ac:dyDescent="0.25">
      <c r="A187" s="37" t="s">
        <v>9</v>
      </c>
      <c r="B187" s="182">
        <v>51</v>
      </c>
      <c r="C187" s="182">
        <v>2</v>
      </c>
      <c r="D187" s="178" t="s">
        <v>138</v>
      </c>
      <c r="E187" s="182">
        <v>851</v>
      </c>
      <c r="F187" s="178" t="s">
        <v>74</v>
      </c>
      <c r="G187" s="178" t="s">
        <v>11</v>
      </c>
      <c r="H187" s="178" t="s">
        <v>344</v>
      </c>
      <c r="I187" s="38">
        <v>240</v>
      </c>
      <c r="J187" s="189">
        <f>'6.ВСР'!J177</f>
        <v>0</v>
      </c>
      <c r="K187" s="189">
        <f>'6.ВСР'!K177</f>
        <v>0</v>
      </c>
      <c r="L187" s="189">
        <f>'6.ВСР'!L177</f>
        <v>0</v>
      </c>
      <c r="M187" s="189">
        <f>'6.ВСР'!M177</f>
        <v>0</v>
      </c>
      <c r="N187" s="189">
        <f>'6.ВСР'!N177</f>
        <v>0</v>
      </c>
      <c r="O187" s="189">
        <f>'6.ВСР'!O177</f>
        <v>0</v>
      </c>
      <c r="P187" s="189">
        <f>'6.ВСР'!P177</f>
        <v>0</v>
      </c>
      <c r="Q187" s="189">
        <f>'6.ВСР'!Q177</f>
        <v>0</v>
      </c>
      <c r="R187" s="189">
        <f>'6.ВСР'!R177</f>
        <v>0</v>
      </c>
      <c r="S187" s="189" t="e">
        <f>'6.ВСР'!#REF!</f>
        <v>#REF!</v>
      </c>
      <c r="T187" s="189" t="e">
        <f>'6.ВСР'!#REF!</f>
        <v>#REF!</v>
      </c>
      <c r="U187" s="189" t="e">
        <f>'6.ВСР'!#REF!</f>
        <v>#REF!</v>
      </c>
      <c r="V187" s="189"/>
      <c r="W187" s="189"/>
      <c r="X187" s="189"/>
      <c r="Y187" s="189"/>
      <c r="Z187" s="189"/>
      <c r="AA187" s="189"/>
      <c r="AB187" s="189"/>
    </row>
    <row r="188" spans="1:28" s="126" customFormat="1" ht="150" x14ac:dyDescent="0.25">
      <c r="A188" s="192" t="s">
        <v>111</v>
      </c>
      <c r="B188" s="182">
        <v>51</v>
      </c>
      <c r="C188" s="182">
        <v>2</v>
      </c>
      <c r="D188" s="178" t="s">
        <v>138</v>
      </c>
      <c r="E188" s="182">
        <v>851</v>
      </c>
      <c r="F188" s="178" t="s">
        <v>74</v>
      </c>
      <c r="G188" s="178" t="s">
        <v>11</v>
      </c>
      <c r="H188" s="178" t="s">
        <v>279</v>
      </c>
      <c r="I188" s="38"/>
      <c r="J188" s="189">
        <f t="shared" ref="J188:U188" si="79">J189+J191</f>
        <v>5600000</v>
      </c>
      <c r="K188" s="189">
        <f t="shared" si="79"/>
        <v>0</v>
      </c>
      <c r="L188" s="189">
        <f t="shared" si="79"/>
        <v>0</v>
      </c>
      <c r="M188" s="189">
        <f t="shared" si="79"/>
        <v>5600000</v>
      </c>
      <c r="N188" s="189">
        <f t="shared" si="79"/>
        <v>5600000</v>
      </c>
      <c r="O188" s="189">
        <f t="shared" si="79"/>
        <v>0</v>
      </c>
      <c r="P188" s="189">
        <f t="shared" si="79"/>
        <v>0</v>
      </c>
      <c r="Q188" s="189">
        <f t="shared" si="79"/>
        <v>5600000</v>
      </c>
      <c r="R188" s="189">
        <f t="shared" si="79"/>
        <v>5600000</v>
      </c>
      <c r="S188" s="189" t="e">
        <f t="shared" si="79"/>
        <v>#REF!</v>
      </c>
      <c r="T188" s="189" t="e">
        <f t="shared" si="79"/>
        <v>#REF!</v>
      </c>
      <c r="U188" s="189" t="e">
        <f t="shared" si="79"/>
        <v>#REF!</v>
      </c>
      <c r="V188" s="189"/>
      <c r="W188" s="189"/>
      <c r="X188" s="189"/>
      <c r="Y188" s="189"/>
      <c r="Z188" s="189"/>
      <c r="AA188" s="189"/>
      <c r="AB188" s="189"/>
    </row>
    <row r="189" spans="1:28" s="126" customFormat="1" ht="60" x14ac:dyDescent="0.25">
      <c r="A189" s="37" t="s">
        <v>22</v>
      </c>
      <c r="B189" s="182">
        <v>51</v>
      </c>
      <c r="C189" s="182">
        <v>2</v>
      </c>
      <c r="D189" s="178" t="s">
        <v>138</v>
      </c>
      <c r="E189" s="182">
        <v>851</v>
      </c>
      <c r="F189" s="178" t="s">
        <v>74</v>
      </c>
      <c r="G189" s="178" t="s">
        <v>11</v>
      </c>
      <c r="H189" s="178" t="s">
        <v>279</v>
      </c>
      <c r="I189" s="38">
        <v>200</v>
      </c>
      <c r="J189" s="189">
        <f t="shared" ref="J189:U191" si="80">J190</f>
        <v>375000</v>
      </c>
      <c r="K189" s="189">
        <f t="shared" si="80"/>
        <v>0</v>
      </c>
      <c r="L189" s="189">
        <f t="shared" si="80"/>
        <v>0</v>
      </c>
      <c r="M189" s="189">
        <f t="shared" si="80"/>
        <v>375000</v>
      </c>
      <c r="N189" s="189">
        <f t="shared" si="80"/>
        <v>375000</v>
      </c>
      <c r="O189" s="189">
        <f t="shared" si="80"/>
        <v>0</v>
      </c>
      <c r="P189" s="189">
        <f t="shared" si="80"/>
        <v>0</v>
      </c>
      <c r="Q189" s="189">
        <f t="shared" si="80"/>
        <v>375000</v>
      </c>
      <c r="R189" s="189">
        <f t="shared" si="80"/>
        <v>375000</v>
      </c>
      <c r="S189" s="189" t="e">
        <f t="shared" si="80"/>
        <v>#REF!</v>
      </c>
      <c r="T189" s="189" t="e">
        <f t="shared" si="80"/>
        <v>#REF!</v>
      </c>
      <c r="U189" s="189" t="e">
        <f t="shared" si="80"/>
        <v>#REF!</v>
      </c>
      <c r="V189" s="189"/>
      <c r="W189" s="189"/>
      <c r="X189" s="189"/>
      <c r="Y189" s="189"/>
      <c r="Z189" s="189"/>
      <c r="AA189" s="189"/>
      <c r="AB189" s="189"/>
    </row>
    <row r="190" spans="1:28" s="126" customFormat="1" ht="60" x14ac:dyDescent="0.25">
      <c r="A190" s="37" t="s">
        <v>9</v>
      </c>
      <c r="B190" s="182">
        <v>51</v>
      </c>
      <c r="C190" s="182">
        <v>2</v>
      </c>
      <c r="D190" s="178" t="s">
        <v>138</v>
      </c>
      <c r="E190" s="182">
        <v>851</v>
      </c>
      <c r="F190" s="178" t="s">
        <v>74</v>
      </c>
      <c r="G190" s="178" t="s">
        <v>11</v>
      </c>
      <c r="H190" s="178" t="s">
        <v>279</v>
      </c>
      <c r="I190" s="38">
        <v>240</v>
      </c>
      <c r="J190" s="189">
        <f>'6.ВСР'!J180</f>
        <v>375000</v>
      </c>
      <c r="K190" s="189">
        <f>'6.ВСР'!K180</f>
        <v>0</v>
      </c>
      <c r="L190" s="189">
        <f>'6.ВСР'!L180</f>
        <v>0</v>
      </c>
      <c r="M190" s="189">
        <f>'6.ВСР'!M180</f>
        <v>375000</v>
      </c>
      <c r="N190" s="189">
        <f>'6.ВСР'!N180</f>
        <v>375000</v>
      </c>
      <c r="O190" s="189">
        <f>'6.ВСР'!O180</f>
        <v>0</v>
      </c>
      <c r="P190" s="189">
        <f>'6.ВСР'!P180</f>
        <v>0</v>
      </c>
      <c r="Q190" s="189">
        <f>'6.ВСР'!Q180</f>
        <v>375000</v>
      </c>
      <c r="R190" s="189">
        <f>'6.ВСР'!R180</f>
        <v>375000</v>
      </c>
      <c r="S190" s="189" t="e">
        <f>'6.ВСР'!#REF!</f>
        <v>#REF!</v>
      </c>
      <c r="T190" s="189" t="e">
        <f>'6.ВСР'!#REF!</f>
        <v>#REF!</v>
      </c>
      <c r="U190" s="189" t="e">
        <f>'6.ВСР'!#REF!</f>
        <v>#REF!</v>
      </c>
      <c r="V190" s="189"/>
      <c r="W190" s="189"/>
      <c r="X190" s="189"/>
      <c r="Y190" s="189"/>
      <c r="Z190" s="189"/>
      <c r="AA190" s="189"/>
      <c r="AB190" s="189"/>
    </row>
    <row r="191" spans="1:28" s="126" customFormat="1" ht="60" x14ac:dyDescent="0.25">
      <c r="A191" s="37" t="s">
        <v>53</v>
      </c>
      <c r="B191" s="182">
        <v>51</v>
      </c>
      <c r="C191" s="182">
        <v>2</v>
      </c>
      <c r="D191" s="178" t="s">
        <v>138</v>
      </c>
      <c r="E191" s="182">
        <v>851</v>
      </c>
      <c r="F191" s="178" t="s">
        <v>74</v>
      </c>
      <c r="G191" s="178" t="s">
        <v>11</v>
      </c>
      <c r="H191" s="178" t="s">
        <v>279</v>
      </c>
      <c r="I191" s="38">
        <v>600</v>
      </c>
      <c r="J191" s="189">
        <f t="shared" si="80"/>
        <v>5225000</v>
      </c>
      <c r="K191" s="189">
        <f t="shared" si="80"/>
        <v>0</v>
      </c>
      <c r="L191" s="189">
        <f t="shared" si="80"/>
        <v>0</v>
      </c>
      <c r="M191" s="189">
        <f t="shared" si="80"/>
        <v>5225000</v>
      </c>
      <c r="N191" s="189">
        <f t="shared" si="80"/>
        <v>5225000</v>
      </c>
      <c r="O191" s="189">
        <f t="shared" si="80"/>
        <v>0</v>
      </c>
      <c r="P191" s="189">
        <f t="shared" si="80"/>
        <v>0</v>
      </c>
      <c r="Q191" s="189">
        <f t="shared" si="80"/>
        <v>5225000</v>
      </c>
      <c r="R191" s="189">
        <f t="shared" si="80"/>
        <v>5225000</v>
      </c>
      <c r="S191" s="189" t="e">
        <f t="shared" si="80"/>
        <v>#REF!</v>
      </c>
      <c r="T191" s="189" t="e">
        <f t="shared" si="80"/>
        <v>#REF!</v>
      </c>
      <c r="U191" s="189" t="e">
        <f t="shared" si="80"/>
        <v>#REF!</v>
      </c>
      <c r="V191" s="189"/>
      <c r="W191" s="189"/>
      <c r="X191" s="189"/>
      <c r="Y191" s="189"/>
      <c r="Z191" s="189"/>
      <c r="AA191" s="189"/>
      <c r="AB191" s="189"/>
    </row>
    <row r="192" spans="1:28" s="126" customFormat="1" ht="30" x14ac:dyDescent="0.25">
      <c r="A192" s="37" t="s">
        <v>107</v>
      </c>
      <c r="B192" s="182">
        <v>51</v>
      </c>
      <c r="C192" s="182">
        <v>2</v>
      </c>
      <c r="D192" s="178" t="s">
        <v>138</v>
      </c>
      <c r="E192" s="182">
        <v>851</v>
      </c>
      <c r="F192" s="178" t="s">
        <v>74</v>
      </c>
      <c r="G192" s="178" t="s">
        <v>11</v>
      </c>
      <c r="H192" s="178" t="s">
        <v>279</v>
      </c>
      <c r="I192" s="38">
        <v>610</v>
      </c>
      <c r="J192" s="189">
        <f>'6.ВСР'!J182</f>
        <v>5225000</v>
      </c>
      <c r="K192" s="189">
        <f>'6.ВСР'!K182</f>
        <v>0</v>
      </c>
      <c r="L192" s="189">
        <f>'6.ВСР'!L182</f>
        <v>0</v>
      </c>
      <c r="M192" s="189">
        <f>'6.ВСР'!M182</f>
        <v>5225000</v>
      </c>
      <c r="N192" s="189">
        <f>'6.ВСР'!N182</f>
        <v>5225000</v>
      </c>
      <c r="O192" s="189">
        <f>'6.ВСР'!O182</f>
        <v>0</v>
      </c>
      <c r="P192" s="189">
        <f>'6.ВСР'!P182</f>
        <v>0</v>
      </c>
      <c r="Q192" s="189">
        <f>'6.ВСР'!Q182</f>
        <v>5225000</v>
      </c>
      <c r="R192" s="189">
        <f>'6.ВСР'!R182</f>
        <v>5225000</v>
      </c>
      <c r="S192" s="189" t="e">
        <f>'6.ВСР'!#REF!</f>
        <v>#REF!</v>
      </c>
      <c r="T192" s="189" t="e">
        <f>'6.ВСР'!#REF!</f>
        <v>#REF!</v>
      </c>
      <c r="U192" s="189" t="e">
        <f>'6.ВСР'!#REF!</f>
        <v>#REF!</v>
      </c>
      <c r="V192" s="189"/>
      <c r="W192" s="189"/>
      <c r="X192" s="189"/>
      <c r="Y192" s="189"/>
      <c r="Z192" s="189"/>
      <c r="AA192" s="189"/>
      <c r="AB192" s="189"/>
    </row>
    <row r="193" spans="1:28" s="126" customFormat="1" ht="90" x14ac:dyDescent="0.25">
      <c r="A193" s="192" t="s">
        <v>354</v>
      </c>
      <c r="B193" s="182">
        <v>51</v>
      </c>
      <c r="C193" s="182">
        <v>2</v>
      </c>
      <c r="D193" s="178" t="s">
        <v>138</v>
      </c>
      <c r="E193" s="182">
        <v>851</v>
      </c>
      <c r="F193" s="178" t="s">
        <v>74</v>
      </c>
      <c r="G193" s="178" t="s">
        <v>11</v>
      </c>
      <c r="H193" s="178" t="s">
        <v>346</v>
      </c>
      <c r="I193" s="178"/>
      <c r="J193" s="189">
        <f t="shared" ref="J193:U200" si="81">J194</f>
        <v>15800</v>
      </c>
      <c r="K193" s="189">
        <f t="shared" si="81"/>
        <v>0</v>
      </c>
      <c r="L193" s="189">
        <f t="shared" si="81"/>
        <v>15800</v>
      </c>
      <c r="M193" s="189">
        <f t="shared" si="81"/>
        <v>0</v>
      </c>
      <c r="N193" s="189">
        <f t="shared" si="81"/>
        <v>0</v>
      </c>
      <c r="O193" s="189">
        <f t="shared" si="81"/>
        <v>0</v>
      </c>
      <c r="P193" s="189">
        <f t="shared" si="81"/>
        <v>0</v>
      </c>
      <c r="Q193" s="189">
        <f t="shared" si="81"/>
        <v>0</v>
      </c>
      <c r="R193" s="189">
        <f t="shared" si="81"/>
        <v>2799552</v>
      </c>
      <c r="S193" s="189" t="e">
        <f t="shared" si="81"/>
        <v>#REF!</v>
      </c>
      <c r="T193" s="189" t="e">
        <f t="shared" si="81"/>
        <v>#REF!</v>
      </c>
      <c r="U193" s="189" t="e">
        <f t="shared" si="81"/>
        <v>#REF!</v>
      </c>
      <c r="V193" s="189"/>
      <c r="W193" s="189"/>
      <c r="X193" s="189"/>
      <c r="Y193" s="189"/>
      <c r="Z193" s="189"/>
      <c r="AA193" s="189"/>
      <c r="AB193" s="189"/>
    </row>
    <row r="194" spans="1:28" s="126" customFormat="1" ht="60" x14ac:dyDescent="0.25">
      <c r="A194" s="37" t="s">
        <v>53</v>
      </c>
      <c r="B194" s="182">
        <v>51</v>
      </c>
      <c r="C194" s="182">
        <v>2</v>
      </c>
      <c r="D194" s="178" t="s">
        <v>138</v>
      </c>
      <c r="E194" s="182">
        <v>851</v>
      </c>
      <c r="F194" s="178" t="s">
        <v>74</v>
      </c>
      <c r="G194" s="178" t="s">
        <v>11</v>
      </c>
      <c r="H194" s="178" t="s">
        <v>346</v>
      </c>
      <c r="I194" s="178" t="s">
        <v>106</v>
      </c>
      <c r="J194" s="189">
        <f t="shared" si="81"/>
        <v>15800</v>
      </c>
      <c r="K194" s="189">
        <f t="shared" si="81"/>
        <v>0</v>
      </c>
      <c r="L194" s="189">
        <f t="shared" si="81"/>
        <v>15800</v>
      </c>
      <c r="M194" s="189">
        <f t="shared" si="81"/>
        <v>0</v>
      </c>
      <c r="N194" s="189">
        <f t="shared" si="81"/>
        <v>0</v>
      </c>
      <c r="O194" s="189">
        <f t="shared" si="81"/>
        <v>0</v>
      </c>
      <c r="P194" s="189">
        <f t="shared" si="81"/>
        <v>0</v>
      </c>
      <c r="Q194" s="189">
        <f t="shared" si="81"/>
        <v>0</v>
      </c>
      <c r="R194" s="189">
        <f t="shared" si="81"/>
        <v>2799552</v>
      </c>
      <c r="S194" s="189" t="e">
        <f t="shared" si="81"/>
        <v>#REF!</v>
      </c>
      <c r="T194" s="189" t="e">
        <f t="shared" si="81"/>
        <v>#REF!</v>
      </c>
      <c r="U194" s="189" t="e">
        <f t="shared" si="81"/>
        <v>#REF!</v>
      </c>
      <c r="V194" s="189"/>
      <c r="W194" s="189"/>
      <c r="X194" s="189"/>
      <c r="Y194" s="189"/>
      <c r="Z194" s="189"/>
      <c r="AA194" s="189"/>
      <c r="AB194" s="189"/>
    </row>
    <row r="195" spans="1:28" s="126" customFormat="1" ht="30" x14ac:dyDescent="0.25">
      <c r="A195" s="37" t="s">
        <v>107</v>
      </c>
      <c r="B195" s="182">
        <v>51</v>
      </c>
      <c r="C195" s="182">
        <v>2</v>
      </c>
      <c r="D195" s="178" t="s">
        <v>138</v>
      </c>
      <c r="E195" s="182">
        <v>851</v>
      </c>
      <c r="F195" s="178" t="s">
        <v>74</v>
      </c>
      <c r="G195" s="178" t="s">
        <v>11</v>
      </c>
      <c r="H195" s="178" t="s">
        <v>346</v>
      </c>
      <c r="I195" s="178" t="s">
        <v>108</v>
      </c>
      <c r="J195" s="189">
        <f>'6.ВСР'!J185</f>
        <v>15800</v>
      </c>
      <c r="K195" s="189">
        <f>'6.ВСР'!K185</f>
        <v>0</v>
      </c>
      <c r="L195" s="189">
        <f>'6.ВСР'!L185</f>
        <v>15800</v>
      </c>
      <c r="M195" s="189">
        <f>'6.ВСР'!M185</f>
        <v>0</v>
      </c>
      <c r="N195" s="189">
        <f>'6.ВСР'!N185</f>
        <v>0</v>
      </c>
      <c r="O195" s="189">
        <f>'6.ВСР'!O185</f>
        <v>0</v>
      </c>
      <c r="P195" s="189">
        <f>'6.ВСР'!P185</f>
        <v>0</v>
      </c>
      <c r="Q195" s="189">
        <f>'6.ВСР'!Q185</f>
        <v>0</v>
      </c>
      <c r="R195" s="189">
        <f>'6.ВСР'!R185</f>
        <v>2799552</v>
      </c>
      <c r="S195" s="189" t="e">
        <f>'6.ВСР'!#REF!</f>
        <v>#REF!</v>
      </c>
      <c r="T195" s="189" t="e">
        <f>'6.ВСР'!#REF!</f>
        <v>#REF!</v>
      </c>
      <c r="U195" s="189" t="e">
        <f>'6.ВСР'!#REF!</f>
        <v>#REF!</v>
      </c>
      <c r="V195" s="189"/>
      <c r="W195" s="189"/>
      <c r="X195" s="189"/>
      <c r="Y195" s="189"/>
      <c r="Z195" s="189"/>
      <c r="AA195" s="189"/>
      <c r="AB195" s="189"/>
    </row>
    <row r="196" spans="1:28" s="126" customFormat="1" hidden="1" x14ac:dyDescent="0.25">
      <c r="A196" s="194" t="s">
        <v>356</v>
      </c>
      <c r="B196" s="182">
        <v>51</v>
      </c>
      <c r="C196" s="182">
        <v>2</v>
      </c>
      <c r="D196" s="178" t="s">
        <v>138</v>
      </c>
      <c r="E196" s="182">
        <v>851</v>
      </c>
      <c r="F196" s="178" t="s">
        <v>74</v>
      </c>
      <c r="G196" s="178" t="s">
        <v>11</v>
      </c>
      <c r="H196" s="178" t="s">
        <v>353</v>
      </c>
      <c r="I196" s="178"/>
      <c r="J196" s="189">
        <f t="shared" ref="J196:U197" si="82">J197</f>
        <v>0</v>
      </c>
      <c r="K196" s="189">
        <f t="shared" si="82"/>
        <v>0</v>
      </c>
      <c r="L196" s="189">
        <f t="shared" si="82"/>
        <v>0</v>
      </c>
      <c r="M196" s="189">
        <f t="shared" si="82"/>
        <v>0</v>
      </c>
      <c r="N196" s="189">
        <f t="shared" si="82"/>
        <v>0</v>
      </c>
      <c r="O196" s="189">
        <f t="shared" si="82"/>
        <v>0</v>
      </c>
      <c r="P196" s="189">
        <f t="shared" si="82"/>
        <v>0</v>
      </c>
      <c r="Q196" s="189">
        <f t="shared" si="82"/>
        <v>0</v>
      </c>
      <c r="R196" s="189">
        <f t="shared" si="82"/>
        <v>0</v>
      </c>
      <c r="S196" s="189" t="e">
        <f t="shared" si="82"/>
        <v>#REF!</v>
      </c>
      <c r="T196" s="189" t="e">
        <f t="shared" si="82"/>
        <v>#REF!</v>
      </c>
      <c r="U196" s="189" t="e">
        <f t="shared" si="82"/>
        <v>#REF!</v>
      </c>
      <c r="V196" s="189"/>
      <c r="W196" s="189"/>
      <c r="X196" s="189"/>
      <c r="Y196" s="189"/>
      <c r="Z196" s="189"/>
      <c r="AA196" s="189"/>
      <c r="AB196" s="189"/>
    </row>
    <row r="197" spans="1:28" s="126" customFormat="1" ht="60" hidden="1" x14ac:dyDescent="0.25">
      <c r="A197" s="37" t="s">
        <v>53</v>
      </c>
      <c r="B197" s="182">
        <v>51</v>
      </c>
      <c r="C197" s="182">
        <v>2</v>
      </c>
      <c r="D197" s="178" t="s">
        <v>138</v>
      </c>
      <c r="E197" s="182">
        <v>851</v>
      </c>
      <c r="F197" s="178" t="s">
        <v>74</v>
      </c>
      <c r="G197" s="178" t="s">
        <v>11</v>
      </c>
      <c r="H197" s="178" t="s">
        <v>353</v>
      </c>
      <c r="I197" s="178" t="s">
        <v>106</v>
      </c>
      <c r="J197" s="189">
        <f t="shared" si="82"/>
        <v>0</v>
      </c>
      <c r="K197" s="189">
        <f t="shared" si="82"/>
        <v>0</v>
      </c>
      <c r="L197" s="189">
        <f t="shared" si="82"/>
        <v>0</v>
      </c>
      <c r="M197" s="189">
        <f t="shared" si="82"/>
        <v>0</v>
      </c>
      <c r="N197" s="189">
        <f t="shared" si="82"/>
        <v>0</v>
      </c>
      <c r="O197" s="189">
        <f t="shared" si="82"/>
        <v>0</v>
      </c>
      <c r="P197" s="189">
        <f t="shared" si="82"/>
        <v>0</v>
      </c>
      <c r="Q197" s="189">
        <f t="shared" si="82"/>
        <v>0</v>
      </c>
      <c r="R197" s="189">
        <f t="shared" si="82"/>
        <v>0</v>
      </c>
      <c r="S197" s="189" t="e">
        <f t="shared" si="82"/>
        <v>#REF!</v>
      </c>
      <c r="T197" s="189" t="e">
        <f t="shared" si="82"/>
        <v>#REF!</v>
      </c>
      <c r="U197" s="189" t="e">
        <f t="shared" si="82"/>
        <v>#REF!</v>
      </c>
      <c r="V197" s="189"/>
      <c r="W197" s="189"/>
      <c r="X197" s="189"/>
      <c r="Y197" s="189"/>
      <c r="Z197" s="189"/>
      <c r="AA197" s="189"/>
      <c r="AB197" s="189"/>
    </row>
    <row r="198" spans="1:28" s="126" customFormat="1" ht="30" hidden="1" x14ac:dyDescent="0.25">
      <c r="A198" s="37" t="s">
        <v>54</v>
      </c>
      <c r="B198" s="182">
        <v>51</v>
      </c>
      <c r="C198" s="182">
        <v>2</v>
      </c>
      <c r="D198" s="178" t="s">
        <v>138</v>
      </c>
      <c r="E198" s="182">
        <v>851</v>
      </c>
      <c r="F198" s="178" t="s">
        <v>74</v>
      </c>
      <c r="G198" s="178" t="s">
        <v>11</v>
      </c>
      <c r="H198" s="178" t="s">
        <v>353</v>
      </c>
      <c r="I198" s="178" t="s">
        <v>108</v>
      </c>
      <c r="J198" s="189">
        <f>'6.ВСР'!J188</f>
        <v>0</v>
      </c>
      <c r="K198" s="189">
        <f>'6.ВСР'!K188</f>
        <v>0</v>
      </c>
      <c r="L198" s="189">
        <f>'6.ВСР'!L188</f>
        <v>0</v>
      </c>
      <c r="M198" s="189">
        <f>'6.ВСР'!M188</f>
        <v>0</v>
      </c>
      <c r="N198" s="189">
        <f>'6.ВСР'!N188</f>
        <v>0</v>
      </c>
      <c r="O198" s="189">
        <f>'6.ВСР'!O188</f>
        <v>0</v>
      </c>
      <c r="P198" s="189">
        <f>'6.ВСР'!P188</f>
        <v>0</v>
      </c>
      <c r="Q198" s="189">
        <f>'6.ВСР'!Q188</f>
        <v>0</v>
      </c>
      <c r="R198" s="189">
        <f>'6.ВСР'!R188</f>
        <v>0</v>
      </c>
      <c r="S198" s="189" t="e">
        <f>'6.ВСР'!#REF!</f>
        <v>#REF!</v>
      </c>
      <c r="T198" s="189" t="e">
        <f>'6.ВСР'!#REF!</f>
        <v>#REF!</v>
      </c>
      <c r="U198" s="189" t="e">
        <f>'6.ВСР'!#REF!</f>
        <v>#REF!</v>
      </c>
      <c r="V198" s="189"/>
      <c r="W198" s="189"/>
      <c r="X198" s="189"/>
      <c r="Y198" s="189"/>
      <c r="Z198" s="189"/>
      <c r="AA198" s="189"/>
      <c r="AB198" s="189"/>
    </row>
    <row r="199" spans="1:28" s="126" customFormat="1" ht="90" x14ac:dyDescent="0.25">
      <c r="A199" s="194" t="s">
        <v>361</v>
      </c>
      <c r="B199" s="182">
        <v>51</v>
      </c>
      <c r="C199" s="182">
        <v>2</v>
      </c>
      <c r="D199" s="178" t="s">
        <v>138</v>
      </c>
      <c r="E199" s="182">
        <v>851</v>
      </c>
      <c r="F199" s="178" t="s">
        <v>74</v>
      </c>
      <c r="G199" s="178" t="s">
        <v>11</v>
      </c>
      <c r="H199" s="178" t="s">
        <v>347</v>
      </c>
      <c r="I199" s="178"/>
      <c r="J199" s="189">
        <f t="shared" si="81"/>
        <v>1578948</v>
      </c>
      <c r="K199" s="189">
        <f t="shared" si="81"/>
        <v>1500000</v>
      </c>
      <c r="L199" s="189">
        <f t="shared" si="81"/>
        <v>78948</v>
      </c>
      <c r="M199" s="189">
        <f t="shared" si="81"/>
        <v>0</v>
      </c>
      <c r="N199" s="189">
        <f t="shared" si="81"/>
        <v>0</v>
      </c>
      <c r="O199" s="189">
        <f t="shared" si="81"/>
        <v>0</v>
      </c>
      <c r="P199" s="189">
        <f t="shared" si="81"/>
        <v>0</v>
      </c>
      <c r="Q199" s="189">
        <f t="shared" si="81"/>
        <v>0</v>
      </c>
      <c r="R199" s="189">
        <f t="shared" si="81"/>
        <v>0</v>
      </c>
      <c r="S199" s="189" t="e">
        <f t="shared" si="81"/>
        <v>#REF!</v>
      </c>
      <c r="T199" s="189" t="e">
        <f t="shared" si="81"/>
        <v>#REF!</v>
      </c>
      <c r="U199" s="189" t="e">
        <f t="shared" si="81"/>
        <v>#REF!</v>
      </c>
      <c r="V199" s="189"/>
      <c r="W199" s="189"/>
      <c r="X199" s="189"/>
      <c r="Y199" s="189"/>
      <c r="Z199" s="189"/>
      <c r="AA199" s="189"/>
      <c r="AB199" s="189"/>
    </row>
    <row r="200" spans="1:28" s="126" customFormat="1" ht="60" x14ac:dyDescent="0.25">
      <c r="A200" s="37" t="s">
        <v>53</v>
      </c>
      <c r="B200" s="182">
        <v>51</v>
      </c>
      <c r="C200" s="182">
        <v>2</v>
      </c>
      <c r="D200" s="178" t="s">
        <v>138</v>
      </c>
      <c r="E200" s="182">
        <v>851</v>
      </c>
      <c r="F200" s="178" t="s">
        <v>74</v>
      </c>
      <c r="G200" s="178" t="s">
        <v>11</v>
      </c>
      <c r="H200" s="178" t="s">
        <v>347</v>
      </c>
      <c r="I200" s="178" t="s">
        <v>106</v>
      </c>
      <c r="J200" s="189">
        <f t="shared" si="81"/>
        <v>1578948</v>
      </c>
      <c r="K200" s="189">
        <f t="shared" si="81"/>
        <v>1500000</v>
      </c>
      <c r="L200" s="189">
        <f t="shared" si="81"/>
        <v>78948</v>
      </c>
      <c r="M200" s="189">
        <f t="shared" si="81"/>
        <v>0</v>
      </c>
      <c r="N200" s="189">
        <f t="shared" si="81"/>
        <v>0</v>
      </c>
      <c r="O200" s="189">
        <f t="shared" si="81"/>
        <v>0</v>
      </c>
      <c r="P200" s="189">
        <f t="shared" si="81"/>
        <v>0</v>
      </c>
      <c r="Q200" s="189">
        <f t="shared" si="81"/>
        <v>0</v>
      </c>
      <c r="R200" s="189">
        <f t="shared" si="81"/>
        <v>0</v>
      </c>
      <c r="S200" s="189" t="e">
        <f t="shared" si="81"/>
        <v>#REF!</v>
      </c>
      <c r="T200" s="189" t="e">
        <f t="shared" si="81"/>
        <v>#REF!</v>
      </c>
      <c r="U200" s="189" t="e">
        <f t="shared" si="81"/>
        <v>#REF!</v>
      </c>
      <c r="V200" s="189"/>
      <c r="W200" s="189"/>
      <c r="X200" s="189"/>
      <c r="Y200" s="189"/>
      <c r="Z200" s="189"/>
      <c r="AA200" s="189"/>
      <c r="AB200" s="189"/>
    </row>
    <row r="201" spans="1:28" s="126" customFormat="1" ht="30" x14ac:dyDescent="0.25">
      <c r="A201" s="37" t="s">
        <v>107</v>
      </c>
      <c r="B201" s="182">
        <v>51</v>
      </c>
      <c r="C201" s="182">
        <v>2</v>
      </c>
      <c r="D201" s="178" t="s">
        <v>138</v>
      </c>
      <c r="E201" s="182">
        <v>851</v>
      </c>
      <c r="F201" s="178" t="s">
        <v>74</v>
      </c>
      <c r="G201" s="178" t="s">
        <v>11</v>
      </c>
      <c r="H201" s="178" t="s">
        <v>347</v>
      </c>
      <c r="I201" s="178" t="s">
        <v>108</v>
      </c>
      <c r="J201" s="189">
        <f>'6.ВСР'!J191</f>
        <v>1578948</v>
      </c>
      <c r="K201" s="189">
        <f>'6.ВСР'!K191</f>
        <v>1500000</v>
      </c>
      <c r="L201" s="189">
        <f>'6.ВСР'!L191</f>
        <v>78948</v>
      </c>
      <c r="M201" s="189">
        <f>'6.ВСР'!M191</f>
        <v>0</v>
      </c>
      <c r="N201" s="189">
        <f>'6.ВСР'!N191</f>
        <v>0</v>
      </c>
      <c r="O201" s="189">
        <f>'6.ВСР'!O191</f>
        <v>0</v>
      </c>
      <c r="P201" s="189">
        <f>'6.ВСР'!P191</f>
        <v>0</v>
      </c>
      <c r="Q201" s="189">
        <f>'6.ВСР'!Q191</f>
        <v>0</v>
      </c>
      <c r="R201" s="189">
        <f>'6.ВСР'!R191</f>
        <v>0</v>
      </c>
      <c r="S201" s="189" t="e">
        <f>'6.ВСР'!#REF!</f>
        <v>#REF!</v>
      </c>
      <c r="T201" s="189" t="e">
        <f>'6.ВСР'!#REF!</f>
        <v>#REF!</v>
      </c>
      <c r="U201" s="189" t="e">
        <f>'6.ВСР'!#REF!</f>
        <v>#REF!</v>
      </c>
      <c r="V201" s="189"/>
      <c r="W201" s="189"/>
      <c r="X201" s="189"/>
      <c r="Y201" s="189"/>
      <c r="Z201" s="189"/>
      <c r="AA201" s="189"/>
      <c r="AB201" s="189"/>
    </row>
    <row r="202" spans="1:28" s="126" customFormat="1" ht="85.5" x14ac:dyDescent="0.25">
      <c r="A202" s="212" t="s">
        <v>377</v>
      </c>
      <c r="B202" s="11">
        <v>51</v>
      </c>
      <c r="C202" s="11">
        <v>3</v>
      </c>
      <c r="D202" s="178"/>
      <c r="E202" s="11"/>
      <c r="F202" s="22"/>
      <c r="G202" s="111"/>
      <c r="H202" s="111"/>
      <c r="I202" s="22"/>
      <c r="J202" s="23">
        <f t="shared" ref="J202:U202" si="83">J204</f>
        <v>5000</v>
      </c>
      <c r="K202" s="23">
        <f t="shared" si="83"/>
        <v>0</v>
      </c>
      <c r="L202" s="23">
        <f t="shared" si="83"/>
        <v>5000</v>
      </c>
      <c r="M202" s="23">
        <f t="shared" si="83"/>
        <v>0</v>
      </c>
      <c r="N202" s="23">
        <f t="shared" si="83"/>
        <v>0</v>
      </c>
      <c r="O202" s="23">
        <f t="shared" si="83"/>
        <v>0</v>
      </c>
      <c r="P202" s="23">
        <f t="shared" si="83"/>
        <v>0</v>
      </c>
      <c r="Q202" s="23">
        <f t="shared" si="83"/>
        <v>0</v>
      </c>
      <c r="R202" s="23">
        <f t="shared" si="83"/>
        <v>0</v>
      </c>
      <c r="S202" s="23" t="e">
        <f t="shared" si="83"/>
        <v>#REF!</v>
      </c>
      <c r="T202" s="23" t="e">
        <f t="shared" si="83"/>
        <v>#REF!</v>
      </c>
      <c r="U202" s="23" t="e">
        <f t="shared" si="83"/>
        <v>#REF!</v>
      </c>
      <c r="V202" s="23"/>
      <c r="W202" s="23"/>
      <c r="X202" s="23"/>
      <c r="Y202" s="23"/>
      <c r="Z202" s="23"/>
      <c r="AA202" s="23"/>
      <c r="AB202" s="23"/>
    </row>
    <row r="203" spans="1:28" s="126" customFormat="1" ht="99.75" x14ac:dyDescent="0.25">
      <c r="A203" s="212" t="s">
        <v>231</v>
      </c>
      <c r="B203" s="11">
        <v>51</v>
      </c>
      <c r="C203" s="11">
        <v>3</v>
      </c>
      <c r="D203" s="22" t="s">
        <v>138</v>
      </c>
      <c r="E203" s="11"/>
      <c r="F203" s="22"/>
      <c r="G203" s="111"/>
      <c r="H203" s="111"/>
      <c r="I203" s="22"/>
      <c r="J203" s="23">
        <f t="shared" ref="J203:U206" si="84">J204</f>
        <v>5000</v>
      </c>
      <c r="K203" s="23">
        <f t="shared" si="84"/>
        <v>0</v>
      </c>
      <c r="L203" s="23">
        <f t="shared" si="84"/>
        <v>5000</v>
      </c>
      <c r="M203" s="23">
        <f t="shared" si="84"/>
        <v>0</v>
      </c>
      <c r="N203" s="23">
        <f t="shared" si="84"/>
        <v>0</v>
      </c>
      <c r="O203" s="23">
        <f t="shared" si="84"/>
        <v>0</v>
      </c>
      <c r="P203" s="23">
        <f t="shared" si="84"/>
        <v>0</v>
      </c>
      <c r="Q203" s="23">
        <f t="shared" si="84"/>
        <v>0</v>
      </c>
      <c r="R203" s="23">
        <f t="shared" si="84"/>
        <v>0</v>
      </c>
      <c r="S203" s="23" t="e">
        <f t="shared" si="84"/>
        <v>#REF!</v>
      </c>
      <c r="T203" s="23" t="e">
        <f t="shared" si="84"/>
        <v>#REF!</v>
      </c>
      <c r="U203" s="23" t="e">
        <f t="shared" si="84"/>
        <v>#REF!</v>
      </c>
      <c r="V203" s="23"/>
      <c r="W203" s="23"/>
      <c r="X203" s="23"/>
      <c r="Y203" s="23"/>
      <c r="Z203" s="23"/>
      <c r="AA203" s="23"/>
      <c r="AB203" s="23"/>
    </row>
    <row r="204" spans="1:28" s="126" customFormat="1" ht="28.5" x14ac:dyDescent="0.25">
      <c r="A204" s="212" t="s">
        <v>6</v>
      </c>
      <c r="B204" s="11">
        <v>51</v>
      </c>
      <c r="C204" s="11">
        <v>3</v>
      </c>
      <c r="D204" s="178" t="s">
        <v>138</v>
      </c>
      <c r="E204" s="11">
        <v>851</v>
      </c>
      <c r="F204" s="22"/>
      <c r="G204" s="111"/>
      <c r="H204" s="111"/>
      <c r="I204" s="22"/>
      <c r="J204" s="23">
        <f t="shared" si="84"/>
        <v>5000</v>
      </c>
      <c r="K204" s="23">
        <f t="shared" si="84"/>
        <v>0</v>
      </c>
      <c r="L204" s="23">
        <f t="shared" si="84"/>
        <v>5000</v>
      </c>
      <c r="M204" s="23">
        <f t="shared" si="84"/>
        <v>0</v>
      </c>
      <c r="N204" s="23">
        <f t="shared" si="84"/>
        <v>0</v>
      </c>
      <c r="O204" s="23">
        <f t="shared" si="84"/>
        <v>0</v>
      </c>
      <c r="P204" s="23">
        <f t="shared" si="84"/>
        <v>0</v>
      </c>
      <c r="Q204" s="23">
        <f t="shared" si="84"/>
        <v>0</v>
      </c>
      <c r="R204" s="23">
        <f t="shared" si="84"/>
        <v>0</v>
      </c>
      <c r="S204" s="23" t="e">
        <f t="shared" si="84"/>
        <v>#REF!</v>
      </c>
      <c r="T204" s="23" t="e">
        <f t="shared" si="84"/>
        <v>#REF!</v>
      </c>
      <c r="U204" s="23" t="e">
        <f t="shared" si="84"/>
        <v>#REF!</v>
      </c>
      <c r="V204" s="23"/>
      <c r="W204" s="23"/>
      <c r="X204" s="23"/>
      <c r="Y204" s="23"/>
      <c r="Z204" s="23"/>
      <c r="AA204" s="23"/>
      <c r="AB204" s="23"/>
    </row>
    <row r="205" spans="1:28" s="126" customFormat="1" ht="45" x14ac:dyDescent="0.25">
      <c r="A205" s="192" t="s">
        <v>118</v>
      </c>
      <c r="B205" s="182">
        <v>51</v>
      </c>
      <c r="C205" s="182">
        <v>3</v>
      </c>
      <c r="D205" s="178" t="s">
        <v>138</v>
      </c>
      <c r="E205" s="182">
        <v>851</v>
      </c>
      <c r="F205" s="178" t="s">
        <v>74</v>
      </c>
      <c r="G205" s="178" t="s">
        <v>13</v>
      </c>
      <c r="H205" s="178" t="s">
        <v>281</v>
      </c>
      <c r="I205" s="178"/>
      <c r="J205" s="189">
        <f t="shared" si="84"/>
        <v>5000</v>
      </c>
      <c r="K205" s="189">
        <f t="shared" si="84"/>
        <v>0</v>
      </c>
      <c r="L205" s="189">
        <f t="shared" si="84"/>
        <v>5000</v>
      </c>
      <c r="M205" s="189">
        <f t="shared" si="84"/>
        <v>0</v>
      </c>
      <c r="N205" s="189">
        <f t="shared" si="84"/>
        <v>0</v>
      </c>
      <c r="O205" s="189">
        <f t="shared" si="84"/>
        <v>0</v>
      </c>
      <c r="P205" s="189">
        <f t="shared" si="84"/>
        <v>0</v>
      </c>
      <c r="Q205" s="189">
        <f t="shared" si="84"/>
        <v>0</v>
      </c>
      <c r="R205" s="189">
        <f t="shared" si="84"/>
        <v>0</v>
      </c>
      <c r="S205" s="189" t="e">
        <f t="shared" si="84"/>
        <v>#REF!</v>
      </c>
      <c r="T205" s="189" t="e">
        <f t="shared" si="84"/>
        <v>#REF!</v>
      </c>
      <c r="U205" s="189" t="e">
        <f t="shared" si="84"/>
        <v>#REF!</v>
      </c>
      <c r="V205" s="189"/>
      <c r="W205" s="189"/>
      <c r="X205" s="189"/>
      <c r="Y205" s="189"/>
      <c r="Z205" s="189"/>
      <c r="AA205" s="189"/>
      <c r="AB205" s="189"/>
    </row>
    <row r="206" spans="1:28" s="126" customFormat="1" ht="60" x14ac:dyDescent="0.25">
      <c r="A206" s="37" t="s">
        <v>22</v>
      </c>
      <c r="B206" s="182">
        <v>51</v>
      </c>
      <c r="C206" s="182">
        <v>3</v>
      </c>
      <c r="D206" s="178" t="s">
        <v>138</v>
      </c>
      <c r="E206" s="182">
        <v>851</v>
      </c>
      <c r="F206" s="178" t="s">
        <v>74</v>
      </c>
      <c r="G206" s="178" t="s">
        <v>13</v>
      </c>
      <c r="H206" s="178" t="s">
        <v>281</v>
      </c>
      <c r="I206" s="178" t="s">
        <v>23</v>
      </c>
      <c r="J206" s="189">
        <f t="shared" si="84"/>
        <v>5000</v>
      </c>
      <c r="K206" s="189">
        <f t="shared" si="84"/>
        <v>0</v>
      </c>
      <c r="L206" s="189">
        <f t="shared" si="84"/>
        <v>5000</v>
      </c>
      <c r="M206" s="189">
        <f t="shared" si="84"/>
        <v>0</v>
      </c>
      <c r="N206" s="189">
        <f t="shared" si="84"/>
        <v>0</v>
      </c>
      <c r="O206" s="189">
        <f t="shared" si="84"/>
        <v>0</v>
      </c>
      <c r="P206" s="189">
        <f t="shared" si="84"/>
        <v>0</v>
      </c>
      <c r="Q206" s="189">
        <f t="shared" si="84"/>
        <v>0</v>
      </c>
      <c r="R206" s="189">
        <f t="shared" si="84"/>
        <v>0</v>
      </c>
      <c r="S206" s="189" t="e">
        <f t="shared" si="84"/>
        <v>#REF!</v>
      </c>
      <c r="T206" s="189" t="e">
        <f t="shared" si="84"/>
        <v>#REF!</v>
      </c>
      <c r="U206" s="189" t="e">
        <f t="shared" si="84"/>
        <v>#REF!</v>
      </c>
      <c r="V206" s="189"/>
      <c r="W206" s="189"/>
      <c r="X206" s="189"/>
      <c r="Y206" s="189"/>
      <c r="Z206" s="189"/>
      <c r="AA206" s="189"/>
      <c r="AB206" s="189"/>
    </row>
    <row r="207" spans="1:28" s="126" customFormat="1" ht="60" x14ac:dyDescent="0.25">
      <c r="A207" s="37" t="s">
        <v>9</v>
      </c>
      <c r="B207" s="182">
        <v>51</v>
      </c>
      <c r="C207" s="182">
        <v>3</v>
      </c>
      <c r="D207" s="178" t="s">
        <v>138</v>
      </c>
      <c r="E207" s="182">
        <v>851</v>
      </c>
      <c r="F207" s="178" t="s">
        <v>74</v>
      </c>
      <c r="G207" s="178" t="s">
        <v>13</v>
      </c>
      <c r="H207" s="178" t="s">
        <v>281</v>
      </c>
      <c r="I207" s="178" t="s">
        <v>24</v>
      </c>
      <c r="J207" s="189">
        <f>'6.ВСР'!J195</f>
        <v>5000</v>
      </c>
      <c r="K207" s="189">
        <f>'6.ВСР'!K195</f>
        <v>0</v>
      </c>
      <c r="L207" s="189">
        <f>'6.ВСР'!L195</f>
        <v>5000</v>
      </c>
      <c r="M207" s="189">
        <f>'6.ВСР'!M195</f>
        <v>0</v>
      </c>
      <c r="N207" s="189">
        <f>'6.ВСР'!N195</f>
        <v>0</v>
      </c>
      <c r="O207" s="189">
        <f>'6.ВСР'!O195</f>
        <v>0</v>
      </c>
      <c r="P207" s="189">
        <f>'6.ВСР'!P195</f>
        <v>0</v>
      </c>
      <c r="Q207" s="189">
        <f>'6.ВСР'!Q195</f>
        <v>0</v>
      </c>
      <c r="R207" s="189">
        <f>'6.ВСР'!R195</f>
        <v>0</v>
      </c>
      <c r="S207" s="189" t="e">
        <f>'6.ВСР'!#REF!</f>
        <v>#REF!</v>
      </c>
      <c r="T207" s="189" t="e">
        <f>'6.ВСР'!#REF!</f>
        <v>#REF!</v>
      </c>
      <c r="U207" s="189" t="e">
        <f>'6.ВСР'!#REF!</f>
        <v>#REF!</v>
      </c>
      <c r="V207" s="189"/>
      <c r="W207" s="189"/>
      <c r="X207" s="189"/>
      <c r="Y207" s="189"/>
      <c r="Z207" s="189"/>
      <c r="AA207" s="189"/>
      <c r="AB207" s="189"/>
    </row>
    <row r="208" spans="1:28" s="126" customFormat="1" ht="71.25" x14ac:dyDescent="0.25">
      <c r="A208" s="212" t="s">
        <v>376</v>
      </c>
      <c r="B208" s="11">
        <v>51</v>
      </c>
      <c r="C208" s="11">
        <v>4</v>
      </c>
      <c r="D208" s="111"/>
      <c r="E208" s="11"/>
      <c r="F208" s="22"/>
      <c r="G208" s="111"/>
      <c r="H208" s="111"/>
      <c r="I208" s="22"/>
      <c r="J208" s="23">
        <f t="shared" ref="J208:U208" si="85">J229+J209+J234</f>
        <v>3240016</v>
      </c>
      <c r="K208" s="23">
        <f t="shared" si="85"/>
        <v>2427000</v>
      </c>
      <c r="L208" s="23">
        <f t="shared" si="85"/>
        <v>545016</v>
      </c>
      <c r="M208" s="23">
        <f t="shared" si="85"/>
        <v>268000</v>
      </c>
      <c r="N208" s="23">
        <f t="shared" si="85"/>
        <v>268000</v>
      </c>
      <c r="O208" s="23">
        <f t="shared" si="85"/>
        <v>0</v>
      </c>
      <c r="P208" s="23">
        <f t="shared" si="85"/>
        <v>0</v>
      </c>
      <c r="Q208" s="23">
        <f t="shared" si="85"/>
        <v>268000</v>
      </c>
      <c r="R208" s="23">
        <f t="shared" si="85"/>
        <v>268000</v>
      </c>
      <c r="S208" s="23" t="e">
        <f t="shared" si="85"/>
        <v>#REF!</v>
      </c>
      <c r="T208" s="23" t="e">
        <f t="shared" si="85"/>
        <v>#REF!</v>
      </c>
      <c r="U208" s="23" t="e">
        <f t="shared" si="85"/>
        <v>#REF!</v>
      </c>
      <c r="V208" s="23"/>
      <c r="W208" s="23"/>
      <c r="X208" s="23"/>
      <c r="Y208" s="23"/>
      <c r="Z208" s="23"/>
      <c r="AA208" s="23"/>
      <c r="AB208" s="23"/>
    </row>
    <row r="209" spans="1:28" s="126" customFormat="1" ht="57" x14ac:dyDescent="0.25">
      <c r="A209" s="212" t="s">
        <v>232</v>
      </c>
      <c r="B209" s="11">
        <v>51</v>
      </c>
      <c r="C209" s="11">
        <v>4</v>
      </c>
      <c r="D209" s="111" t="s">
        <v>138</v>
      </c>
      <c r="E209" s="11"/>
      <c r="F209" s="22"/>
      <c r="G209" s="111"/>
      <c r="H209" s="111"/>
      <c r="I209" s="22"/>
      <c r="J209" s="23">
        <f t="shared" ref="J209:U209" si="86">J210</f>
        <v>788500</v>
      </c>
      <c r="K209" s="23">
        <f t="shared" si="86"/>
        <v>0</v>
      </c>
      <c r="L209" s="23">
        <f t="shared" si="86"/>
        <v>520500</v>
      </c>
      <c r="M209" s="23">
        <f t="shared" si="86"/>
        <v>268000</v>
      </c>
      <c r="N209" s="23">
        <f t="shared" si="86"/>
        <v>268000</v>
      </c>
      <c r="O209" s="23">
        <f t="shared" si="86"/>
        <v>0</v>
      </c>
      <c r="P209" s="23">
        <f t="shared" si="86"/>
        <v>0</v>
      </c>
      <c r="Q209" s="23">
        <f t="shared" si="86"/>
        <v>268000</v>
      </c>
      <c r="R209" s="23">
        <f t="shared" si="86"/>
        <v>268000</v>
      </c>
      <c r="S209" s="23" t="e">
        <f t="shared" si="86"/>
        <v>#REF!</v>
      </c>
      <c r="T209" s="23" t="e">
        <f t="shared" si="86"/>
        <v>#REF!</v>
      </c>
      <c r="U209" s="23" t="e">
        <f t="shared" si="86"/>
        <v>#REF!</v>
      </c>
      <c r="V209" s="23"/>
      <c r="W209" s="23"/>
      <c r="X209" s="23"/>
      <c r="Y209" s="23"/>
      <c r="Z209" s="23"/>
      <c r="AA209" s="23"/>
      <c r="AB209" s="23"/>
    </row>
    <row r="210" spans="1:28" s="126" customFormat="1" ht="28.5" x14ac:dyDescent="0.25">
      <c r="A210" s="212" t="s">
        <v>6</v>
      </c>
      <c r="B210" s="11">
        <v>51</v>
      </c>
      <c r="C210" s="11">
        <v>4</v>
      </c>
      <c r="D210" s="178" t="s">
        <v>138</v>
      </c>
      <c r="E210" s="11">
        <v>851</v>
      </c>
      <c r="F210" s="22"/>
      <c r="G210" s="111"/>
      <c r="H210" s="111"/>
      <c r="I210" s="22"/>
      <c r="J210" s="23">
        <f t="shared" ref="J210:U210" si="87">J216+J221+J224+J211</f>
        <v>788500</v>
      </c>
      <c r="K210" s="23">
        <f t="shared" si="87"/>
        <v>0</v>
      </c>
      <c r="L210" s="23">
        <f t="shared" si="87"/>
        <v>520500</v>
      </c>
      <c r="M210" s="23">
        <f t="shared" si="87"/>
        <v>268000</v>
      </c>
      <c r="N210" s="23">
        <f t="shared" si="87"/>
        <v>268000</v>
      </c>
      <c r="O210" s="23">
        <f t="shared" si="87"/>
        <v>0</v>
      </c>
      <c r="P210" s="23">
        <f t="shared" si="87"/>
        <v>0</v>
      </c>
      <c r="Q210" s="23">
        <f t="shared" si="87"/>
        <v>268000</v>
      </c>
      <c r="R210" s="23">
        <f t="shared" si="87"/>
        <v>268000</v>
      </c>
      <c r="S210" s="23" t="e">
        <f t="shared" si="87"/>
        <v>#REF!</v>
      </c>
      <c r="T210" s="23" t="e">
        <f t="shared" si="87"/>
        <v>#REF!</v>
      </c>
      <c r="U210" s="23" t="e">
        <f t="shared" si="87"/>
        <v>#REF!</v>
      </c>
      <c r="V210" s="23"/>
      <c r="W210" s="23"/>
      <c r="X210" s="23"/>
      <c r="Y210" s="23"/>
      <c r="Z210" s="23"/>
      <c r="AA210" s="23"/>
      <c r="AB210" s="23"/>
    </row>
    <row r="211" spans="1:28" s="126" customFormat="1" ht="30" x14ac:dyDescent="0.25">
      <c r="A211" s="192" t="s">
        <v>140</v>
      </c>
      <c r="B211" s="182">
        <v>51</v>
      </c>
      <c r="C211" s="182">
        <v>4</v>
      </c>
      <c r="D211" s="178" t="s">
        <v>138</v>
      </c>
      <c r="E211" s="182">
        <v>851</v>
      </c>
      <c r="F211" s="178" t="s">
        <v>138</v>
      </c>
      <c r="G211" s="178" t="s">
        <v>56</v>
      </c>
      <c r="H211" s="178" t="s">
        <v>283</v>
      </c>
      <c r="I211" s="178"/>
      <c r="J211" s="189">
        <f t="shared" ref="J211:U211" si="88">J212+J214</f>
        <v>99900</v>
      </c>
      <c r="K211" s="189">
        <f t="shared" si="88"/>
        <v>0</v>
      </c>
      <c r="L211" s="189">
        <f t="shared" si="88"/>
        <v>99900</v>
      </c>
      <c r="M211" s="189">
        <f t="shared" si="88"/>
        <v>0</v>
      </c>
      <c r="N211" s="189">
        <f t="shared" si="88"/>
        <v>0</v>
      </c>
      <c r="O211" s="189">
        <f t="shared" si="88"/>
        <v>0</v>
      </c>
      <c r="P211" s="189">
        <f t="shared" si="88"/>
        <v>0</v>
      </c>
      <c r="Q211" s="189">
        <f t="shared" si="88"/>
        <v>0</v>
      </c>
      <c r="R211" s="189">
        <f t="shared" si="88"/>
        <v>0</v>
      </c>
      <c r="S211" s="189" t="e">
        <f t="shared" si="88"/>
        <v>#REF!</v>
      </c>
      <c r="T211" s="189" t="e">
        <f t="shared" si="88"/>
        <v>#REF!</v>
      </c>
      <c r="U211" s="189" t="e">
        <f t="shared" si="88"/>
        <v>#REF!</v>
      </c>
      <c r="V211" s="189"/>
      <c r="W211" s="189"/>
      <c r="X211" s="189"/>
      <c r="Y211" s="189"/>
      <c r="Z211" s="189"/>
      <c r="AA211" s="189"/>
      <c r="AB211" s="189"/>
    </row>
    <row r="212" spans="1:28" s="12" customFormat="1" ht="135" x14ac:dyDescent="0.25">
      <c r="A212" s="190" t="s">
        <v>16</v>
      </c>
      <c r="B212" s="182">
        <v>51</v>
      </c>
      <c r="C212" s="182">
        <v>4</v>
      </c>
      <c r="D212" s="178" t="s">
        <v>138</v>
      </c>
      <c r="E212" s="182">
        <v>851</v>
      </c>
      <c r="F212" s="178" t="s">
        <v>138</v>
      </c>
      <c r="G212" s="178" t="s">
        <v>56</v>
      </c>
      <c r="H212" s="178" t="s">
        <v>283</v>
      </c>
      <c r="I212" s="178" t="s">
        <v>18</v>
      </c>
      <c r="J212" s="189">
        <f t="shared" ref="J212:U212" si="89">J213</f>
        <v>26000</v>
      </c>
      <c r="K212" s="189">
        <f t="shared" si="89"/>
        <v>0</v>
      </c>
      <c r="L212" s="189">
        <f t="shared" si="89"/>
        <v>26000</v>
      </c>
      <c r="M212" s="189">
        <f t="shared" si="89"/>
        <v>0</v>
      </c>
      <c r="N212" s="189">
        <f t="shared" si="89"/>
        <v>0</v>
      </c>
      <c r="O212" s="189">
        <f t="shared" si="89"/>
        <v>0</v>
      </c>
      <c r="P212" s="189">
        <f t="shared" si="89"/>
        <v>0</v>
      </c>
      <c r="Q212" s="189">
        <f t="shared" si="89"/>
        <v>0</v>
      </c>
      <c r="R212" s="189">
        <f t="shared" si="89"/>
        <v>0</v>
      </c>
      <c r="S212" s="189" t="e">
        <f t="shared" si="89"/>
        <v>#REF!</v>
      </c>
      <c r="T212" s="189" t="e">
        <f t="shared" si="89"/>
        <v>#REF!</v>
      </c>
      <c r="U212" s="189" t="e">
        <f t="shared" si="89"/>
        <v>#REF!</v>
      </c>
      <c r="V212" s="189"/>
      <c r="W212" s="189"/>
      <c r="X212" s="189"/>
      <c r="Y212" s="189"/>
      <c r="Z212" s="189"/>
      <c r="AA212" s="189"/>
      <c r="AB212" s="189"/>
    </row>
    <row r="213" spans="1:28" s="12" customFormat="1" ht="30" x14ac:dyDescent="0.25">
      <c r="A213" s="37" t="s">
        <v>7</v>
      </c>
      <c r="B213" s="182">
        <v>51</v>
      </c>
      <c r="C213" s="182">
        <v>4</v>
      </c>
      <c r="D213" s="178" t="s">
        <v>138</v>
      </c>
      <c r="E213" s="182">
        <v>851</v>
      </c>
      <c r="F213" s="178" t="s">
        <v>138</v>
      </c>
      <c r="G213" s="178" t="s">
        <v>56</v>
      </c>
      <c r="H213" s="178" t="s">
        <v>283</v>
      </c>
      <c r="I213" s="178" t="s">
        <v>67</v>
      </c>
      <c r="J213" s="189">
        <f>'6.ВСР'!J229</f>
        <v>26000</v>
      </c>
      <c r="K213" s="189">
        <f>'6.ВСР'!K229</f>
        <v>0</v>
      </c>
      <c r="L213" s="189">
        <f>'6.ВСР'!L229</f>
        <v>26000</v>
      </c>
      <c r="M213" s="189">
        <f>'6.ВСР'!M229</f>
        <v>0</v>
      </c>
      <c r="N213" s="189">
        <f>'6.ВСР'!N229</f>
        <v>0</v>
      </c>
      <c r="O213" s="189">
        <f>'6.ВСР'!O229</f>
        <v>0</v>
      </c>
      <c r="P213" s="189">
        <f>'6.ВСР'!P229</f>
        <v>0</v>
      </c>
      <c r="Q213" s="189">
        <f>'6.ВСР'!Q229</f>
        <v>0</v>
      </c>
      <c r="R213" s="189">
        <f>'6.ВСР'!R229</f>
        <v>0</v>
      </c>
      <c r="S213" s="189" t="e">
        <f>'6.ВСР'!#REF!</f>
        <v>#REF!</v>
      </c>
      <c r="T213" s="189" t="e">
        <f>'6.ВСР'!#REF!</f>
        <v>#REF!</v>
      </c>
      <c r="U213" s="189" t="e">
        <f>'6.ВСР'!#REF!</f>
        <v>#REF!</v>
      </c>
      <c r="V213" s="189"/>
      <c r="W213" s="189"/>
      <c r="X213" s="189"/>
      <c r="Y213" s="189"/>
      <c r="Z213" s="189"/>
      <c r="AA213" s="189"/>
      <c r="AB213" s="189"/>
    </row>
    <row r="214" spans="1:28" s="12" customFormat="1" ht="60" x14ac:dyDescent="0.25">
      <c r="A214" s="37" t="s">
        <v>22</v>
      </c>
      <c r="B214" s="182">
        <v>51</v>
      </c>
      <c r="C214" s="182">
        <v>4</v>
      </c>
      <c r="D214" s="178" t="s">
        <v>138</v>
      </c>
      <c r="E214" s="182">
        <v>851</v>
      </c>
      <c r="F214" s="178" t="s">
        <v>138</v>
      </c>
      <c r="G214" s="178" t="s">
        <v>56</v>
      </c>
      <c r="H214" s="178" t="s">
        <v>283</v>
      </c>
      <c r="I214" s="178" t="s">
        <v>23</v>
      </c>
      <c r="J214" s="189">
        <f t="shared" ref="J214:U214" si="90">J215</f>
        <v>73900</v>
      </c>
      <c r="K214" s="189">
        <f t="shared" si="90"/>
        <v>0</v>
      </c>
      <c r="L214" s="189">
        <f t="shared" si="90"/>
        <v>73900</v>
      </c>
      <c r="M214" s="189">
        <f t="shared" si="90"/>
        <v>0</v>
      </c>
      <c r="N214" s="189">
        <f t="shared" si="90"/>
        <v>0</v>
      </c>
      <c r="O214" s="189">
        <f t="shared" si="90"/>
        <v>0</v>
      </c>
      <c r="P214" s="189">
        <f t="shared" si="90"/>
        <v>0</v>
      </c>
      <c r="Q214" s="189">
        <f t="shared" si="90"/>
        <v>0</v>
      </c>
      <c r="R214" s="189">
        <f t="shared" si="90"/>
        <v>0</v>
      </c>
      <c r="S214" s="189" t="e">
        <f t="shared" si="90"/>
        <v>#REF!</v>
      </c>
      <c r="T214" s="189" t="e">
        <f t="shared" si="90"/>
        <v>#REF!</v>
      </c>
      <c r="U214" s="189" t="e">
        <f t="shared" si="90"/>
        <v>#REF!</v>
      </c>
      <c r="V214" s="189"/>
      <c r="W214" s="189"/>
      <c r="X214" s="189"/>
      <c r="Y214" s="189"/>
      <c r="Z214" s="189"/>
      <c r="AA214" s="189"/>
      <c r="AB214" s="189"/>
    </row>
    <row r="215" spans="1:28" s="126" customFormat="1" ht="60" x14ac:dyDescent="0.25">
      <c r="A215" s="37" t="s">
        <v>9</v>
      </c>
      <c r="B215" s="182">
        <v>51</v>
      </c>
      <c r="C215" s="182">
        <v>4</v>
      </c>
      <c r="D215" s="178" t="s">
        <v>138</v>
      </c>
      <c r="E215" s="182">
        <v>851</v>
      </c>
      <c r="F215" s="178" t="s">
        <v>138</v>
      </c>
      <c r="G215" s="178" t="s">
        <v>56</v>
      </c>
      <c r="H215" s="178" t="s">
        <v>283</v>
      </c>
      <c r="I215" s="178" t="s">
        <v>24</v>
      </c>
      <c r="J215" s="189">
        <f>'6.ВСР'!J231</f>
        <v>73900</v>
      </c>
      <c r="K215" s="189">
        <f>'6.ВСР'!K231</f>
        <v>0</v>
      </c>
      <c r="L215" s="189">
        <f>'6.ВСР'!L231</f>
        <v>73900</v>
      </c>
      <c r="M215" s="189">
        <f>'6.ВСР'!M231</f>
        <v>0</v>
      </c>
      <c r="N215" s="189">
        <f>'6.ВСР'!N231</f>
        <v>0</v>
      </c>
      <c r="O215" s="189">
        <f>'6.ВСР'!O231</f>
        <v>0</v>
      </c>
      <c r="P215" s="189">
        <f>'6.ВСР'!P231</f>
        <v>0</v>
      </c>
      <c r="Q215" s="189">
        <f>'6.ВСР'!Q231</f>
        <v>0</v>
      </c>
      <c r="R215" s="189">
        <f>'6.ВСР'!R231</f>
        <v>0</v>
      </c>
      <c r="S215" s="189" t="e">
        <f>'6.ВСР'!#REF!</f>
        <v>#REF!</v>
      </c>
      <c r="T215" s="189" t="e">
        <f>'6.ВСР'!#REF!</f>
        <v>#REF!</v>
      </c>
      <c r="U215" s="189" t="e">
        <f>'6.ВСР'!#REF!</f>
        <v>#REF!</v>
      </c>
      <c r="V215" s="189"/>
      <c r="W215" s="189"/>
      <c r="X215" s="189"/>
      <c r="Y215" s="189"/>
      <c r="Z215" s="189"/>
      <c r="AA215" s="189"/>
      <c r="AB215" s="189"/>
    </row>
    <row r="216" spans="1:28" s="126" customFormat="1" ht="30" x14ac:dyDescent="0.25">
      <c r="A216" s="192" t="s">
        <v>142</v>
      </c>
      <c r="B216" s="38">
        <v>51</v>
      </c>
      <c r="C216" s="182">
        <v>4</v>
      </c>
      <c r="D216" s="178" t="s">
        <v>138</v>
      </c>
      <c r="E216" s="182">
        <v>851</v>
      </c>
      <c r="F216" s="178" t="s">
        <v>138</v>
      </c>
      <c r="G216" s="178" t="s">
        <v>56</v>
      </c>
      <c r="H216" s="178" t="s">
        <v>284</v>
      </c>
      <c r="I216" s="178"/>
      <c r="J216" s="189">
        <f t="shared" ref="J216:U216" si="91">J217+J219</f>
        <v>410600</v>
      </c>
      <c r="K216" s="189">
        <f t="shared" si="91"/>
        <v>0</v>
      </c>
      <c r="L216" s="189">
        <f t="shared" si="91"/>
        <v>410600</v>
      </c>
      <c r="M216" s="189">
        <f t="shared" si="91"/>
        <v>0</v>
      </c>
      <c r="N216" s="189">
        <f t="shared" si="91"/>
        <v>0</v>
      </c>
      <c r="O216" s="189">
        <f t="shared" si="91"/>
        <v>0</v>
      </c>
      <c r="P216" s="189">
        <f t="shared" si="91"/>
        <v>0</v>
      </c>
      <c r="Q216" s="189">
        <f t="shared" si="91"/>
        <v>0</v>
      </c>
      <c r="R216" s="189">
        <f t="shared" si="91"/>
        <v>0</v>
      </c>
      <c r="S216" s="189" t="e">
        <f t="shared" si="91"/>
        <v>#REF!</v>
      </c>
      <c r="T216" s="189" t="e">
        <f t="shared" si="91"/>
        <v>#REF!</v>
      </c>
      <c r="U216" s="189" t="e">
        <f t="shared" si="91"/>
        <v>#REF!</v>
      </c>
      <c r="V216" s="189"/>
      <c r="W216" s="189"/>
      <c r="X216" s="189"/>
      <c r="Y216" s="189"/>
      <c r="Z216" s="189"/>
      <c r="AA216" s="189"/>
      <c r="AB216" s="189"/>
    </row>
    <row r="217" spans="1:28" s="126" customFormat="1" ht="135" x14ac:dyDescent="0.25">
      <c r="A217" s="190" t="s">
        <v>16</v>
      </c>
      <c r="B217" s="38">
        <v>51</v>
      </c>
      <c r="C217" s="182">
        <v>4</v>
      </c>
      <c r="D217" s="178" t="s">
        <v>138</v>
      </c>
      <c r="E217" s="182">
        <v>851</v>
      </c>
      <c r="F217" s="178" t="s">
        <v>138</v>
      </c>
      <c r="G217" s="178" t="s">
        <v>56</v>
      </c>
      <c r="H217" s="178" t="s">
        <v>284</v>
      </c>
      <c r="I217" s="178" t="s">
        <v>18</v>
      </c>
      <c r="J217" s="189">
        <f t="shared" ref="J217:U217" si="92">J218</f>
        <v>211200</v>
      </c>
      <c r="K217" s="189">
        <f t="shared" si="92"/>
        <v>0</v>
      </c>
      <c r="L217" s="189">
        <f t="shared" si="92"/>
        <v>211200</v>
      </c>
      <c r="M217" s="189">
        <f t="shared" si="92"/>
        <v>0</v>
      </c>
      <c r="N217" s="189">
        <f t="shared" si="92"/>
        <v>0</v>
      </c>
      <c r="O217" s="189">
        <f t="shared" si="92"/>
        <v>0</v>
      </c>
      <c r="P217" s="189">
        <f t="shared" si="92"/>
        <v>0</v>
      </c>
      <c r="Q217" s="189">
        <f t="shared" si="92"/>
        <v>0</v>
      </c>
      <c r="R217" s="189">
        <f t="shared" si="92"/>
        <v>0</v>
      </c>
      <c r="S217" s="189" t="e">
        <f t="shared" si="92"/>
        <v>#REF!</v>
      </c>
      <c r="T217" s="189" t="e">
        <f t="shared" si="92"/>
        <v>#REF!</v>
      </c>
      <c r="U217" s="189" t="e">
        <f t="shared" si="92"/>
        <v>#REF!</v>
      </c>
      <c r="V217" s="189"/>
      <c r="W217" s="189"/>
      <c r="X217" s="189"/>
      <c r="Y217" s="189"/>
      <c r="Z217" s="189"/>
      <c r="AA217" s="189"/>
      <c r="AB217" s="189"/>
    </row>
    <row r="218" spans="1:28" s="126" customFormat="1" ht="30" x14ac:dyDescent="0.25">
      <c r="A218" s="37" t="s">
        <v>7</v>
      </c>
      <c r="B218" s="38">
        <v>51</v>
      </c>
      <c r="C218" s="182">
        <v>4</v>
      </c>
      <c r="D218" s="178" t="s">
        <v>138</v>
      </c>
      <c r="E218" s="182">
        <v>851</v>
      </c>
      <c r="F218" s="178" t="s">
        <v>138</v>
      </c>
      <c r="G218" s="178" t="s">
        <v>56</v>
      </c>
      <c r="H218" s="178" t="s">
        <v>284</v>
      </c>
      <c r="I218" s="178" t="s">
        <v>67</v>
      </c>
      <c r="J218" s="189">
        <f>'6.ВСР'!J234</f>
        <v>211200</v>
      </c>
      <c r="K218" s="189">
        <f>'6.ВСР'!K234</f>
        <v>0</v>
      </c>
      <c r="L218" s="189">
        <f>'6.ВСР'!L234</f>
        <v>211200</v>
      </c>
      <c r="M218" s="189">
        <f>'6.ВСР'!M234</f>
        <v>0</v>
      </c>
      <c r="N218" s="189">
        <f>'6.ВСР'!N234</f>
        <v>0</v>
      </c>
      <c r="O218" s="189">
        <f>'6.ВСР'!O234</f>
        <v>0</v>
      </c>
      <c r="P218" s="189">
        <f>'6.ВСР'!P234</f>
        <v>0</v>
      </c>
      <c r="Q218" s="189">
        <f>'6.ВСР'!Q234</f>
        <v>0</v>
      </c>
      <c r="R218" s="189">
        <f>'6.ВСР'!R234</f>
        <v>0</v>
      </c>
      <c r="S218" s="189" t="e">
        <f>'6.ВСР'!#REF!</f>
        <v>#REF!</v>
      </c>
      <c r="T218" s="189" t="e">
        <f>'6.ВСР'!#REF!</f>
        <v>#REF!</v>
      </c>
      <c r="U218" s="189" t="e">
        <f>'6.ВСР'!#REF!</f>
        <v>#REF!</v>
      </c>
      <c r="V218" s="189"/>
      <c r="W218" s="189"/>
      <c r="X218" s="189"/>
      <c r="Y218" s="189"/>
      <c r="Z218" s="189"/>
      <c r="AA218" s="189"/>
      <c r="AB218" s="189"/>
    </row>
    <row r="219" spans="1:28" s="126" customFormat="1" ht="60" x14ac:dyDescent="0.25">
      <c r="A219" s="37" t="s">
        <v>22</v>
      </c>
      <c r="B219" s="38">
        <v>51</v>
      </c>
      <c r="C219" s="182">
        <v>4</v>
      </c>
      <c r="D219" s="178" t="s">
        <v>138</v>
      </c>
      <c r="E219" s="182">
        <v>851</v>
      </c>
      <c r="F219" s="178" t="s">
        <v>138</v>
      </c>
      <c r="G219" s="178" t="s">
        <v>56</v>
      </c>
      <c r="H219" s="178" t="s">
        <v>284</v>
      </c>
      <c r="I219" s="178" t="s">
        <v>23</v>
      </c>
      <c r="J219" s="189">
        <f t="shared" ref="J219:U227" si="93">J220</f>
        <v>199400</v>
      </c>
      <c r="K219" s="189">
        <f t="shared" si="93"/>
        <v>0</v>
      </c>
      <c r="L219" s="189">
        <f t="shared" si="93"/>
        <v>199400</v>
      </c>
      <c r="M219" s="189">
        <f t="shared" si="93"/>
        <v>0</v>
      </c>
      <c r="N219" s="189">
        <f t="shared" si="93"/>
        <v>0</v>
      </c>
      <c r="O219" s="189">
        <f t="shared" si="93"/>
        <v>0</v>
      </c>
      <c r="P219" s="189">
        <f t="shared" si="93"/>
        <v>0</v>
      </c>
      <c r="Q219" s="189">
        <f t="shared" si="93"/>
        <v>0</v>
      </c>
      <c r="R219" s="189">
        <f t="shared" si="93"/>
        <v>0</v>
      </c>
      <c r="S219" s="189" t="e">
        <f t="shared" si="93"/>
        <v>#REF!</v>
      </c>
      <c r="T219" s="189" t="e">
        <f t="shared" si="93"/>
        <v>#REF!</v>
      </c>
      <c r="U219" s="189" t="e">
        <f t="shared" si="93"/>
        <v>#REF!</v>
      </c>
      <c r="V219" s="189"/>
      <c r="W219" s="189"/>
      <c r="X219" s="189"/>
      <c r="Y219" s="189"/>
      <c r="Z219" s="189"/>
      <c r="AA219" s="189"/>
      <c r="AB219" s="189"/>
    </row>
    <row r="220" spans="1:28" s="126" customFormat="1" ht="60" x14ac:dyDescent="0.25">
      <c r="A220" s="37" t="s">
        <v>9</v>
      </c>
      <c r="B220" s="38">
        <v>51</v>
      </c>
      <c r="C220" s="182">
        <v>4</v>
      </c>
      <c r="D220" s="178" t="s">
        <v>138</v>
      </c>
      <c r="E220" s="182">
        <v>851</v>
      </c>
      <c r="F220" s="178" t="s">
        <v>138</v>
      </c>
      <c r="G220" s="178" t="s">
        <v>56</v>
      </c>
      <c r="H220" s="178" t="s">
        <v>284</v>
      </c>
      <c r="I220" s="178" t="s">
        <v>24</v>
      </c>
      <c r="J220" s="189">
        <f>'6.ВСР'!J236</f>
        <v>199400</v>
      </c>
      <c r="K220" s="189">
        <f>'6.ВСР'!K236</f>
        <v>0</v>
      </c>
      <c r="L220" s="189">
        <f>'6.ВСР'!L236</f>
        <v>199400</v>
      </c>
      <c r="M220" s="189">
        <f>'6.ВСР'!M236</f>
        <v>0</v>
      </c>
      <c r="N220" s="189">
        <f>'6.ВСР'!N236</f>
        <v>0</v>
      </c>
      <c r="O220" s="189">
        <f>'6.ВСР'!O236</f>
        <v>0</v>
      </c>
      <c r="P220" s="189">
        <f>'6.ВСР'!P236</f>
        <v>0</v>
      </c>
      <c r="Q220" s="189">
        <f>'6.ВСР'!Q236</f>
        <v>0</v>
      </c>
      <c r="R220" s="189">
        <f>'6.ВСР'!R236</f>
        <v>0</v>
      </c>
      <c r="S220" s="189" t="e">
        <f>'6.ВСР'!#REF!</f>
        <v>#REF!</v>
      </c>
      <c r="T220" s="189" t="e">
        <f>'6.ВСР'!#REF!</f>
        <v>#REF!</v>
      </c>
      <c r="U220" s="189" t="e">
        <f>'6.ВСР'!#REF!</f>
        <v>#REF!</v>
      </c>
      <c r="V220" s="189"/>
      <c r="W220" s="189"/>
      <c r="X220" s="189"/>
      <c r="Y220" s="189"/>
      <c r="Z220" s="189"/>
      <c r="AA220" s="189"/>
      <c r="AB220" s="189"/>
    </row>
    <row r="221" spans="1:28" s="195" customFormat="1" ht="75" x14ac:dyDescent="0.25">
      <c r="A221" s="192" t="s">
        <v>146</v>
      </c>
      <c r="B221" s="38">
        <v>51</v>
      </c>
      <c r="C221" s="182">
        <v>4</v>
      </c>
      <c r="D221" s="178" t="s">
        <v>138</v>
      </c>
      <c r="E221" s="182">
        <v>851</v>
      </c>
      <c r="F221" s="178" t="s">
        <v>138</v>
      </c>
      <c r="G221" s="178" t="s">
        <v>56</v>
      </c>
      <c r="H221" s="178" t="s">
        <v>286</v>
      </c>
      <c r="I221" s="178"/>
      <c r="J221" s="189">
        <f t="shared" ref="J221:U222" si="94">J222</f>
        <v>10000</v>
      </c>
      <c r="K221" s="189">
        <f t="shared" si="94"/>
        <v>0</v>
      </c>
      <c r="L221" s="189">
        <f t="shared" si="94"/>
        <v>10000</v>
      </c>
      <c r="M221" s="189">
        <f t="shared" si="94"/>
        <v>0</v>
      </c>
      <c r="N221" s="189">
        <f t="shared" si="94"/>
        <v>0</v>
      </c>
      <c r="O221" s="189">
        <f t="shared" si="94"/>
        <v>0</v>
      </c>
      <c r="P221" s="189">
        <f t="shared" si="94"/>
        <v>0</v>
      </c>
      <c r="Q221" s="189">
        <f t="shared" si="94"/>
        <v>0</v>
      </c>
      <c r="R221" s="189">
        <f t="shared" si="94"/>
        <v>0</v>
      </c>
      <c r="S221" s="189" t="e">
        <f t="shared" si="94"/>
        <v>#REF!</v>
      </c>
      <c r="T221" s="189" t="e">
        <f t="shared" si="94"/>
        <v>#REF!</v>
      </c>
      <c r="U221" s="189" t="e">
        <f t="shared" si="94"/>
        <v>#REF!</v>
      </c>
      <c r="V221" s="189"/>
      <c r="W221" s="189"/>
      <c r="X221" s="189"/>
      <c r="Y221" s="189"/>
      <c r="Z221" s="189"/>
      <c r="AA221" s="189"/>
      <c r="AB221" s="189"/>
    </row>
    <row r="222" spans="1:28" s="195" customFormat="1" ht="60" x14ac:dyDescent="0.25">
      <c r="A222" s="37" t="s">
        <v>22</v>
      </c>
      <c r="B222" s="38">
        <v>51</v>
      </c>
      <c r="C222" s="182">
        <v>4</v>
      </c>
      <c r="D222" s="178" t="s">
        <v>138</v>
      </c>
      <c r="E222" s="182">
        <v>851</v>
      </c>
      <c r="F222" s="178" t="s">
        <v>138</v>
      </c>
      <c r="G222" s="178" t="s">
        <v>56</v>
      </c>
      <c r="H222" s="178" t="s">
        <v>286</v>
      </c>
      <c r="I222" s="178" t="s">
        <v>23</v>
      </c>
      <c r="J222" s="189">
        <f t="shared" si="94"/>
        <v>10000</v>
      </c>
      <c r="K222" s="189">
        <f t="shared" si="94"/>
        <v>0</v>
      </c>
      <c r="L222" s="189">
        <f t="shared" si="94"/>
        <v>10000</v>
      </c>
      <c r="M222" s="189">
        <f t="shared" si="94"/>
        <v>0</v>
      </c>
      <c r="N222" s="189">
        <f t="shared" si="94"/>
        <v>0</v>
      </c>
      <c r="O222" s="189">
        <f t="shared" si="94"/>
        <v>0</v>
      </c>
      <c r="P222" s="189">
        <f t="shared" si="94"/>
        <v>0</v>
      </c>
      <c r="Q222" s="189">
        <f t="shared" si="94"/>
        <v>0</v>
      </c>
      <c r="R222" s="189">
        <f t="shared" si="94"/>
        <v>0</v>
      </c>
      <c r="S222" s="189" t="e">
        <f t="shared" si="94"/>
        <v>#REF!</v>
      </c>
      <c r="T222" s="189" t="e">
        <f t="shared" si="94"/>
        <v>#REF!</v>
      </c>
      <c r="U222" s="189" t="e">
        <f t="shared" si="94"/>
        <v>#REF!</v>
      </c>
      <c r="V222" s="189"/>
      <c r="W222" s="189"/>
      <c r="X222" s="189"/>
      <c r="Y222" s="189"/>
      <c r="Z222" s="189"/>
      <c r="AA222" s="189"/>
      <c r="AB222" s="189"/>
    </row>
    <row r="223" spans="1:28" s="195" customFormat="1" ht="60" x14ac:dyDescent="0.25">
      <c r="A223" s="37" t="s">
        <v>9</v>
      </c>
      <c r="B223" s="38">
        <v>51</v>
      </c>
      <c r="C223" s="182">
        <v>4</v>
      </c>
      <c r="D223" s="178" t="s">
        <v>138</v>
      </c>
      <c r="E223" s="182">
        <v>851</v>
      </c>
      <c r="F223" s="178" t="s">
        <v>138</v>
      </c>
      <c r="G223" s="178" t="s">
        <v>56</v>
      </c>
      <c r="H223" s="178" t="s">
        <v>286</v>
      </c>
      <c r="I223" s="178" t="s">
        <v>24</v>
      </c>
      <c r="J223" s="189">
        <f>'6.ВСР'!J239</f>
        <v>10000</v>
      </c>
      <c r="K223" s="189">
        <f>'6.ВСР'!K239</f>
        <v>0</v>
      </c>
      <c r="L223" s="189">
        <f>'6.ВСР'!L239</f>
        <v>10000</v>
      </c>
      <c r="M223" s="189">
        <f>'6.ВСР'!M239</f>
        <v>0</v>
      </c>
      <c r="N223" s="189">
        <f>'6.ВСР'!N239</f>
        <v>0</v>
      </c>
      <c r="O223" s="189">
        <f>'6.ВСР'!O239</f>
        <v>0</v>
      </c>
      <c r="P223" s="189">
        <f>'6.ВСР'!P239</f>
        <v>0</v>
      </c>
      <c r="Q223" s="189">
        <f>'6.ВСР'!Q239</f>
        <v>0</v>
      </c>
      <c r="R223" s="189">
        <f>'6.ВСР'!R239</f>
        <v>0</v>
      </c>
      <c r="S223" s="189" t="e">
        <f>'6.ВСР'!#REF!</f>
        <v>#REF!</v>
      </c>
      <c r="T223" s="189" t="e">
        <f>'6.ВСР'!#REF!</f>
        <v>#REF!</v>
      </c>
      <c r="U223" s="189" t="e">
        <f>'6.ВСР'!#REF!</f>
        <v>#REF!</v>
      </c>
      <c r="V223" s="189"/>
      <c r="W223" s="189"/>
      <c r="X223" s="189"/>
      <c r="Y223" s="189"/>
      <c r="Z223" s="189"/>
      <c r="AA223" s="189"/>
      <c r="AB223" s="189"/>
    </row>
    <row r="224" spans="1:28" s="126" customFormat="1" ht="210" x14ac:dyDescent="0.25">
      <c r="A224" s="192" t="s">
        <v>144</v>
      </c>
      <c r="B224" s="38">
        <v>51</v>
      </c>
      <c r="C224" s="182">
        <v>4</v>
      </c>
      <c r="D224" s="178" t="s">
        <v>138</v>
      </c>
      <c r="E224" s="182">
        <v>851</v>
      </c>
      <c r="F224" s="178" t="s">
        <v>138</v>
      </c>
      <c r="G224" s="178" t="s">
        <v>56</v>
      </c>
      <c r="H224" s="178" t="s">
        <v>285</v>
      </c>
      <c r="I224" s="178"/>
      <c r="J224" s="189">
        <f t="shared" ref="J224:U224" si="95">J225+J227</f>
        <v>268000</v>
      </c>
      <c r="K224" s="189">
        <f t="shared" si="95"/>
        <v>0</v>
      </c>
      <c r="L224" s="189">
        <f t="shared" si="95"/>
        <v>0</v>
      </c>
      <c r="M224" s="189">
        <f t="shared" si="95"/>
        <v>268000</v>
      </c>
      <c r="N224" s="189">
        <f t="shared" si="95"/>
        <v>268000</v>
      </c>
      <c r="O224" s="189">
        <f t="shared" si="95"/>
        <v>0</v>
      </c>
      <c r="P224" s="189">
        <f t="shared" si="95"/>
        <v>0</v>
      </c>
      <c r="Q224" s="189">
        <f t="shared" si="95"/>
        <v>268000</v>
      </c>
      <c r="R224" s="189">
        <f t="shared" si="95"/>
        <v>268000</v>
      </c>
      <c r="S224" s="189" t="e">
        <f t="shared" si="95"/>
        <v>#REF!</v>
      </c>
      <c r="T224" s="189" t="e">
        <f t="shared" si="95"/>
        <v>#REF!</v>
      </c>
      <c r="U224" s="189" t="e">
        <f t="shared" si="95"/>
        <v>#REF!</v>
      </c>
      <c r="V224" s="189"/>
      <c r="W224" s="189"/>
      <c r="X224" s="189"/>
      <c r="Y224" s="189"/>
      <c r="Z224" s="189"/>
      <c r="AA224" s="189"/>
      <c r="AB224" s="189"/>
    </row>
    <row r="225" spans="1:28" s="126" customFormat="1" ht="135" x14ac:dyDescent="0.25">
      <c r="A225" s="190" t="s">
        <v>16</v>
      </c>
      <c r="B225" s="38">
        <v>51</v>
      </c>
      <c r="C225" s="182">
        <v>4</v>
      </c>
      <c r="D225" s="178" t="s">
        <v>138</v>
      </c>
      <c r="E225" s="182">
        <v>851</v>
      </c>
      <c r="F225" s="178" t="s">
        <v>138</v>
      </c>
      <c r="G225" s="178" t="s">
        <v>56</v>
      </c>
      <c r="H225" s="178" t="s">
        <v>285</v>
      </c>
      <c r="I225" s="178" t="s">
        <v>18</v>
      </c>
      <c r="J225" s="189">
        <f t="shared" si="93"/>
        <v>71000</v>
      </c>
      <c r="K225" s="189">
        <f t="shared" si="93"/>
        <v>0</v>
      </c>
      <c r="L225" s="189">
        <f t="shared" si="93"/>
        <v>0</v>
      </c>
      <c r="M225" s="189">
        <f t="shared" si="93"/>
        <v>71000</v>
      </c>
      <c r="N225" s="189">
        <f t="shared" si="93"/>
        <v>71000</v>
      </c>
      <c r="O225" s="189">
        <f t="shared" si="93"/>
        <v>0</v>
      </c>
      <c r="P225" s="189">
        <f t="shared" si="93"/>
        <v>0</v>
      </c>
      <c r="Q225" s="189">
        <f t="shared" si="93"/>
        <v>71000</v>
      </c>
      <c r="R225" s="189">
        <f t="shared" si="93"/>
        <v>71000</v>
      </c>
      <c r="S225" s="189" t="e">
        <f t="shared" si="93"/>
        <v>#REF!</v>
      </c>
      <c r="T225" s="189" t="e">
        <f t="shared" si="93"/>
        <v>#REF!</v>
      </c>
      <c r="U225" s="189" t="e">
        <f t="shared" si="93"/>
        <v>#REF!</v>
      </c>
      <c r="V225" s="189"/>
      <c r="W225" s="189"/>
      <c r="X225" s="189"/>
      <c r="Y225" s="189"/>
      <c r="Z225" s="189"/>
      <c r="AA225" s="189"/>
      <c r="AB225" s="189"/>
    </row>
    <row r="226" spans="1:28" s="126" customFormat="1" ht="30" x14ac:dyDescent="0.25">
      <c r="A226" s="37" t="s">
        <v>7</v>
      </c>
      <c r="B226" s="38">
        <v>51</v>
      </c>
      <c r="C226" s="182">
        <v>4</v>
      </c>
      <c r="D226" s="178" t="s">
        <v>138</v>
      </c>
      <c r="E226" s="182">
        <v>851</v>
      </c>
      <c r="F226" s="178" t="s">
        <v>138</v>
      </c>
      <c r="G226" s="178" t="s">
        <v>56</v>
      </c>
      <c r="H226" s="178" t="s">
        <v>285</v>
      </c>
      <c r="I226" s="178" t="s">
        <v>67</v>
      </c>
      <c r="J226" s="189">
        <f>'6.ВСР'!J242</f>
        <v>71000</v>
      </c>
      <c r="K226" s="189">
        <f>'6.ВСР'!K242</f>
        <v>0</v>
      </c>
      <c r="L226" s="189">
        <f>'6.ВСР'!L242</f>
        <v>0</v>
      </c>
      <c r="M226" s="189">
        <f>'6.ВСР'!M242</f>
        <v>71000</v>
      </c>
      <c r="N226" s="189">
        <f>'6.ВСР'!N242</f>
        <v>71000</v>
      </c>
      <c r="O226" s="189">
        <f>'6.ВСР'!O242</f>
        <v>0</v>
      </c>
      <c r="P226" s="189">
        <f>'6.ВСР'!P242</f>
        <v>0</v>
      </c>
      <c r="Q226" s="189">
        <f>'6.ВСР'!Q242</f>
        <v>71000</v>
      </c>
      <c r="R226" s="189">
        <f>'6.ВСР'!R242</f>
        <v>71000</v>
      </c>
      <c r="S226" s="189" t="e">
        <f>'6.ВСР'!#REF!</f>
        <v>#REF!</v>
      </c>
      <c r="T226" s="189" t="e">
        <f>'6.ВСР'!#REF!</f>
        <v>#REF!</v>
      </c>
      <c r="U226" s="189" t="e">
        <f>'6.ВСР'!#REF!</f>
        <v>#REF!</v>
      </c>
      <c r="V226" s="189"/>
      <c r="W226" s="189"/>
      <c r="X226" s="189"/>
      <c r="Y226" s="189"/>
      <c r="Z226" s="189"/>
      <c r="AA226" s="189"/>
      <c r="AB226" s="189"/>
    </row>
    <row r="227" spans="1:28" s="12" customFormat="1" ht="60" x14ac:dyDescent="0.25">
      <c r="A227" s="37" t="s">
        <v>22</v>
      </c>
      <c r="B227" s="38">
        <v>51</v>
      </c>
      <c r="C227" s="182">
        <v>4</v>
      </c>
      <c r="D227" s="178" t="s">
        <v>138</v>
      </c>
      <c r="E227" s="182">
        <v>851</v>
      </c>
      <c r="F227" s="178" t="s">
        <v>138</v>
      </c>
      <c r="G227" s="178" t="s">
        <v>56</v>
      </c>
      <c r="H227" s="178" t="s">
        <v>285</v>
      </c>
      <c r="I227" s="178" t="s">
        <v>23</v>
      </c>
      <c r="J227" s="189">
        <f t="shared" si="93"/>
        <v>197000</v>
      </c>
      <c r="K227" s="189">
        <f t="shared" si="93"/>
        <v>0</v>
      </c>
      <c r="L227" s="189">
        <f t="shared" si="93"/>
        <v>0</v>
      </c>
      <c r="M227" s="189">
        <f t="shared" si="93"/>
        <v>197000</v>
      </c>
      <c r="N227" s="189">
        <f t="shared" si="93"/>
        <v>197000</v>
      </c>
      <c r="O227" s="189">
        <f t="shared" si="93"/>
        <v>0</v>
      </c>
      <c r="P227" s="189">
        <f t="shared" si="93"/>
        <v>0</v>
      </c>
      <c r="Q227" s="189">
        <f t="shared" si="93"/>
        <v>197000</v>
      </c>
      <c r="R227" s="189">
        <f t="shared" si="93"/>
        <v>197000</v>
      </c>
      <c r="S227" s="189" t="e">
        <f t="shared" si="93"/>
        <v>#REF!</v>
      </c>
      <c r="T227" s="189" t="e">
        <f t="shared" si="93"/>
        <v>#REF!</v>
      </c>
      <c r="U227" s="189" t="e">
        <f t="shared" si="93"/>
        <v>#REF!</v>
      </c>
      <c r="V227" s="189"/>
      <c r="W227" s="189"/>
      <c r="X227" s="189"/>
      <c r="Y227" s="189"/>
      <c r="Z227" s="189"/>
      <c r="AA227" s="189"/>
      <c r="AB227" s="189"/>
    </row>
    <row r="228" spans="1:28" s="195" customFormat="1" ht="60" x14ac:dyDescent="0.25">
      <c r="A228" s="37" t="s">
        <v>9</v>
      </c>
      <c r="B228" s="38">
        <v>51</v>
      </c>
      <c r="C228" s="182">
        <v>4</v>
      </c>
      <c r="D228" s="178" t="s">
        <v>138</v>
      </c>
      <c r="E228" s="182">
        <v>851</v>
      </c>
      <c r="F228" s="178" t="s">
        <v>138</v>
      </c>
      <c r="G228" s="178" t="s">
        <v>56</v>
      </c>
      <c r="H228" s="178" t="s">
        <v>285</v>
      </c>
      <c r="I228" s="178" t="s">
        <v>24</v>
      </c>
      <c r="J228" s="189">
        <f>'6.ВСР'!J244</f>
        <v>197000</v>
      </c>
      <c r="K228" s="189">
        <f>'6.ВСР'!K244</f>
        <v>0</v>
      </c>
      <c r="L228" s="189">
        <f>'6.ВСР'!L244</f>
        <v>0</v>
      </c>
      <c r="M228" s="189">
        <f>'6.ВСР'!M244</f>
        <v>197000</v>
      </c>
      <c r="N228" s="189">
        <f>'6.ВСР'!N244</f>
        <v>197000</v>
      </c>
      <c r="O228" s="189">
        <f>'6.ВСР'!O244</f>
        <v>0</v>
      </c>
      <c r="P228" s="189">
        <f>'6.ВСР'!P244</f>
        <v>0</v>
      </c>
      <c r="Q228" s="189">
        <f>'6.ВСР'!Q244</f>
        <v>197000</v>
      </c>
      <c r="R228" s="189">
        <f>'6.ВСР'!R244</f>
        <v>197000</v>
      </c>
      <c r="S228" s="189" t="e">
        <f>'6.ВСР'!#REF!</f>
        <v>#REF!</v>
      </c>
      <c r="T228" s="189" t="e">
        <f>'6.ВСР'!#REF!</f>
        <v>#REF!</v>
      </c>
      <c r="U228" s="189" t="e">
        <f>'6.ВСР'!#REF!</f>
        <v>#REF!</v>
      </c>
      <c r="V228" s="189"/>
      <c r="W228" s="189"/>
      <c r="X228" s="189"/>
      <c r="Y228" s="189"/>
      <c r="Z228" s="189"/>
      <c r="AA228" s="189"/>
      <c r="AB228" s="189"/>
    </row>
    <row r="229" spans="1:28" s="126" customFormat="1" ht="57" hidden="1" x14ac:dyDescent="0.25">
      <c r="A229" s="229" t="s">
        <v>845</v>
      </c>
      <c r="B229" s="11">
        <v>51</v>
      </c>
      <c r="C229" s="11">
        <v>4</v>
      </c>
      <c r="D229" s="111" t="s">
        <v>81</v>
      </c>
      <c r="E229" s="11"/>
      <c r="F229" s="22"/>
      <c r="G229" s="111"/>
      <c r="H229" s="111"/>
      <c r="I229" s="22"/>
      <c r="J229" s="23">
        <f t="shared" ref="J229:U232" si="96">J230</f>
        <v>0</v>
      </c>
      <c r="K229" s="23">
        <f t="shared" si="96"/>
        <v>0</v>
      </c>
      <c r="L229" s="23">
        <f t="shared" si="96"/>
        <v>0</v>
      </c>
      <c r="M229" s="23">
        <f t="shared" si="96"/>
        <v>0</v>
      </c>
      <c r="N229" s="23">
        <f t="shared" si="96"/>
        <v>0</v>
      </c>
      <c r="O229" s="23">
        <f t="shared" si="96"/>
        <v>0</v>
      </c>
      <c r="P229" s="23">
        <f t="shared" si="96"/>
        <v>0</v>
      </c>
      <c r="Q229" s="23">
        <f t="shared" si="96"/>
        <v>0</v>
      </c>
      <c r="R229" s="23">
        <f t="shared" si="96"/>
        <v>0</v>
      </c>
      <c r="S229" s="23" t="e">
        <f t="shared" si="96"/>
        <v>#REF!</v>
      </c>
      <c r="T229" s="23" t="e">
        <f t="shared" si="96"/>
        <v>#REF!</v>
      </c>
      <c r="U229" s="23" t="e">
        <f t="shared" si="96"/>
        <v>#REF!</v>
      </c>
      <c r="V229" s="23"/>
      <c r="W229" s="23"/>
      <c r="X229" s="23"/>
      <c r="Y229" s="23"/>
      <c r="Z229" s="23"/>
      <c r="AA229" s="23"/>
      <c r="AB229" s="23"/>
    </row>
    <row r="230" spans="1:28" s="126" customFormat="1" ht="28.5" hidden="1" x14ac:dyDescent="0.25">
      <c r="A230" s="212" t="s">
        <v>6</v>
      </c>
      <c r="B230" s="11">
        <v>51</v>
      </c>
      <c r="C230" s="11">
        <v>4</v>
      </c>
      <c r="D230" s="178" t="s">
        <v>81</v>
      </c>
      <c r="E230" s="11">
        <v>851</v>
      </c>
      <c r="F230" s="22"/>
      <c r="G230" s="111"/>
      <c r="H230" s="111"/>
      <c r="I230" s="22"/>
      <c r="J230" s="23">
        <f t="shared" si="96"/>
        <v>0</v>
      </c>
      <c r="K230" s="23">
        <f t="shared" si="96"/>
        <v>0</v>
      </c>
      <c r="L230" s="23">
        <f t="shared" si="96"/>
        <v>0</v>
      </c>
      <c r="M230" s="23">
        <f t="shared" si="96"/>
        <v>0</v>
      </c>
      <c r="N230" s="23">
        <f t="shared" si="96"/>
        <v>0</v>
      </c>
      <c r="O230" s="23">
        <f t="shared" si="96"/>
        <v>0</v>
      </c>
      <c r="P230" s="23">
        <f t="shared" si="96"/>
        <v>0</v>
      </c>
      <c r="Q230" s="23">
        <f t="shared" si="96"/>
        <v>0</v>
      </c>
      <c r="R230" s="23">
        <f t="shared" si="96"/>
        <v>0</v>
      </c>
      <c r="S230" s="23" t="e">
        <f t="shared" si="96"/>
        <v>#REF!</v>
      </c>
      <c r="T230" s="23" t="e">
        <f t="shared" si="96"/>
        <v>#REF!</v>
      </c>
      <c r="U230" s="23" t="e">
        <f t="shared" si="96"/>
        <v>#REF!</v>
      </c>
      <c r="V230" s="23"/>
      <c r="W230" s="23"/>
      <c r="X230" s="23"/>
      <c r="Y230" s="23"/>
      <c r="Z230" s="23"/>
      <c r="AA230" s="23"/>
      <c r="AB230" s="23"/>
    </row>
    <row r="231" spans="1:28" s="126" customFormat="1" ht="30" hidden="1" x14ac:dyDescent="0.25">
      <c r="A231" s="192" t="s">
        <v>413</v>
      </c>
      <c r="B231" s="182">
        <v>51</v>
      </c>
      <c r="C231" s="182">
        <v>4</v>
      </c>
      <c r="D231" s="178" t="s">
        <v>81</v>
      </c>
      <c r="E231" s="182">
        <v>851</v>
      </c>
      <c r="F231" s="178"/>
      <c r="G231" s="193"/>
      <c r="H231" s="193" t="s">
        <v>275</v>
      </c>
      <c r="I231" s="178"/>
      <c r="J231" s="189">
        <f t="shared" si="96"/>
        <v>0</v>
      </c>
      <c r="K231" s="189">
        <f t="shared" si="96"/>
        <v>0</v>
      </c>
      <c r="L231" s="189">
        <f t="shared" si="96"/>
        <v>0</v>
      </c>
      <c r="M231" s="189">
        <f t="shared" si="96"/>
        <v>0</v>
      </c>
      <c r="N231" s="189">
        <f t="shared" si="96"/>
        <v>0</v>
      </c>
      <c r="O231" s="189">
        <f t="shared" si="96"/>
        <v>0</v>
      </c>
      <c r="P231" s="189">
        <f t="shared" si="96"/>
        <v>0</v>
      </c>
      <c r="Q231" s="189">
        <f t="shared" si="96"/>
        <v>0</v>
      </c>
      <c r="R231" s="189">
        <f t="shared" si="96"/>
        <v>0</v>
      </c>
      <c r="S231" s="189" t="e">
        <f t="shared" si="96"/>
        <v>#REF!</v>
      </c>
      <c r="T231" s="189" t="e">
        <f t="shared" si="96"/>
        <v>#REF!</v>
      </c>
      <c r="U231" s="189" t="e">
        <f t="shared" si="96"/>
        <v>#REF!</v>
      </c>
      <c r="V231" s="189"/>
      <c r="W231" s="189"/>
      <c r="X231" s="189"/>
      <c r="Y231" s="189"/>
      <c r="Z231" s="189"/>
      <c r="AA231" s="189"/>
      <c r="AB231" s="189"/>
    </row>
    <row r="232" spans="1:28" s="126" customFormat="1" ht="60" hidden="1" x14ac:dyDescent="0.25">
      <c r="A232" s="37" t="s">
        <v>22</v>
      </c>
      <c r="B232" s="182">
        <v>51</v>
      </c>
      <c r="C232" s="182">
        <v>4</v>
      </c>
      <c r="D232" s="178" t="s">
        <v>81</v>
      </c>
      <c r="E232" s="182">
        <v>851</v>
      </c>
      <c r="F232" s="178"/>
      <c r="G232" s="193"/>
      <c r="H232" s="193" t="s">
        <v>275</v>
      </c>
      <c r="I232" s="178" t="s">
        <v>23</v>
      </c>
      <c r="J232" s="189">
        <f t="shared" si="96"/>
        <v>0</v>
      </c>
      <c r="K232" s="189">
        <f t="shared" si="96"/>
        <v>0</v>
      </c>
      <c r="L232" s="189">
        <f t="shared" si="96"/>
        <v>0</v>
      </c>
      <c r="M232" s="189">
        <f t="shared" si="96"/>
        <v>0</v>
      </c>
      <c r="N232" s="189">
        <f t="shared" si="96"/>
        <v>0</v>
      </c>
      <c r="O232" s="189">
        <f t="shared" si="96"/>
        <v>0</v>
      </c>
      <c r="P232" s="189">
        <f t="shared" si="96"/>
        <v>0</v>
      </c>
      <c r="Q232" s="189">
        <f t="shared" si="96"/>
        <v>0</v>
      </c>
      <c r="R232" s="189">
        <f t="shared" si="96"/>
        <v>0</v>
      </c>
      <c r="S232" s="189" t="e">
        <f t="shared" si="96"/>
        <v>#REF!</v>
      </c>
      <c r="T232" s="189" t="e">
        <f t="shared" si="96"/>
        <v>#REF!</v>
      </c>
      <c r="U232" s="189" t="e">
        <f t="shared" si="96"/>
        <v>#REF!</v>
      </c>
      <c r="V232" s="189"/>
      <c r="W232" s="189"/>
      <c r="X232" s="189"/>
      <c r="Y232" s="189"/>
      <c r="Z232" s="189"/>
      <c r="AA232" s="189"/>
      <c r="AB232" s="189"/>
    </row>
    <row r="233" spans="1:28" s="126" customFormat="1" ht="60" hidden="1" x14ac:dyDescent="0.25">
      <c r="A233" s="37" t="s">
        <v>9</v>
      </c>
      <c r="B233" s="182">
        <v>51</v>
      </c>
      <c r="C233" s="182">
        <v>4</v>
      </c>
      <c r="D233" s="178" t="s">
        <v>81</v>
      </c>
      <c r="E233" s="182">
        <v>851</v>
      </c>
      <c r="F233" s="178"/>
      <c r="G233" s="193"/>
      <c r="H233" s="193" t="s">
        <v>275</v>
      </c>
      <c r="I233" s="178" t="s">
        <v>24</v>
      </c>
      <c r="J233" s="189">
        <f>'6.ВСР'!J225</f>
        <v>0</v>
      </c>
      <c r="K233" s="189">
        <f>'6.ВСР'!K225</f>
        <v>0</v>
      </c>
      <c r="L233" s="189">
        <f>'6.ВСР'!L225</f>
        <v>0</v>
      </c>
      <c r="M233" s="189">
        <f>'6.ВСР'!M225</f>
        <v>0</v>
      </c>
      <c r="N233" s="189">
        <f>'6.ВСР'!N225</f>
        <v>0</v>
      </c>
      <c r="O233" s="189">
        <f>'6.ВСР'!O225</f>
        <v>0</v>
      </c>
      <c r="P233" s="189">
        <f>'6.ВСР'!P225</f>
        <v>0</v>
      </c>
      <c r="Q233" s="189">
        <f>'6.ВСР'!Q225</f>
        <v>0</v>
      </c>
      <c r="R233" s="189">
        <f>'6.ВСР'!R225</f>
        <v>0</v>
      </c>
      <c r="S233" s="189" t="e">
        <f>'6.ВСР'!#REF!</f>
        <v>#REF!</v>
      </c>
      <c r="T233" s="189" t="e">
        <f>'6.ВСР'!#REF!</f>
        <v>#REF!</v>
      </c>
      <c r="U233" s="189" t="e">
        <f>'6.ВСР'!#REF!</f>
        <v>#REF!</v>
      </c>
      <c r="V233" s="189"/>
      <c r="W233" s="189"/>
      <c r="X233" s="189"/>
      <c r="Y233" s="189"/>
      <c r="Z233" s="189"/>
      <c r="AA233" s="189"/>
      <c r="AB233" s="189"/>
    </row>
    <row r="234" spans="1:28" s="229" customFormat="1" ht="28.5" x14ac:dyDescent="0.25">
      <c r="A234" s="233" t="s">
        <v>780</v>
      </c>
      <c r="B234" s="220">
        <v>51</v>
      </c>
      <c r="C234" s="11">
        <v>4</v>
      </c>
      <c r="D234" s="22" t="s">
        <v>779</v>
      </c>
      <c r="E234" s="11"/>
      <c r="F234" s="22"/>
      <c r="G234" s="22"/>
      <c r="H234" s="22"/>
      <c r="I234" s="22"/>
      <c r="J234" s="23">
        <f t="shared" ref="J234:U237" si="97">J235</f>
        <v>2451516</v>
      </c>
      <c r="K234" s="23">
        <f t="shared" si="97"/>
        <v>2427000</v>
      </c>
      <c r="L234" s="23">
        <f t="shared" si="97"/>
        <v>24516</v>
      </c>
      <c r="M234" s="23">
        <f t="shared" si="97"/>
        <v>0</v>
      </c>
      <c r="N234" s="23">
        <f t="shared" si="97"/>
        <v>0</v>
      </c>
      <c r="O234" s="23">
        <f t="shared" si="97"/>
        <v>0</v>
      </c>
      <c r="P234" s="23">
        <f t="shared" si="97"/>
        <v>0</v>
      </c>
      <c r="Q234" s="23">
        <f t="shared" si="97"/>
        <v>0</v>
      </c>
      <c r="R234" s="23">
        <f t="shared" si="97"/>
        <v>0</v>
      </c>
      <c r="S234" s="23" t="e">
        <f t="shared" si="97"/>
        <v>#REF!</v>
      </c>
      <c r="T234" s="23" t="e">
        <f t="shared" si="97"/>
        <v>#REF!</v>
      </c>
      <c r="U234" s="23" t="e">
        <f t="shared" si="97"/>
        <v>#REF!</v>
      </c>
      <c r="V234" s="23"/>
      <c r="W234" s="23"/>
      <c r="X234" s="23"/>
      <c r="Y234" s="23"/>
      <c r="Z234" s="23"/>
      <c r="AA234" s="23"/>
      <c r="AB234" s="23"/>
    </row>
    <row r="235" spans="1:28" s="229" customFormat="1" ht="28.5" x14ac:dyDescent="0.25">
      <c r="A235" s="212" t="s">
        <v>6</v>
      </c>
      <c r="B235" s="11">
        <v>51</v>
      </c>
      <c r="C235" s="11">
        <v>4</v>
      </c>
      <c r="D235" s="22" t="s">
        <v>779</v>
      </c>
      <c r="E235" s="11">
        <v>851</v>
      </c>
      <c r="F235" s="22"/>
      <c r="G235" s="22"/>
      <c r="H235" s="22"/>
      <c r="I235" s="22"/>
      <c r="J235" s="23">
        <f t="shared" si="97"/>
        <v>2451516</v>
      </c>
      <c r="K235" s="23">
        <f t="shared" si="97"/>
        <v>2427000</v>
      </c>
      <c r="L235" s="23">
        <f t="shared" si="97"/>
        <v>24516</v>
      </c>
      <c r="M235" s="23">
        <f t="shared" si="97"/>
        <v>0</v>
      </c>
      <c r="N235" s="23">
        <f t="shared" si="97"/>
        <v>0</v>
      </c>
      <c r="O235" s="23">
        <f t="shared" si="97"/>
        <v>0</v>
      </c>
      <c r="P235" s="23">
        <f t="shared" si="97"/>
        <v>0</v>
      </c>
      <c r="Q235" s="23">
        <f t="shared" si="97"/>
        <v>0</v>
      </c>
      <c r="R235" s="23">
        <f t="shared" si="97"/>
        <v>0</v>
      </c>
      <c r="S235" s="23" t="e">
        <f t="shared" si="97"/>
        <v>#REF!</v>
      </c>
      <c r="T235" s="23" t="e">
        <f t="shared" si="97"/>
        <v>#REF!</v>
      </c>
      <c r="U235" s="23" t="e">
        <f t="shared" si="97"/>
        <v>#REF!</v>
      </c>
      <c r="V235" s="23"/>
      <c r="W235" s="23"/>
      <c r="X235" s="23"/>
      <c r="Y235" s="23"/>
      <c r="Z235" s="23"/>
      <c r="AA235" s="23"/>
      <c r="AB235" s="23"/>
    </row>
    <row r="236" spans="1:28" s="195" customFormat="1" ht="60" x14ac:dyDescent="0.25">
      <c r="A236" s="194" t="s">
        <v>405</v>
      </c>
      <c r="B236" s="38">
        <v>51</v>
      </c>
      <c r="C236" s="182">
        <v>4</v>
      </c>
      <c r="D236" s="178" t="s">
        <v>779</v>
      </c>
      <c r="E236" s="182">
        <v>851</v>
      </c>
      <c r="F236" s="178"/>
      <c r="G236" s="178"/>
      <c r="H236" s="178" t="s">
        <v>417</v>
      </c>
      <c r="I236" s="178"/>
      <c r="J236" s="189">
        <f t="shared" si="97"/>
        <v>2451516</v>
      </c>
      <c r="K236" s="189">
        <f t="shared" si="97"/>
        <v>2427000</v>
      </c>
      <c r="L236" s="189">
        <f t="shared" si="97"/>
        <v>24516</v>
      </c>
      <c r="M236" s="189">
        <f t="shared" si="97"/>
        <v>0</v>
      </c>
      <c r="N236" s="189">
        <f t="shared" si="97"/>
        <v>0</v>
      </c>
      <c r="O236" s="189">
        <f t="shared" si="97"/>
        <v>0</v>
      </c>
      <c r="P236" s="189">
        <f t="shared" si="97"/>
        <v>0</v>
      </c>
      <c r="Q236" s="189">
        <f t="shared" si="97"/>
        <v>0</v>
      </c>
      <c r="R236" s="189">
        <f t="shared" si="97"/>
        <v>0</v>
      </c>
      <c r="S236" s="189" t="e">
        <f t="shared" si="97"/>
        <v>#REF!</v>
      </c>
      <c r="T236" s="189" t="e">
        <f t="shared" si="97"/>
        <v>#REF!</v>
      </c>
      <c r="U236" s="189" t="e">
        <f t="shared" si="97"/>
        <v>#REF!</v>
      </c>
      <c r="V236" s="189"/>
      <c r="W236" s="189"/>
      <c r="X236" s="189"/>
      <c r="Y236" s="189"/>
      <c r="Z236" s="189"/>
      <c r="AA236" s="189"/>
      <c r="AB236" s="189"/>
    </row>
    <row r="237" spans="1:28" s="195" customFormat="1" ht="60" x14ac:dyDescent="0.25">
      <c r="A237" s="37" t="s">
        <v>22</v>
      </c>
      <c r="B237" s="38">
        <v>51</v>
      </c>
      <c r="C237" s="182">
        <v>4</v>
      </c>
      <c r="D237" s="178" t="s">
        <v>779</v>
      </c>
      <c r="E237" s="182">
        <v>851</v>
      </c>
      <c r="F237" s="178"/>
      <c r="G237" s="178"/>
      <c r="H237" s="178" t="s">
        <v>417</v>
      </c>
      <c r="I237" s="178" t="s">
        <v>23</v>
      </c>
      <c r="J237" s="189">
        <f t="shared" si="97"/>
        <v>2451516</v>
      </c>
      <c r="K237" s="189">
        <f t="shared" si="97"/>
        <v>2427000</v>
      </c>
      <c r="L237" s="189">
        <f t="shared" si="97"/>
        <v>24516</v>
      </c>
      <c r="M237" s="189">
        <f t="shared" si="97"/>
        <v>0</v>
      </c>
      <c r="N237" s="189">
        <f t="shared" si="97"/>
        <v>0</v>
      </c>
      <c r="O237" s="189">
        <f t="shared" si="97"/>
        <v>0</v>
      </c>
      <c r="P237" s="189">
        <f t="shared" si="97"/>
        <v>0</v>
      </c>
      <c r="Q237" s="189">
        <f t="shared" si="97"/>
        <v>0</v>
      </c>
      <c r="R237" s="189">
        <f t="shared" si="97"/>
        <v>0</v>
      </c>
      <c r="S237" s="189" t="e">
        <f t="shared" si="97"/>
        <v>#REF!</v>
      </c>
      <c r="T237" s="189" t="e">
        <f t="shared" si="97"/>
        <v>#REF!</v>
      </c>
      <c r="U237" s="189" t="e">
        <f t="shared" si="97"/>
        <v>#REF!</v>
      </c>
      <c r="V237" s="189"/>
      <c r="W237" s="189"/>
      <c r="X237" s="189"/>
      <c r="Y237" s="189"/>
      <c r="Z237" s="189"/>
      <c r="AA237" s="189"/>
      <c r="AB237" s="189"/>
    </row>
    <row r="238" spans="1:28" s="195" customFormat="1" ht="60" x14ac:dyDescent="0.25">
      <c r="A238" s="37" t="s">
        <v>9</v>
      </c>
      <c r="B238" s="38">
        <v>51</v>
      </c>
      <c r="C238" s="182">
        <v>4</v>
      </c>
      <c r="D238" s="178" t="s">
        <v>779</v>
      </c>
      <c r="E238" s="182">
        <v>851</v>
      </c>
      <c r="F238" s="178"/>
      <c r="G238" s="178"/>
      <c r="H238" s="178" t="s">
        <v>417</v>
      </c>
      <c r="I238" s="178" t="s">
        <v>24</v>
      </c>
      <c r="J238" s="189">
        <f>'6.ВСР'!J247</f>
        <v>2451516</v>
      </c>
      <c r="K238" s="189">
        <f>'6.ВСР'!K247</f>
        <v>2427000</v>
      </c>
      <c r="L238" s="189">
        <f>'6.ВСР'!L247</f>
        <v>24516</v>
      </c>
      <c r="M238" s="189">
        <f>'6.ВСР'!M247</f>
        <v>0</v>
      </c>
      <c r="N238" s="189">
        <f>'6.ВСР'!N247</f>
        <v>0</v>
      </c>
      <c r="O238" s="189">
        <f>'6.ВСР'!O247</f>
        <v>0</v>
      </c>
      <c r="P238" s="189">
        <f>'6.ВСР'!P247</f>
        <v>0</v>
      </c>
      <c r="Q238" s="189">
        <f>'6.ВСР'!Q247</f>
        <v>0</v>
      </c>
      <c r="R238" s="189">
        <f>'6.ВСР'!R247</f>
        <v>0</v>
      </c>
      <c r="S238" s="189" t="e">
        <f>'6.ВСР'!#REF!</f>
        <v>#REF!</v>
      </c>
      <c r="T238" s="189" t="e">
        <f>'6.ВСР'!#REF!</f>
        <v>#REF!</v>
      </c>
      <c r="U238" s="189" t="e">
        <f>'6.ВСР'!#REF!</f>
        <v>#REF!</v>
      </c>
      <c r="V238" s="189"/>
      <c r="W238" s="189"/>
      <c r="X238" s="189"/>
      <c r="Y238" s="189"/>
      <c r="Z238" s="189"/>
      <c r="AA238" s="189"/>
      <c r="AB238" s="189"/>
    </row>
    <row r="239" spans="1:28" s="12" customFormat="1" ht="42.75" x14ac:dyDescent="0.25">
      <c r="A239" s="212" t="s">
        <v>375</v>
      </c>
      <c r="B239" s="11">
        <v>51</v>
      </c>
      <c r="C239" s="11">
        <v>5</v>
      </c>
      <c r="D239" s="178"/>
      <c r="E239" s="11"/>
      <c r="F239" s="22"/>
      <c r="G239" s="111"/>
      <c r="H239" s="111"/>
      <c r="I239" s="22"/>
      <c r="J239" s="23">
        <f t="shared" ref="J239:U239" si="98">J240+J245</f>
        <v>11318394</v>
      </c>
      <c r="K239" s="23">
        <f t="shared" si="98"/>
        <v>8108496</v>
      </c>
      <c r="L239" s="23">
        <f t="shared" si="98"/>
        <v>3209898</v>
      </c>
      <c r="M239" s="23">
        <f t="shared" si="98"/>
        <v>0</v>
      </c>
      <c r="N239" s="23">
        <f t="shared" si="98"/>
        <v>11318394</v>
      </c>
      <c r="O239" s="23">
        <f t="shared" si="98"/>
        <v>8108496</v>
      </c>
      <c r="P239" s="23">
        <f t="shared" si="98"/>
        <v>3209898</v>
      </c>
      <c r="Q239" s="23">
        <f t="shared" si="98"/>
        <v>0</v>
      </c>
      <c r="R239" s="23">
        <f t="shared" si="98"/>
        <v>11318394</v>
      </c>
      <c r="S239" s="23" t="e">
        <f t="shared" si="98"/>
        <v>#REF!</v>
      </c>
      <c r="T239" s="23" t="e">
        <f t="shared" si="98"/>
        <v>#REF!</v>
      </c>
      <c r="U239" s="23" t="e">
        <f t="shared" si="98"/>
        <v>#REF!</v>
      </c>
      <c r="V239" s="23"/>
      <c r="W239" s="23"/>
      <c r="X239" s="23"/>
      <c r="Y239" s="23"/>
      <c r="Z239" s="23"/>
      <c r="AA239" s="23"/>
      <c r="AB239" s="23"/>
    </row>
    <row r="240" spans="1:28" s="12" customFormat="1" ht="57" x14ac:dyDescent="0.25">
      <c r="A240" s="212" t="s">
        <v>233</v>
      </c>
      <c r="B240" s="11">
        <v>51</v>
      </c>
      <c r="C240" s="11">
        <v>5</v>
      </c>
      <c r="D240" s="22" t="s">
        <v>138</v>
      </c>
      <c r="E240" s="11"/>
      <c r="F240" s="22"/>
      <c r="G240" s="111"/>
      <c r="H240" s="111"/>
      <c r="I240" s="22"/>
      <c r="J240" s="23">
        <f t="shared" ref="J240:U243" si="99">J241</f>
        <v>3209898</v>
      </c>
      <c r="K240" s="23">
        <f t="shared" si="99"/>
        <v>0</v>
      </c>
      <c r="L240" s="23">
        <f t="shared" si="99"/>
        <v>3209898</v>
      </c>
      <c r="M240" s="23">
        <f t="shared" si="99"/>
        <v>0</v>
      </c>
      <c r="N240" s="23">
        <f t="shared" si="99"/>
        <v>3209898</v>
      </c>
      <c r="O240" s="23">
        <f t="shared" si="99"/>
        <v>0</v>
      </c>
      <c r="P240" s="23">
        <f t="shared" si="99"/>
        <v>3209898</v>
      </c>
      <c r="Q240" s="23">
        <f t="shared" si="99"/>
        <v>0</v>
      </c>
      <c r="R240" s="23">
        <f t="shared" si="99"/>
        <v>3209898</v>
      </c>
      <c r="S240" s="23" t="e">
        <f t="shared" si="99"/>
        <v>#REF!</v>
      </c>
      <c r="T240" s="23" t="e">
        <f t="shared" si="99"/>
        <v>#REF!</v>
      </c>
      <c r="U240" s="23" t="e">
        <f t="shared" si="99"/>
        <v>#REF!</v>
      </c>
      <c r="V240" s="23"/>
      <c r="W240" s="23"/>
      <c r="X240" s="23"/>
      <c r="Y240" s="23"/>
      <c r="Z240" s="23"/>
      <c r="AA240" s="23"/>
      <c r="AB240" s="23"/>
    </row>
    <row r="241" spans="1:28" s="12" customFormat="1" ht="28.5" x14ac:dyDescent="0.25">
      <c r="A241" s="212" t="s">
        <v>6</v>
      </c>
      <c r="B241" s="11">
        <v>51</v>
      </c>
      <c r="C241" s="11">
        <v>5</v>
      </c>
      <c r="D241" s="178" t="s">
        <v>138</v>
      </c>
      <c r="E241" s="11">
        <v>851</v>
      </c>
      <c r="F241" s="22"/>
      <c r="G241" s="111"/>
      <c r="H241" s="111"/>
      <c r="I241" s="22"/>
      <c r="J241" s="23">
        <f t="shared" si="99"/>
        <v>3209898</v>
      </c>
      <c r="K241" s="23">
        <f t="shared" si="99"/>
        <v>0</v>
      </c>
      <c r="L241" s="23">
        <f t="shared" si="99"/>
        <v>3209898</v>
      </c>
      <c r="M241" s="23">
        <f t="shared" si="99"/>
        <v>0</v>
      </c>
      <c r="N241" s="23">
        <f t="shared" si="99"/>
        <v>3209898</v>
      </c>
      <c r="O241" s="23">
        <f t="shared" si="99"/>
        <v>0</v>
      </c>
      <c r="P241" s="23">
        <f t="shared" si="99"/>
        <v>3209898</v>
      </c>
      <c r="Q241" s="23">
        <f t="shared" si="99"/>
        <v>0</v>
      </c>
      <c r="R241" s="23">
        <f t="shared" si="99"/>
        <v>3209898</v>
      </c>
      <c r="S241" s="23" t="e">
        <f t="shared" si="99"/>
        <v>#REF!</v>
      </c>
      <c r="T241" s="23" t="e">
        <f t="shared" si="99"/>
        <v>#REF!</v>
      </c>
      <c r="U241" s="23" t="e">
        <f t="shared" si="99"/>
        <v>#REF!</v>
      </c>
      <c r="V241" s="23"/>
      <c r="W241" s="23"/>
      <c r="X241" s="23"/>
      <c r="Y241" s="23"/>
      <c r="Z241" s="23"/>
      <c r="AA241" s="23"/>
      <c r="AB241" s="23"/>
    </row>
    <row r="242" spans="1:28" s="12" customFormat="1" ht="45" x14ac:dyDescent="0.25">
      <c r="A242" s="192" t="s">
        <v>123</v>
      </c>
      <c r="B242" s="182">
        <v>51</v>
      </c>
      <c r="C242" s="182">
        <v>5</v>
      </c>
      <c r="D242" s="178" t="s">
        <v>138</v>
      </c>
      <c r="E242" s="182">
        <v>851</v>
      </c>
      <c r="F242" s="178" t="s">
        <v>121</v>
      </c>
      <c r="G242" s="178" t="s">
        <v>11</v>
      </c>
      <c r="H242" s="178" t="s">
        <v>282</v>
      </c>
      <c r="I242" s="178"/>
      <c r="J242" s="189">
        <f t="shared" si="99"/>
        <v>3209898</v>
      </c>
      <c r="K242" s="189">
        <f t="shared" si="99"/>
        <v>0</v>
      </c>
      <c r="L242" s="189">
        <f t="shared" si="99"/>
        <v>3209898</v>
      </c>
      <c r="M242" s="189">
        <f t="shared" si="99"/>
        <v>0</v>
      </c>
      <c r="N242" s="189">
        <f t="shared" si="99"/>
        <v>3209898</v>
      </c>
      <c r="O242" s="189">
        <f t="shared" si="99"/>
        <v>0</v>
      </c>
      <c r="P242" s="189">
        <f t="shared" si="99"/>
        <v>3209898</v>
      </c>
      <c r="Q242" s="189">
        <f t="shared" si="99"/>
        <v>0</v>
      </c>
      <c r="R242" s="189">
        <f t="shared" si="99"/>
        <v>3209898</v>
      </c>
      <c r="S242" s="189" t="e">
        <f t="shared" si="99"/>
        <v>#REF!</v>
      </c>
      <c r="T242" s="189" t="e">
        <f t="shared" si="99"/>
        <v>#REF!</v>
      </c>
      <c r="U242" s="189" t="e">
        <f t="shared" si="99"/>
        <v>#REF!</v>
      </c>
      <c r="V242" s="189"/>
      <c r="W242" s="189"/>
      <c r="X242" s="189"/>
      <c r="Y242" s="189"/>
      <c r="Z242" s="189"/>
      <c r="AA242" s="189"/>
      <c r="AB242" s="189"/>
    </row>
    <row r="243" spans="1:28" s="126" customFormat="1" ht="30" x14ac:dyDescent="0.25">
      <c r="A243" s="190" t="s">
        <v>125</v>
      </c>
      <c r="B243" s="182">
        <v>51</v>
      </c>
      <c r="C243" s="182">
        <v>5</v>
      </c>
      <c r="D243" s="178" t="s">
        <v>138</v>
      </c>
      <c r="E243" s="182">
        <v>851</v>
      </c>
      <c r="F243" s="178" t="s">
        <v>121</v>
      </c>
      <c r="G243" s="178" t="s">
        <v>11</v>
      </c>
      <c r="H243" s="178" t="s">
        <v>282</v>
      </c>
      <c r="I243" s="178" t="s">
        <v>126</v>
      </c>
      <c r="J243" s="189">
        <f t="shared" si="99"/>
        <v>3209898</v>
      </c>
      <c r="K243" s="189">
        <f t="shared" si="99"/>
        <v>0</v>
      </c>
      <c r="L243" s="189">
        <f t="shared" si="99"/>
        <v>3209898</v>
      </c>
      <c r="M243" s="189">
        <f t="shared" si="99"/>
        <v>0</v>
      </c>
      <c r="N243" s="189">
        <f t="shared" si="99"/>
        <v>3209898</v>
      </c>
      <c r="O243" s="189">
        <f t="shared" si="99"/>
        <v>0</v>
      </c>
      <c r="P243" s="189">
        <f t="shared" si="99"/>
        <v>3209898</v>
      </c>
      <c r="Q243" s="189">
        <f t="shared" si="99"/>
        <v>0</v>
      </c>
      <c r="R243" s="189">
        <f t="shared" si="99"/>
        <v>3209898</v>
      </c>
      <c r="S243" s="189" t="e">
        <f t="shared" si="99"/>
        <v>#REF!</v>
      </c>
      <c r="T243" s="189" t="e">
        <f t="shared" si="99"/>
        <v>#REF!</v>
      </c>
      <c r="U243" s="189" t="e">
        <f t="shared" si="99"/>
        <v>#REF!</v>
      </c>
      <c r="V243" s="189"/>
      <c r="W243" s="189"/>
      <c r="X243" s="189"/>
      <c r="Y243" s="189"/>
      <c r="Z243" s="189"/>
      <c r="AA243" s="189"/>
      <c r="AB243" s="189"/>
    </row>
    <row r="244" spans="1:28" s="126" customFormat="1" ht="60" x14ac:dyDescent="0.25">
      <c r="A244" s="190" t="s">
        <v>127</v>
      </c>
      <c r="B244" s="182">
        <v>51</v>
      </c>
      <c r="C244" s="182">
        <v>5</v>
      </c>
      <c r="D244" s="178" t="s">
        <v>138</v>
      </c>
      <c r="E244" s="182">
        <v>851</v>
      </c>
      <c r="F244" s="178" t="s">
        <v>121</v>
      </c>
      <c r="G244" s="178" t="s">
        <v>11</v>
      </c>
      <c r="H244" s="178" t="s">
        <v>282</v>
      </c>
      <c r="I244" s="178" t="s">
        <v>128</v>
      </c>
      <c r="J244" s="189">
        <f>'6.ВСР'!J200</f>
        <v>3209898</v>
      </c>
      <c r="K244" s="189">
        <f>'6.ВСР'!K200</f>
        <v>0</v>
      </c>
      <c r="L244" s="189">
        <f>'6.ВСР'!L200</f>
        <v>3209898</v>
      </c>
      <c r="M244" s="189">
        <f>'6.ВСР'!M200</f>
        <v>0</v>
      </c>
      <c r="N244" s="189">
        <f>'6.ВСР'!N200</f>
        <v>3209898</v>
      </c>
      <c r="O244" s="189">
        <f>'6.ВСР'!O200</f>
        <v>0</v>
      </c>
      <c r="P244" s="189">
        <f>'6.ВСР'!P200</f>
        <v>3209898</v>
      </c>
      <c r="Q244" s="189">
        <f>'6.ВСР'!Q200</f>
        <v>0</v>
      </c>
      <c r="R244" s="189">
        <f>'6.ВСР'!R200</f>
        <v>3209898</v>
      </c>
      <c r="S244" s="189" t="e">
        <f>'6.ВСР'!#REF!</f>
        <v>#REF!</v>
      </c>
      <c r="T244" s="189" t="e">
        <f>'6.ВСР'!#REF!</f>
        <v>#REF!</v>
      </c>
      <c r="U244" s="189" t="e">
        <f>'6.ВСР'!#REF!</f>
        <v>#REF!</v>
      </c>
      <c r="V244" s="189"/>
      <c r="W244" s="189"/>
      <c r="X244" s="189"/>
      <c r="Y244" s="189"/>
      <c r="Z244" s="189"/>
      <c r="AA244" s="189"/>
      <c r="AB244" s="189"/>
    </row>
    <row r="245" spans="1:28" s="126" customFormat="1" ht="85.5" x14ac:dyDescent="0.25">
      <c r="A245" s="212" t="s">
        <v>234</v>
      </c>
      <c r="B245" s="11">
        <v>51</v>
      </c>
      <c r="C245" s="11">
        <v>5</v>
      </c>
      <c r="D245" s="22" t="s">
        <v>81</v>
      </c>
      <c r="E245" s="11"/>
      <c r="F245" s="22"/>
      <c r="G245" s="22"/>
      <c r="H245" s="22"/>
      <c r="I245" s="22"/>
      <c r="J245" s="23">
        <f t="shared" ref="J245:U245" si="100">J246</f>
        <v>8108496</v>
      </c>
      <c r="K245" s="23">
        <f t="shared" si="100"/>
        <v>8108496</v>
      </c>
      <c r="L245" s="23">
        <f t="shared" si="100"/>
        <v>0</v>
      </c>
      <c r="M245" s="23">
        <f t="shared" si="100"/>
        <v>0</v>
      </c>
      <c r="N245" s="23">
        <f t="shared" si="100"/>
        <v>8108496</v>
      </c>
      <c r="O245" s="23">
        <f t="shared" si="100"/>
        <v>8108496</v>
      </c>
      <c r="P245" s="23">
        <f t="shared" si="100"/>
        <v>0</v>
      </c>
      <c r="Q245" s="23">
        <f t="shared" si="100"/>
        <v>0</v>
      </c>
      <c r="R245" s="23">
        <f t="shared" si="100"/>
        <v>8108496</v>
      </c>
      <c r="S245" s="23" t="e">
        <f t="shared" si="100"/>
        <v>#REF!</v>
      </c>
      <c r="T245" s="23" t="e">
        <f t="shared" si="100"/>
        <v>#REF!</v>
      </c>
      <c r="U245" s="23" t="e">
        <f t="shared" si="100"/>
        <v>#REF!</v>
      </c>
      <c r="V245" s="23"/>
      <c r="W245" s="23"/>
      <c r="X245" s="23"/>
      <c r="Y245" s="23"/>
      <c r="Z245" s="23"/>
      <c r="AA245" s="23"/>
      <c r="AB245" s="23"/>
    </row>
    <row r="246" spans="1:28" s="126" customFormat="1" ht="28.5" x14ac:dyDescent="0.25">
      <c r="A246" s="212" t="s">
        <v>6</v>
      </c>
      <c r="B246" s="11">
        <v>51</v>
      </c>
      <c r="C246" s="11">
        <v>5</v>
      </c>
      <c r="D246" s="178" t="s">
        <v>81</v>
      </c>
      <c r="E246" s="11">
        <v>851</v>
      </c>
      <c r="F246" s="22"/>
      <c r="G246" s="111"/>
      <c r="H246" s="111"/>
      <c r="I246" s="22"/>
      <c r="J246" s="23">
        <f t="shared" ref="J246:U246" si="101">J247+J250</f>
        <v>8108496</v>
      </c>
      <c r="K246" s="23">
        <f t="shared" si="101"/>
        <v>8108496</v>
      </c>
      <c r="L246" s="23">
        <f t="shared" si="101"/>
        <v>0</v>
      </c>
      <c r="M246" s="23">
        <f t="shared" si="101"/>
        <v>0</v>
      </c>
      <c r="N246" s="23">
        <f t="shared" si="101"/>
        <v>8108496</v>
      </c>
      <c r="O246" s="23">
        <f t="shared" si="101"/>
        <v>8108496</v>
      </c>
      <c r="P246" s="23">
        <f t="shared" si="101"/>
        <v>0</v>
      </c>
      <c r="Q246" s="23">
        <f t="shared" si="101"/>
        <v>0</v>
      </c>
      <c r="R246" s="23">
        <f t="shared" si="101"/>
        <v>8108496</v>
      </c>
      <c r="S246" s="23" t="e">
        <f t="shared" si="101"/>
        <v>#REF!</v>
      </c>
      <c r="T246" s="23" t="e">
        <f t="shared" si="101"/>
        <v>#REF!</v>
      </c>
      <c r="U246" s="23" t="e">
        <f t="shared" si="101"/>
        <v>#REF!</v>
      </c>
      <c r="V246" s="23"/>
      <c r="W246" s="23"/>
      <c r="X246" s="23"/>
      <c r="Y246" s="23"/>
      <c r="Z246" s="23"/>
      <c r="AA246" s="23"/>
      <c r="AB246" s="23"/>
    </row>
    <row r="247" spans="1:28" s="126" customFormat="1" ht="105" hidden="1" x14ac:dyDescent="0.25">
      <c r="A247" s="192" t="s">
        <v>235</v>
      </c>
      <c r="B247" s="182">
        <v>51</v>
      </c>
      <c r="C247" s="182">
        <v>5</v>
      </c>
      <c r="D247" s="178" t="s">
        <v>81</v>
      </c>
      <c r="E247" s="182">
        <v>851</v>
      </c>
      <c r="F247" s="193" t="s">
        <v>121</v>
      </c>
      <c r="G247" s="193" t="s">
        <v>13</v>
      </c>
      <c r="H247" s="193" t="s">
        <v>236</v>
      </c>
      <c r="I247" s="193"/>
      <c r="J247" s="228">
        <f t="shared" ref="J247:U248" si="102">J248</f>
        <v>0</v>
      </c>
      <c r="K247" s="228">
        <f t="shared" si="102"/>
        <v>0</v>
      </c>
      <c r="L247" s="228">
        <f t="shared" si="102"/>
        <v>0</v>
      </c>
      <c r="M247" s="228">
        <f t="shared" si="102"/>
        <v>0</v>
      </c>
      <c r="N247" s="228">
        <f t="shared" si="102"/>
        <v>0</v>
      </c>
      <c r="O247" s="228">
        <f t="shared" si="102"/>
        <v>0</v>
      </c>
      <c r="P247" s="228">
        <f t="shared" si="102"/>
        <v>0</v>
      </c>
      <c r="Q247" s="228">
        <f t="shared" si="102"/>
        <v>0</v>
      </c>
      <c r="R247" s="228">
        <f t="shared" si="102"/>
        <v>0</v>
      </c>
      <c r="S247" s="228">
        <f t="shared" si="102"/>
        <v>0</v>
      </c>
      <c r="T247" s="228">
        <f t="shared" si="102"/>
        <v>0</v>
      </c>
      <c r="U247" s="228">
        <f t="shared" si="102"/>
        <v>0</v>
      </c>
      <c r="V247" s="228"/>
      <c r="W247" s="228"/>
      <c r="X247" s="228"/>
      <c r="Y247" s="228"/>
      <c r="Z247" s="228"/>
      <c r="AA247" s="228"/>
      <c r="AB247" s="228"/>
    </row>
    <row r="248" spans="1:28" s="12" customFormat="1" ht="45" hidden="1" x14ac:dyDescent="0.25">
      <c r="A248" s="37" t="s">
        <v>91</v>
      </c>
      <c r="B248" s="182">
        <v>51</v>
      </c>
      <c r="C248" s="182">
        <v>5</v>
      </c>
      <c r="D248" s="193" t="s">
        <v>81</v>
      </c>
      <c r="E248" s="182">
        <v>851</v>
      </c>
      <c r="F248" s="193" t="s">
        <v>121</v>
      </c>
      <c r="G248" s="193" t="s">
        <v>13</v>
      </c>
      <c r="H248" s="193" t="s">
        <v>236</v>
      </c>
      <c r="I248" s="193" t="s">
        <v>92</v>
      </c>
      <c r="J248" s="228">
        <f t="shared" si="102"/>
        <v>0</v>
      </c>
      <c r="K248" s="228">
        <f t="shared" si="102"/>
        <v>0</v>
      </c>
      <c r="L248" s="228">
        <f t="shared" si="102"/>
        <v>0</v>
      </c>
      <c r="M248" s="228">
        <f t="shared" si="102"/>
        <v>0</v>
      </c>
      <c r="N248" s="228">
        <f t="shared" si="102"/>
        <v>0</v>
      </c>
      <c r="O248" s="228">
        <f t="shared" si="102"/>
        <v>0</v>
      </c>
      <c r="P248" s="228">
        <f t="shared" si="102"/>
        <v>0</v>
      </c>
      <c r="Q248" s="228">
        <f t="shared" si="102"/>
        <v>0</v>
      </c>
      <c r="R248" s="228">
        <f t="shared" si="102"/>
        <v>0</v>
      </c>
      <c r="S248" s="228">
        <f t="shared" si="102"/>
        <v>0</v>
      </c>
      <c r="T248" s="228">
        <f t="shared" si="102"/>
        <v>0</v>
      </c>
      <c r="U248" s="228">
        <f t="shared" si="102"/>
        <v>0</v>
      </c>
      <c r="V248" s="228"/>
      <c r="W248" s="228"/>
      <c r="X248" s="228"/>
      <c r="Y248" s="228"/>
      <c r="Z248" s="228"/>
      <c r="AA248" s="228"/>
      <c r="AB248" s="228"/>
    </row>
    <row r="249" spans="1:28" s="126" customFormat="1" hidden="1" x14ac:dyDescent="0.25">
      <c r="A249" s="37" t="s">
        <v>93</v>
      </c>
      <c r="B249" s="182">
        <v>51</v>
      </c>
      <c r="C249" s="182">
        <v>5</v>
      </c>
      <c r="D249" s="193" t="s">
        <v>81</v>
      </c>
      <c r="E249" s="182">
        <v>851</v>
      </c>
      <c r="F249" s="193" t="s">
        <v>121</v>
      </c>
      <c r="G249" s="193" t="s">
        <v>13</v>
      </c>
      <c r="H249" s="193" t="s">
        <v>236</v>
      </c>
      <c r="I249" s="193" t="s">
        <v>94</v>
      </c>
      <c r="J249" s="228"/>
      <c r="K249" s="228"/>
      <c r="L249" s="228"/>
      <c r="M249" s="228"/>
      <c r="N249" s="228"/>
      <c r="O249" s="228"/>
      <c r="P249" s="228"/>
      <c r="Q249" s="228"/>
      <c r="R249" s="228"/>
      <c r="S249" s="228"/>
      <c r="T249" s="228"/>
      <c r="U249" s="228"/>
      <c r="V249" s="228"/>
      <c r="W249" s="228"/>
      <c r="X249" s="228"/>
      <c r="Y249" s="228"/>
      <c r="Z249" s="228"/>
      <c r="AA249" s="228"/>
      <c r="AB249" s="228"/>
    </row>
    <row r="250" spans="1:28" s="126" customFormat="1" ht="105" x14ac:dyDescent="0.25">
      <c r="A250" s="192" t="s">
        <v>325</v>
      </c>
      <c r="B250" s="182">
        <v>51</v>
      </c>
      <c r="C250" s="182">
        <v>5</v>
      </c>
      <c r="D250" s="178" t="s">
        <v>81</v>
      </c>
      <c r="E250" s="182">
        <v>851</v>
      </c>
      <c r="F250" s="193" t="s">
        <v>121</v>
      </c>
      <c r="G250" s="193" t="s">
        <v>13</v>
      </c>
      <c r="H250" s="193" t="s">
        <v>237</v>
      </c>
      <c r="I250" s="193"/>
      <c r="J250" s="189">
        <f t="shared" ref="J250:U251" si="103">J251</f>
        <v>8108496</v>
      </c>
      <c r="K250" s="189">
        <f t="shared" si="103"/>
        <v>8108496</v>
      </c>
      <c r="L250" s="189">
        <f t="shared" si="103"/>
        <v>0</v>
      </c>
      <c r="M250" s="189">
        <f t="shared" si="103"/>
        <v>0</v>
      </c>
      <c r="N250" s="189">
        <f t="shared" si="103"/>
        <v>8108496</v>
      </c>
      <c r="O250" s="189">
        <f t="shared" si="103"/>
        <v>8108496</v>
      </c>
      <c r="P250" s="189">
        <f t="shared" si="103"/>
        <v>0</v>
      </c>
      <c r="Q250" s="189">
        <f t="shared" si="103"/>
        <v>0</v>
      </c>
      <c r="R250" s="189">
        <f t="shared" si="103"/>
        <v>8108496</v>
      </c>
      <c r="S250" s="189" t="e">
        <f t="shared" si="103"/>
        <v>#REF!</v>
      </c>
      <c r="T250" s="189" t="e">
        <f t="shared" si="103"/>
        <v>#REF!</v>
      </c>
      <c r="U250" s="189" t="e">
        <f t="shared" si="103"/>
        <v>#REF!</v>
      </c>
      <c r="V250" s="189"/>
      <c r="W250" s="189"/>
      <c r="X250" s="189"/>
      <c r="Y250" s="189"/>
      <c r="Z250" s="189"/>
      <c r="AA250" s="189"/>
      <c r="AB250" s="189"/>
    </row>
    <row r="251" spans="1:28" s="126" customFormat="1" ht="45" x14ac:dyDescent="0.25">
      <c r="A251" s="37" t="s">
        <v>91</v>
      </c>
      <c r="B251" s="182">
        <v>51</v>
      </c>
      <c r="C251" s="182">
        <v>5</v>
      </c>
      <c r="D251" s="193" t="s">
        <v>81</v>
      </c>
      <c r="E251" s="182">
        <v>851</v>
      </c>
      <c r="F251" s="193" t="s">
        <v>121</v>
      </c>
      <c r="G251" s="193" t="s">
        <v>13</v>
      </c>
      <c r="H251" s="193" t="s">
        <v>237</v>
      </c>
      <c r="I251" s="193" t="s">
        <v>92</v>
      </c>
      <c r="J251" s="228">
        <f t="shared" si="103"/>
        <v>8108496</v>
      </c>
      <c r="K251" s="228">
        <f t="shared" si="103"/>
        <v>8108496</v>
      </c>
      <c r="L251" s="228">
        <f t="shared" si="103"/>
        <v>0</v>
      </c>
      <c r="M251" s="228">
        <f t="shared" si="103"/>
        <v>0</v>
      </c>
      <c r="N251" s="228">
        <f t="shared" si="103"/>
        <v>8108496</v>
      </c>
      <c r="O251" s="228">
        <f t="shared" si="103"/>
        <v>8108496</v>
      </c>
      <c r="P251" s="228">
        <f t="shared" si="103"/>
        <v>0</v>
      </c>
      <c r="Q251" s="228">
        <f t="shared" si="103"/>
        <v>0</v>
      </c>
      <c r="R251" s="228">
        <f t="shared" si="103"/>
        <v>8108496</v>
      </c>
      <c r="S251" s="228" t="e">
        <f t="shared" si="103"/>
        <v>#REF!</v>
      </c>
      <c r="T251" s="228" t="e">
        <f t="shared" si="103"/>
        <v>#REF!</v>
      </c>
      <c r="U251" s="228" t="e">
        <f t="shared" si="103"/>
        <v>#REF!</v>
      </c>
      <c r="V251" s="228"/>
      <c r="W251" s="228"/>
      <c r="X251" s="228"/>
      <c r="Y251" s="228"/>
      <c r="Z251" s="228"/>
      <c r="AA251" s="228"/>
      <c r="AB251" s="228"/>
    </row>
    <row r="252" spans="1:28" s="126" customFormat="1" x14ac:dyDescent="0.25">
      <c r="A252" s="37" t="s">
        <v>93</v>
      </c>
      <c r="B252" s="182">
        <v>51</v>
      </c>
      <c r="C252" s="182">
        <v>5</v>
      </c>
      <c r="D252" s="193" t="s">
        <v>81</v>
      </c>
      <c r="E252" s="182">
        <v>851</v>
      </c>
      <c r="F252" s="193" t="s">
        <v>121</v>
      </c>
      <c r="G252" s="193" t="s">
        <v>13</v>
      </c>
      <c r="H252" s="193" t="s">
        <v>237</v>
      </c>
      <c r="I252" s="193" t="s">
        <v>94</v>
      </c>
      <c r="J252" s="228">
        <f>'6.ВСР'!J208</f>
        <v>8108496</v>
      </c>
      <c r="K252" s="228">
        <f>'6.ВСР'!K208</f>
        <v>8108496</v>
      </c>
      <c r="L252" s="228">
        <f>'6.ВСР'!L208</f>
        <v>0</v>
      </c>
      <c r="M252" s="228">
        <f>'6.ВСР'!M208</f>
        <v>0</v>
      </c>
      <c r="N252" s="228">
        <f>'6.ВСР'!N208</f>
        <v>8108496</v>
      </c>
      <c r="O252" s="228">
        <f>'6.ВСР'!O208</f>
        <v>8108496</v>
      </c>
      <c r="P252" s="228">
        <f>'6.ВСР'!P208</f>
        <v>0</v>
      </c>
      <c r="Q252" s="228">
        <f>'6.ВСР'!Q208</f>
        <v>0</v>
      </c>
      <c r="R252" s="228">
        <f>'6.ВСР'!R208</f>
        <v>8108496</v>
      </c>
      <c r="S252" s="228" t="e">
        <f>'6.ВСР'!#REF!</f>
        <v>#REF!</v>
      </c>
      <c r="T252" s="228" t="e">
        <f>'6.ВСР'!#REF!</f>
        <v>#REF!</v>
      </c>
      <c r="U252" s="228" t="e">
        <f>'6.ВСР'!#REF!</f>
        <v>#REF!</v>
      </c>
      <c r="V252" s="228"/>
      <c r="W252" s="228"/>
      <c r="X252" s="228"/>
      <c r="Y252" s="228"/>
      <c r="Z252" s="228"/>
      <c r="AA252" s="228"/>
      <c r="AB252" s="228"/>
    </row>
    <row r="253" spans="1:28" s="12" customFormat="1" ht="57" x14ac:dyDescent="0.25">
      <c r="A253" s="212" t="s">
        <v>374</v>
      </c>
      <c r="B253" s="11">
        <v>51</v>
      </c>
      <c r="C253" s="11">
        <v>6</v>
      </c>
      <c r="D253" s="111"/>
      <c r="E253" s="11"/>
      <c r="F253" s="22"/>
      <c r="G253" s="111"/>
      <c r="H253" s="111"/>
      <c r="I253" s="22"/>
      <c r="J253" s="23">
        <f t="shared" ref="J253:U253" si="104">J255</f>
        <v>2902473</v>
      </c>
      <c r="K253" s="23">
        <f t="shared" si="104"/>
        <v>2073195</v>
      </c>
      <c r="L253" s="23">
        <f t="shared" si="104"/>
        <v>829278</v>
      </c>
      <c r="M253" s="23">
        <f t="shared" si="104"/>
        <v>0</v>
      </c>
      <c r="N253" s="23">
        <f t="shared" si="104"/>
        <v>2902473</v>
      </c>
      <c r="O253" s="23">
        <f t="shared" si="104"/>
        <v>2073195</v>
      </c>
      <c r="P253" s="23">
        <f t="shared" si="104"/>
        <v>829278</v>
      </c>
      <c r="Q253" s="23">
        <f t="shared" si="104"/>
        <v>0</v>
      </c>
      <c r="R253" s="23">
        <f t="shared" si="104"/>
        <v>2902473</v>
      </c>
      <c r="S253" s="23" t="e">
        <f t="shared" si="104"/>
        <v>#REF!</v>
      </c>
      <c r="T253" s="23" t="e">
        <f t="shared" si="104"/>
        <v>#REF!</v>
      </c>
      <c r="U253" s="23" t="e">
        <f t="shared" si="104"/>
        <v>#REF!</v>
      </c>
      <c r="V253" s="23"/>
      <c r="W253" s="23"/>
      <c r="X253" s="23"/>
      <c r="Y253" s="23"/>
      <c r="Z253" s="23"/>
      <c r="AA253" s="23"/>
      <c r="AB253" s="23"/>
    </row>
    <row r="254" spans="1:28" s="126" customFormat="1" ht="57" x14ac:dyDescent="0.25">
      <c r="A254" s="212" t="s">
        <v>238</v>
      </c>
      <c r="B254" s="11">
        <v>51</v>
      </c>
      <c r="C254" s="11">
        <v>6</v>
      </c>
      <c r="D254" s="111" t="s">
        <v>138</v>
      </c>
      <c r="E254" s="11"/>
      <c r="F254" s="22"/>
      <c r="G254" s="111"/>
      <c r="H254" s="111"/>
      <c r="I254" s="22"/>
      <c r="J254" s="23">
        <f t="shared" ref="J254:U257" si="105">J255</f>
        <v>2902473</v>
      </c>
      <c r="K254" s="23">
        <f t="shared" si="105"/>
        <v>2073195</v>
      </c>
      <c r="L254" s="23">
        <f t="shared" si="105"/>
        <v>829278</v>
      </c>
      <c r="M254" s="23">
        <f t="shared" si="105"/>
        <v>0</v>
      </c>
      <c r="N254" s="23">
        <f t="shared" si="105"/>
        <v>2902473</v>
      </c>
      <c r="O254" s="23">
        <f t="shared" si="105"/>
        <v>2073195</v>
      </c>
      <c r="P254" s="23">
        <f t="shared" si="105"/>
        <v>829278</v>
      </c>
      <c r="Q254" s="23">
        <f t="shared" si="105"/>
        <v>0</v>
      </c>
      <c r="R254" s="23">
        <f t="shared" si="105"/>
        <v>2902473</v>
      </c>
      <c r="S254" s="23" t="e">
        <f t="shared" si="105"/>
        <v>#REF!</v>
      </c>
      <c r="T254" s="23" t="e">
        <f t="shared" si="105"/>
        <v>#REF!</v>
      </c>
      <c r="U254" s="23" t="e">
        <f t="shared" si="105"/>
        <v>#REF!</v>
      </c>
      <c r="V254" s="23"/>
      <c r="W254" s="23"/>
      <c r="X254" s="23"/>
      <c r="Y254" s="23"/>
      <c r="Z254" s="23"/>
      <c r="AA254" s="23"/>
      <c r="AB254" s="23"/>
    </row>
    <row r="255" spans="1:28" s="195" customFormat="1" ht="28.5" x14ac:dyDescent="0.25">
      <c r="A255" s="212" t="s">
        <v>6</v>
      </c>
      <c r="B255" s="11">
        <v>51</v>
      </c>
      <c r="C255" s="11">
        <v>6</v>
      </c>
      <c r="D255" s="111" t="s">
        <v>138</v>
      </c>
      <c r="E255" s="11">
        <v>851</v>
      </c>
      <c r="F255" s="22"/>
      <c r="G255" s="111"/>
      <c r="H255" s="111"/>
      <c r="I255" s="22"/>
      <c r="J255" s="23">
        <f t="shared" si="105"/>
        <v>2902473</v>
      </c>
      <c r="K255" s="23">
        <f t="shared" si="105"/>
        <v>2073195</v>
      </c>
      <c r="L255" s="23">
        <f t="shared" si="105"/>
        <v>829278</v>
      </c>
      <c r="M255" s="23">
        <f t="shared" si="105"/>
        <v>0</v>
      </c>
      <c r="N255" s="23">
        <f t="shared" si="105"/>
        <v>2902473</v>
      </c>
      <c r="O255" s="23">
        <f t="shared" si="105"/>
        <v>2073195</v>
      </c>
      <c r="P255" s="23">
        <f t="shared" si="105"/>
        <v>829278</v>
      </c>
      <c r="Q255" s="23">
        <f t="shared" si="105"/>
        <v>0</v>
      </c>
      <c r="R255" s="23">
        <f t="shared" si="105"/>
        <v>2902473</v>
      </c>
      <c r="S255" s="23" t="e">
        <f t="shared" si="105"/>
        <v>#REF!</v>
      </c>
      <c r="T255" s="23" t="e">
        <f t="shared" si="105"/>
        <v>#REF!</v>
      </c>
      <c r="U255" s="23" t="e">
        <f t="shared" si="105"/>
        <v>#REF!</v>
      </c>
      <c r="V255" s="23"/>
      <c r="W255" s="23"/>
      <c r="X255" s="23"/>
      <c r="Y255" s="23"/>
      <c r="Z255" s="23"/>
      <c r="AA255" s="23"/>
      <c r="AB255" s="23"/>
    </row>
    <row r="256" spans="1:28" s="195" customFormat="1" ht="45" x14ac:dyDescent="0.25">
      <c r="A256" s="192" t="s">
        <v>355</v>
      </c>
      <c r="B256" s="182">
        <v>51</v>
      </c>
      <c r="C256" s="182">
        <v>6</v>
      </c>
      <c r="D256" s="193" t="s">
        <v>138</v>
      </c>
      <c r="E256" s="182">
        <v>851</v>
      </c>
      <c r="F256" s="178" t="s">
        <v>121</v>
      </c>
      <c r="G256" s="178" t="s">
        <v>58</v>
      </c>
      <c r="H256" s="178" t="s">
        <v>321</v>
      </c>
      <c r="I256" s="178"/>
      <c r="J256" s="189">
        <f t="shared" si="105"/>
        <v>2902473</v>
      </c>
      <c r="K256" s="189">
        <f t="shared" si="105"/>
        <v>2073195</v>
      </c>
      <c r="L256" s="189">
        <f t="shared" si="105"/>
        <v>829278</v>
      </c>
      <c r="M256" s="189">
        <f t="shared" si="105"/>
        <v>0</v>
      </c>
      <c r="N256" s="189">
        <f t="shared" si="105"/>
        <v>2902473</v>
      </c>
      <c r="O256" s="189">
        <f t="shared" si="105"/>
        <v>2073195</v>
      </c>
      <c r="P256" s="189">
        <f t="shared" si="105"/>
        <v>829278</v>
      </c>
      <c r="Q256" s="189">
        <f t="shared" si="105"/>
        <v>0</v>
      </c>
      <c r="R256" s="189">
        <f t="shared" si="105"/>
        <v>2902473</v>
      </c>
      <c r="S256" s="189" t="e">
        <f t="shared" si="105"/>
        <v>#REF!</v>
      </c>
      <c r="T256" s="189" t="e">
        <f t="shared" si="105"/>
        <v>#REF!</v>
      </c>
      <c r="U256" s="189" t="e">
        <f t="shared" si="105"/>
        <v>#REF!</v>
      </c>
      <c r="V256" s="189"/>
      <c r="W256" s="189"/>
      <c r="X256" s="189"/>
      <c r="Y256" s="189"/>
      <c r="Z256" s="189"/>
      <c r="AA256" s="189"/>
      <c r="AB256" s="189"/>
    </row>
    <row r="257" spans="1:28" s="195" customFormat="1" ht="30" x14ac:dyDescent="0.25">
      <c r="A257" s="190" t="s">
        <v>125</v>
      </c>
      <c r="B257" s="182">
        <v>51</v>
      </c>
      <c r="C257" s="182">
        <v>6</v>
      </c>
      <c r="D257" s="193" t="s">
        <v>138</v>
      </c>
      <c r="E257" s="182">
        <v>851</v>
      </c>
      <c r="F257" s="178" t="s">
        <v>121</v>
      </c>
      <c r="G257" s="178" t="s">
        <v>58</v>
      </c>
      <c r="H257" s="178" t="s">
        <v>321</v>
      </c>
      <c r="I257" s="178" t="s">
        <v>126</v>
      </c>
      <c r="J257" s="189">
        <f t="shared" si="105"/>
        <v>2902473</v>
      </c>
      <c r="K257" s="189">
        <f t="shared" si="105"/>
        <v>2073195</v>
      </c>
      <c r="L257" s="189">
        <f t="shared" si="105"/>
        <v>829278</v>
      </c>
      <c r="M257" s="189">
        <f t="shared" si="105"/>
        <v>0</v>
      </c>
      <c r="N257" s="189">
        <f t="shared" si="105"/>
        <v>2902473</v>
      </c>
      <c r="O257" s="189">
        <f t="shared" si="105"/>
        <v>2073195</v>
      </c>
      <c r="P257" s="189">
        <f t="shared" si="105"/>
        <v>829278</v>
      </c>
      <c r="Q257" s="189">
        <f t="shared" si="105"/>
        <v>0</v>
      </c>
      <c r="R257" s="189">
        <f t="shared" si="105"/>
        <v>2902473</v>
      </c>
      <c r="S257" s="189" t="e">
        <f t="shared" si="105"/>
        <v>#REF!</v>
      </c>
      <c r="T257" s="189" t="e">
        <f t="shared" si="105"/>
        <v>#REF!</v>
      </c>
      <c r="U257" s="189" t="e">
        <f t="shared" si="105"/>
        <v>#REF!</v>
      </c>
      <c r="V257" s="189"/>
      <c r="W257" s="189"/>
      <c r="X257" s="189"/>
      <c r="Y257" s="189"/>
      <c r="Z257" s="189"/>
      <c r="AA257" s="189"/>
      <c r="AB257" s="189"/>
    </row>
    <row r="258" spans="1:28" s="126" customFormat="1" ht="60" x14ac:dyDescent="0.25">
      <c r="A258" s="190" t="s">
        <v>127</v>
      </c>
      <c r="B258" s="182">
        <v>51</v>
      </c>
      <c r="C258" s="182">
        <v>6</v>
      </c>
      <c r="D258" s="193" t="s">
        <v>138</v>
      </c>
      <c r="E258" s="182">
        <v>851</v>
      </c>
      <c r="F258" s="178" t="s">
        <v>121</v>
      </c>
      <c r="G258" s="178" t="s">
        <v>58</v>
      </c>
      <c r="H258" s="178" t="s">
        <v>321</v>
      </c>
      <c r="I258" s="178" t="s">
        <v>128</v>
      </c>
      <c r="J258" s="189">
        <f>'6.ВСР'!J211</f>
        <v>2902473</v>
      </c>
      <c r="K258" s="189">
        <f>'6.ВСР'!K211</f>
        <v>2073195</v>
      </c>
      <c r="L258" s="189">
        <f>'6.ВСР'!L211</f>
        <v>829278</v>
      </c>
      <c r="M258" s="189">
        <f>'6.ВСР'!M211</f>
        <v>0</v>
      </c>
      <c r="N258" s="189">
        <f>'6.ВСР'!N211</f>
        <v>2902473</v>
      </c>
      <c r="O258" s="189">
        <f>'6.ВСР'!O211</f>
        <v>2073195</v>
      </c>
      <c r="P258" s="189">
        <f>'6.ВСР'!P211</f>
        <v>829278</v>
      </c>
      <c r="Q258" s="189">
        <f>'6.ВСР'!Q211</f>
        <v>0</v>
      </c>
      <c r="R258" s="189">
        <f>'6.ВСР'!R211</f>
        <v>2902473</v>
      </c>
      <c r="S258" s="189" t="e">
        <f>'6.ВСР'!#REF!</f>
        <v>#REF!</v>
      </c>
      <c r="T258" s="189" t="e">
        <f>'6.ВСР'!#REF!</f>
        <v>#REF!</v>
      </c>
      <c r="U258" s="189" t="e">
        <f>'6.ВСР'!#REF!</f>
        <v>#REF!</v>
      </c>
      <c r="V258" s="189"/>
      <c r="W258" s="189"/>
      <c r="X258" s="189"/>
      <c r="Y258" s="189"/>
      <c r="Z258" s="189"/>
      <c r="AA258" s="189"/>
      <c r="AB258" s="189"/>
    </row>
    <row r="259" spans="1:28" s="126" customFormat="1" ht="42.75" x14ac:dyDescent="0.25">
      <c r="A259" s="212" t="s">
        <v>370</v>
      </c>
      <c r="B259" s="220">
        <v>52</v>
      </c>
      <c r="C259" s="38"/>
      <c r="D259" s="38"/>
      <c r="E259" s="202"/>
      <c r="F259" s="202"/>
      <c r="G259" s="202"/>
      <c r="H259" s="38"/>
      <c r="I259" s="178"/>
      <c r="J259" s="23">
        <f t="shared" ref="J259:U259" si="106">J260+J265+J328+J335+J352+J357+J364</f>
        <v>169383258.59999999</v>
      </c>
      <c r="K259" s="23">
        <f t="shared" si="106"/>
        <v>113359968.59999999</v>
      </c>
      <c r="L259" s="23">
        <f t="shared" si="106"/>
        <v>56023290</v>
      </c>
      <c r="M259" s="23">
        <f t="shared" si="106"/>
        <v>0</v>
      </c>
      <c r="N259" s="23">
        <f t="shared" si="106"/>
        <v>158407721.94999999</v>
      </c>
      <c r="O259" s="23">
        <f t="shared" si="106"/>
        <v>104291320.95</v>
      </c>
      <c r="P259" s="23">
        <f t="shared" si="106"/>
        <v>54116401</v>
      </c>
      <c r="Q259" s="23">
        <f t="shared" si="106"/>
        <v>0</v>
      </c>
      <c r="R259" s="23">
        <f t="shared" si="106"/>
        <v>138667529.94999999</v>
      </c>
      <c r="S259" s="23" t="e">
        <f t="shared" si="106"/>
        <v>#REF!</v>
      </c>
      <c r="T259" s="23" t="e">
        <f t="shared" si="106"/>
        <v>#REF!</v>
      </c>
      <c r="U259" s="23" t="e">
        <f t="shared" si="106"/>
        <v>#REF!</v>
      </c>
      <c r="V259" s="23"/>
      <c r="W259" s="23"/>
      <c r="X259" s="23"/>
      <c r="Y259" s="23"/>
      <c r="Z259" s="23"/>
      <c r="AA259" s="23"/>
      <c r="AB259" s="23"/>
    </row>
    <row r="260" spans="1:28" s="126" customFormat="1" ht="57" x14ac:dyDescent="0.25">
      <c r="A260" s="212" t="s">
        <v>239</v>
      </c>
      <c r="B260" s="220">
        <v>52</v>
      </c>
      <c r="C260" s="220">
        <v>0</v>
      </c>
      <c r="D260" s="220">
        <v>11</v>
      </c>
      <c r="E260" s="201"/>
      <c r="F260" s="201"/>
      <c r="G260" s="201"/>
      <c r="H260" s="220"/>
      <c r="I260" s="22"/>
      <c r="J260" s="23">
        <f t="shared" ref="J260:U263" si="107">J261</f>
        <v>1214000</v>
      </c>
      <c r="K260" s="23">
        <f t="shared" si="107"/>
        <v>0</v>
      </c>
      <c r="L260" s="23">
        <f t="shared" si="107"/>
        <v>1214000</v>
      </c>
      <c r="M260" s="23">
        <f t="shared" si="107"/>
        <v>0</v>
      </c>
      <c r="N260" s="23">
        <f t="shared" si="107"/>
        <v>1214000</v>
      </c>
      <c r="O260" s="23">
        <f t="shared" si="107"/>
        <v>0</v>
      </c>
      <c r="P260" s="23">
        <f t="shared" si="107"/>
        <v>1214000</v>
      </c>
      <c r="Q260" s="23">
        <f t="shared" si="107"/>
        <v>0</v>
      </c>
      <c r="R260" s="23">
        <f t="shared" si="107"/>
        <v>1214000</v>
      </c>
      <c r="S260" s="23" t="e">
        <f t="shared" si="107"/>
        <v>#REF!</v>
      </c>
      <c r="T260" s="23" t="e">
        <f t="shared" si="107"/>
        <v>#REF!</v>
      </c>
      <c r="U260" s="23" t="e">
        <f t="shared" si="107"/>
        <v>#REF!</v>
      </c>
      <c r="V260" s="23"/>
      <c r="W260" s="23"/>
      <c r="X260" s="23"/>
      <c r="Y260" s="23"/>
      <c r="Z260" s="23"/>
      <c r="AA260" s="23"/>
      <c r="AB260" s="23"/>
    </row>
    <row r="261" spans="1:28" s="126" customFormat="1" ht="42.75" x14ac:dyDescent="0.25">
      <c r="A261" s="212" t="s">
        <v>148</v>
      </c>
      <c r="B261" s="11">
        <v>52</v>
      </c>
      <c r="C261" s="11">
        <v>0</v>
      </c>
      <c r="D261" s="193" t="s">
        <v>138</v>
      </c>
      <c r="E261" s="11">
        <v>852</v>
      </c>
      <c r="F261" s="193"/>
      <c r="G261" s="193"/>
      <c r="H261" s="193"/>
      <c r="I261" s="178"/>
      <c r="J261" s="23">
        <f t="shared" si="107"/>
        <v>1214000</v>
      </c>
      <c r="K261" s="23">
        <f t="shared" si="107"/>
        <v>0</v>
      </c>
      <c r="L261" s="23">
        <f t="shared" si="107"/>
        <v>1214000</v>
      </c>
      <c r="M261" s="23">
        <f t="shared" si="107"/>
        <v>0</v>
      </c>
      <c r="N261" s="23">
        <f t="shared" si="107"/>
        <v>1214000</v>
      </c>
      <c r="O261" s="23">
        <f t="shared" si="107"/>
        <v>0</v>
      </c>
      <c r="P261" s="23">
        <f t="shared" si="107"/>
        <v>1214000</v>
      </c>
      <c r="Q261" s="23">
        <f t="shared" si="107"/>
        <v>0</v>
      </c>
      <c r="R261" s="23">
        <f t="shared" si="107"/>
        <v>1214000</v>
      </c>
      <c r="S261" s="23" t="e">
        <f t="shared" si="107"/>
        <v>#REF!</v>
      </c>
      <c r="T261" s="23" t="e">
        <f t="shared" si="107"/>
        <v>#REF!</v>
      </c>
      <c r="U261" s="23" t="e">
        <f t="shared" si="107"/>
        <v>#REF!</v>
      </c>
      <c r="V261" s="23"/>
      <c r="W261" s="23"/>
      <c r="X261" s="23"/>
      <c r="Y261" s="23"/>
      <c r="Z261" s="23"/>
      <c r="AA261" s="23"/>
      <c r="AB261" s="23"/>
    </row>
    <row r="262" spans="1:28" s="126" customFormat="1" ht="60" x14ac:dyDescent="0.25">
      <c r="A262" s="192" t="s">
        <v>20</v>
      </c>
      <c r="B262" s="182">
        <v>52</v>
      </c>
      <c r="C262" s="182">
        <v>0</v>
      </c>
      <c r="D262" s="178" t="s">
        <v>138</v>
      </c>
      <c r="E262" s="182">
        <v>852</v>
      </c>
      <c r="F262" s="178" t="s">
        <v>100</v>
      </c>
      <c r="G262" s="178" t="s">
        <v>64</v>
      </c>
      <c r="H262" s="178" t="s">
        <v>258</v>
      </c>
      <c r="I262" s="178"/>
      <c r="J262" s="189">
        <f t="shared" si="107"/>
        <v>1214000</v>
      </c>
      <c r="K262" s="189">
        <f t="shared" si="107"/>
        <v>0</v>
      </c>
      <c r="L262" s="189">
        <f t="shared" si="107"/>
        <v>1214000</v>
      </c>
      <c r="M262" s="189">
        <f t="shared" si="107"/>
        <v>0</v>
      </c>
      <c r="N262" s="189">
        <f t="shared" si="107"/>
        <v>1214000</v>
      </c>
      <c r="O262" s="189">
        <f t="shared" si="107"/>
        <v>0</v>
      </c>
      <c r="P262" s="189">
        <f t="shared" si="107"/>
        <v>1214000</v>
      </c>
      <c r="Q262" s="189">
        <f t="shared" si="107"/>
        <v>0</v>
      </c>
      <c r="R262" s="189">
        <f t="shared" si="107"/>
        <v>1214000</v>
      </c>
      <c r="S262" s="189" t="e">
        <f t="shared" si="107"/>
        <v>#REF!</v>
      </c>
      <c r="T262" s="189" t="e">
        <f t="shared" si="107"/>
        <v>#REF!</v>
      </c>
      <c r="U262" s="189" t="e">
        <f t="shared" si="107"/>
        <v>#REF!</v>
      </c>
      <c r="V262" s="189"/>
      <c r="W262" s="189"/>
      <c r="X262" s="189"/>
      <c r="Y262" s="189"/>
      <c r="Z262" s="189"/>
      <c r="AA262" s="189"/>
      <c r="AB262" s="189"/>
    </row>
    <row r="263" spans="1:28" s="126" customFormat="1" ht="135" x14ac:dyDescent="0.25">
      <c r="A263" s="190" t="s">
        <v>16</v>
      </c>
      <c r="B263" s="182">
        <v>52</v>
      </c>
      <c r="C263" s="182">
        <v>0</v>
      </c>
      <c r="D263" s="178" t="s">
        <v>138</v>
      </c>
      <c r="E263" s="182">
        <v>852</v>
      </c>
      <c r="F263" s="178" t="s">
        <v>100</v>
      </c>
      <c r="G263" s="178" t="s">
        <v>64</v>
      </c>
      <c r="H263" s="178" t="s">
        <v>258</v>
      </c>
      <c r="I263" s="178" t="s">
        <v>18</v>
      </c>
      <c r="J263" s="189">
        <f t="shared" si="107"/>
        <v>1214000</v>
      </c>
      <c r="K263" s="189">
        <f t="shared" si="107"/>
        <v>0</v>
      </c>
      <c r="L263" s="189">
        <f t="shared" si="107"/>
        <v>1214000</v>
      </c>
      <c r="M263" s="189">
        <f t="shared" si="107"/>
        <v>0</v>
      </c>
      <c r="N263" s="189">
        <f t="shared" si="107"/>
        <v>1214000</v>
      </c>
      <c r="O263" s="189">
        <f t="shared" si="107"/>
        <v>0</v>
      </c>
      <c r="P263" s="189">
        <f t="shared" si="107"/>
        <v>1214000</v>
      </c>
      <c r="Q263" s="189">
        <f t="shared" si="107"/>
        <v>0</v>
      </c>
      <c r="R263" s="189">
        <f t="shared" si="107"/>
        <v>1214000</v>
      </c>
      <c r="S263" s="189" t="e">
        <f t="shared" si="107"/>
        <v>#REF!</v>
      </c>
      <c r="T263" s="189" t="e">
        <f t="shared" si="107"/>
        <v>#REF!</v>
      </c>
      <c r="U263" s="189" t="e">
        <f t="shared" si="107"/>
        <v>#REF!</v>
      </c>
      <c r="V263" s="189"/>
      <c r="W263" s="189"/>
      <c r="X263" s="189"/>
      <c r="Y263" s="189"/>
      <c r="Z263" s="189"/>
      <c r="AA263" s="189"/>
      <c r="AB263" s="189"/>
    </row>
    <row r="264" spans="1:28" s="126" customFormat="1" ht="45" x14ac:dyDescent="0.25">
      <c r="A264" s="190" t="s">
        <v>8</v>
      </c>
      <c r="B264" s="182">
        <v>52</v>
      </c>
      <c r="C264" s="182">
        <v>0</v>
      </c>
      <c r="D264" s="178" t="s">
        <v>138</v>
      </c>
      <c r="E264" s="182">
        <v>852</v>
      </c>
      <c r="F264" s="178" t="s">
        <v>100</v>
      </c>
      <c r="G264" s="178" t="s">
        <v>64</v>
      </c>
      <c r="H264" s="178" t="s">
        <v>258</v>
      </c>
      <c r="I264" s="178" t="s">
        <v>19</v>
      </c>
      <c r="J264" s="189">
        <f>'6.ВСР'!J349</f>
        <v>1214000</v>
      </c>
      <c r="K264" s="189">
        <f>'6.ВСР'!K349</f>
        <v>0</v>
      </c>
      <c r="L264" s="189">
        <f>'6.ВСР'!L349</f>
        <v>1214000</v>
      </c>
      <c r="M264" s="189">
        <f>'6.ВСР'!M349</f>
        <v>0</v>
      </c>
      <c r="N264" s="189">
        <f>'6.ВСР'!N349</f>
        <v>1214000</v>
      </c>
      <c r="O264" s="189">
        <f>'6.ВСР'!O349</f>
        <v>0</v>
      </c>
      <c r="P264" s="189">
        <f>'6.ВСР'!P349</f>
        <v>1214000</v>
      </c>
      <c r="Q264" s="189">
        <f>'6.ВСР'!Q349</f>
        <v>0</v>
      </c>
      <c r="R264" s="189">
        <f>'6.ВСР'!R349</f>
        <v>1214000</v>
      </c>
      <c r="S264" s="189" t="e">
        <f>'6.ВСР'!#REF!</f>
        <v>#REF!</v>
      </c>
      <c r="T264" s="189" t="e">
        <f>'6.ВСР'!#REF!</f>
        <v>#REF!</v>
      </c>
      <c r="U264" s="189" t="e">
        <f>'6.ВСР'!#REF!</f>
        <v>#REF!</v>
      </c>
      <c r="V264" s="189"/>
      <c r="W264" s="189"/>
      <c r="X264" s="189"/>
      <c r="Y264" s="189"/>
      <c r="Z264" s="189"/>
      <c r="AA264" s="189"/>
      <c r="AB264" s="189"/>
    </row>
    <row r="265" spans="1:28" s="126" customFormat="1" ht="85.5" x14ac:dyDescent="0.25">
      <c r="A265" s="212" t="s">
        <v>308</v>
      </c>
      <c r="B265" s="11">
        <v>52</v>
      </c>
      <c r="C265" s="11">
        <v>0</v>
      </c>
      <c r="D265" s="22" t="s">
        <v>81</v>
      </c>
      <c r="E265" s="11"/>
      <c r="F265" s="22"/>
      <c r="G265" s="22"/>
      <c r="H265" s="22"/>
      <c r="I265" s="22"/>
      <c r="J265" s="23">
        <f t="shared" ref="J265:U265" si="108">J266</f>
        <v>152742250</v>
      </c>
      <c r="K265" s="23">
        <f t="shared" si="108"/>
        <v>98248060</v>
      </c>
      <c r="L265" s="23">
        <f t="shared" si="108"/>
        <v>54494190</v>
      </c>
      <c r="M265" s="23">
        <f t="shared" si="108"/>
        <v>0</v>
      </c>
      <c r="N265" s="23">
        <f t="shared" si="108"/>
        <v>142385772.19999999</v>
      </c>
      <c r="O265" s="23">
        <f t="shared" si="108"/>
        <v>89675071.200000003</v>
      </c>
      <c r="P265" s="23">
        <f t="shared" si="108"/>
        <v>52710701</v>
      </c>
      <c r="Q265" s="23">
        <f t="shared" si="108"/>
        <v>0</v>
      </c>
      <c r="R265" s="23">
        <f t="shared" si="108"/>
        <v>122723880.2</v>
      </c>
      <c r="S265" s="23" t="e">
        <f t="shared" si="108"/>
        <v>#REF!</v>
      </c>
      <c r="T265" s="23" t="e">
        <f t="shared" si="108"/>
        <v>#REF!</v>
      </c>
      <c r="U265" s="23" t="e">
        <f t="shared" si="108"/>
        <v>#REF!</v>
      </c>
      <c r="V265" s="23"/>
      <c r="W265" s="23"/>
      <c r="X265" s="23"/>
      <c r="Y265" s="23"/>
      <c r="Z265" s="23"/>
      <c r="AA265" s="23"/>
      <c r="AB265" s="23"/>
    </row>
    <row r="266" spans="1:28" s="126" customFormat="1" ht="42.75" x14ac:dyDescent="0.25">
      <c r="A266" s="212" t="s">
        <v>148</v>
      </c>
      <c r="B266" s="11">
        <v>52</v>
      </c>
      <c r="C266" s="11">
        <v>0</v>
      </c>
      <c r="D266" s="111" t="s">
        <v>81</v>
      </c>
      <c r="E266" s="11">
        <v>852</v>
      </c>
      <c r="F266" s="193"/>
      <c r="G266" s="193"/>
      <c r="H266" s="193"/>
      <c r="I266" s="178"/>
      <c r="J266" s="23">
        <f>J267+J273+J270+J276+J279+J282+J285+J288+J295+J298+J301+J304+J307+J313+J316+J319+J322+J325+J310</f>
        <v>152742250</v>
      </c>
      <c r="K266" s="23">
        <f t="shared" ref="K266:U266" si="109">K267+K273+K270+K276+K279+K282+K285+K288+K295+K298+K301+K304+K307+K313+K316+K319+K322+K325+K310</f>
        <v>98248060</v>
      </c>
      <c r="L266" s="23">
        <f t="shared" si="109"/>
        <v>54494190</v>
      </c>
      <c r="M266" s="23">
        <f t="shared" si="109"/>
        <v>0</v>
      </c>
      <c r="N266" s="23">
        <f t="shared" si="109"/>
        <v>142385772.19999999</v>
      </c>
      <c r="O266" s="23">
        <f t="shared" si="109"/>
        <v>89675071.200000003</v>
      </c>
      <c r="P266" s="23">
        <f t="shared" si="109"/>
        <v>52710701</v>
      </c>
      <c r="Q266" s="23">
        <f t="shared" si="109"/>
        <v>0</v>
      </c>
      <c r="R266" s="23">
        <f t="shared" si="109"/>
        <v>122723880.2</v>
      </c>
      <c r="S266" s="23" t="e">
        <f t="shared" si="109"/>
        <v>#REF!</v>
      </c>
      <c r="T266" s="23" t="e">
        <f t="shared" si="109"/>
        <v>#REF!</v>
      </c>
      <c r="U266" s="23" t="e">
        <f t="shared" si="109"/>
        <v>#REF!</v>
      </c>
      <c r="V266" s="23" t="e">
        <f t="shared" ref="V266:AB266" si="110">V267+V273+V270+V276+V279+V282+V285+V288+V295+V298+V301+V304+V307+V313+V316+V319+V322+V325+V310</f>
        <v>#REF!</v>
      </c>
      <c r="W266" s="23" t="e">
        <f t="shared" si="110"/>
        <v>#REF!</v>
      </c>
      <c r="X266" s="23" t="e">
        <f t="shared" si="110"/>
        <v>#REF!</v>
      </c>
      <c r="Y266" s="23" t="e">
        <f t="shared" si="110"/>
        <v>#REF!</v>
      </c>
      <c r="Z266" s="23" t="e">
        <f t="shared" si="110"/>
        <v>#REF!</v>
      </c>
      <c r="AA266" s="23" t="e">
        <f t="shared" si="110"/>
        <v>#REF!</v>
      </c>
      <c r="AB266" s="23" t="e">
        <f t="shared" si="110"/>
        <v>#REF!</v>
      </c>
    </row>
    <row r="267" spans="1:28" s="126" customFormat="1" ht="165" x14ac:dyDescent="0.25">
      <c r="A267" s="227" t="s">
        <v>842</v>
      </c>
      <c r="B267" s="182">
        <v>52</v>
      </c>
      <c r="C267" s="182">
        <v>0</v>
      </c>
      <c r="D267" s="193" t="s">
        <v>81</v>
      </c>
      <c r="E267" s="182">
        <v>852</v>
      </c>
      <c r="F267" s="178" t="s">
        <v>100</v>
      </c>
      <c r="G267" s="178" t="s">
        <v>56</v>
      </c>
      <c r="H267" s="178" t="s">
        <v>843</v>
      </c>
      <c r="I267" s="178"/>
      <c r="J267" s="189">
        <f t="shared" ref="J267:U271" si="111">J268</f>
        <v>60671948</v>
      </c>
      <c r="K267" s="189">
        <f t="shared" si="111"/>
        <v>60671948</v>
      </c>
      <c r="L267" s="189">
        <f t="shared" si="111"/>
        <v>0</v>
      </c>
      <c r="M267" s="189">
        <f t="shared" si="111"/>
        <v>0</v>
      </c>
      <c r="N267" s="189">
        <f t="shared" si="111"/>
        <v>60671948</v>
      </c>
      <c r="O267" s="189">
        <f t="shared" si="111"/>
        <v>60671948</v>
      </c>
      <c r="P267" s="189">
        <f t="shared" si="111"/>
        <v>0</v>
      </c>
      <c r="Q267" s="189">
        <f t="shared" si="111"/>
        <v>0</v>
      </c>
      <c r="R267" s="189">
        <f t="shared" si="111"/>
        <v>60671948</v>
      </c>
      <c r="S267" s="189" t="e">
        <f t="shared" si="111"/>
        <v>#REF!</v>
      </c>
      <c r="T267" s="189" t="e">
        <f t="shared" si="111"/>
        <v>#REF!</v>
      </c>
      <c r="U267" s="189" t="e">
        <f t="shared" si="111"/>
        <v>#REF!</v>
      </c>
      <c r="V267" s="189"/>
      <c r="W267" s="189"/>
      <c r="X267" s="189"/>
      <c r="Y267" s="189"/>
      <c r="Z267" s="189"/>
      <c r="AA267" s="189"/>
      <c r="AB267" s="189"/>
    </row>
    <row r="268" spans="1:28" s="126" customFormat="1" ht="60" x14ac:dyDescent="0.25">
      <c r="A268" s="37" t="s">
        <v>53</v>
      </c>
      <c r="B268" s="182">
        <v>52</v>
      </c>
      <c r="C268" s="182">
        <v>0</v>
      </c>
      <c r="D268" s="178" t="s">
        <v>81</v>
      </c>
      <c r="E268" s="182">
        <v>852</v>
      </c>
      <c r="F268" s="178" t="s">
        <v>100</v>
      </c>
      <c r="G268" s="178" t="s">
        <v>56</v>
      </c>
      <c r="H268" s="178" t="s">
        <v>843</v>
      </c>
      <c r="I268" s="178" t="s">
        <v>106</v>
      </c>
      <c r="J268" s="189">
        <f t="shared" si="111"/>
        <v>60671948</v>
      </c>
      <c r="K268" s="189">
        <f t="shared" si="111"/>
        <v>60671948</v>
      </c>
      <c r="L268" s="189">
        <f t="shared" si="111"/>
        <v>0</v>
      </c>
      <c r="M268" s="189">
        <f t="shared" si="111"/>
        <v>0</v>
      </c>
      <c r="N268" s="189">
        <f t="shared" si="111"/>
        <v>60671948</v>
      </c>
      <c r="O268" s="189">
        <f t="shared" si="111"/>
        <v>60671948</v>
      </c>
      <c r="P268" s="189">
        <f t="shared" si="111"/>
        <v>0</v>
      </c>
      <c r="Q268" s="189">
        <f t="shared" si="111"/>
        <v>0</v>
      </c>
      <c r="R268" s="189">
        <f t="shared" si="111"/>
        <v>60671948</v>
      </c>
      <c r="S268" s="189" t="e">
        <f t="shared" si="111"/>
        <v>#REF!</v>
      </c>
      <c r="T268" s="189" t="e">
        <f t="shared" si="111"/>
        <v>#REF!</v>
      </c>
      <c r="U268" s="189" t="e">
        <f t="shared" si="111"/>
        <v>#REF!</v>
      </c>
      <c r="V268" s="189"/>
      <c r="W268" s="189"/>
      <c r="X268" s="189"/>
      <c r="Y268" s="189"/>
      <c r="Z268" s="189"/>
      <c r="AA268" s="189"/>
      <c r="AB268" s="189"/>
    </row>
    <row r="269" spans="1:28" s="126" customFormat="1" ht="30" x14ac:dyDescent="0.25">
      <c r="A269" s="37" t="s">
        <v>107</v>
      </c>
      <c r="B269" s="182">
        <v>52</v>
      </c>
      <c r="C269" s="182">
        <v>0</v>
      </c>
      <c r="D269" s="178" t="s">
        <v>81</v>
      </c>
      <c r="E269" s="182">
        <v>852</v>
      </c>
      <c r="F269" s="178" t="s">
        <v>100</v>
      </c>
      <c r="G269" s="178" t="s">
        <v>11</v>
      </c>
      <c r="H269" s="178" t="s">
        <v>843</v>
      </c>
      <c r="I269" s="178" t="s">
        <v>108</v>
      </c>
      <c r="J269" s="189">
        <f>'6.ВСР'!J281</f>
        <v>60671948</v>
      </c>
      <c r="K269" s="189">
        <f>'6.ВСР'!K281</f>
        <v>60671948</v>
      </c>
      <c r="L269" s="189">
        <f>'6.ВСР'!L281</f>
        <v>0</v>
      </c>
      <c r="M269" s="189">
        <f>'6.ВСР'!M281</f>
        <v>0</v>
      </c>
      <c r="N269" s="189">
        <f>'6.ВСР'!N281</f>
        <v>60671948</v>
      </c>
      <c r="O269" s="189">
        <f>'6.ВСР'!O281</f>
        <v>60671948</v>
      </c>
      <c r="P269" s="189">
        <f>'6.ВСР'!P281</f>
        <v>0</v>
      </c>
      <c r="Q269" s="189">
        <f>'6.ВСР'!Q281</f>
        <v>0</v>
      </c>
      <c r="R269" s="189">
        <f>'6.ВСР'!R281</f>
        <v>60671948</v>
      </c>
      <c r="S269" s="189" t="e">
        <f>'6.ВСР'!#REF!</f>
        <v>#REF!</v>
      </c>
      <c r="T269" s="189" t="e">
        <f>'6.ВСР'!#REF!</f>
        <v>#REF!</v>
      </c>
      <c r="U269" s="189" t="e">
        <f>'6.ВСР'!#REF!</f>
        <v>#REF!</v>
      </c>
      <c r="V269" s="189"/>
      <c r="W269" s="189"/>
      <c r="X269" s="189"/>
      <c r="Y269" s="189"/>
      <c r="Z269" s="189"/>
      <c r="AA269" s="189"/>
      <c r="AB269" s="189"/>
    </row>
    <row r="270" spans="1:28" s="126" customFormat="1" ht="405" x14ac:dyDescent="0.25">
      <c r="A270" s="194" t="s">
        <v>837</v>
      </c>
      <c r="B270" s="182">
        <v>52</v>
      </c>
      <c r="C270" s="182">
        <v>0</v>
      </c>
      <c r="D270" s="178" t="s">
        <v>81</v>
      </c>
      <c r="E270" s="182">
        <v>852</v>
      </c>
      <c r="F270" s="178"/>
      <c r="G270" s="178"/>
      <c r="H270" s="178" t="s">
        <v>844</v>
      </c>
      <c r="I270" s="178"/>
      <c r="J270" s="189">
        <f t="shared" si="111"/>
        <v>26254056</v>
      </c>
      <c r="K270" s="189">
        <f t="shared" si="111"/>
        <v>26254056</v>
      </c>
      <c r="L270" s="189">
        <f t="shared" si="111"/>
        <v>0</v>
      </c>
      <c r="M270" s="189">
        <f t="shared" si="111"/>
        <v>0</v>
      </c>
      <c r="N270" s="189">
        <f t="shared" si="111"/>
        <v>26254056</v>
      </c>
      <c r="O270" s="189">
        <f t="shared" si="111"/>
        <v>26254056</v>
      </c>
      <c r="P270" s="189">
        <f t="shared" si="111"/>
        <v>0</v>
      </c>
      <c r="Q270" s="189">
        <f t="shared" si="111"/>
        <v>0</v>
      </c>
      <c r="R270" s="189">
        <f t="shared" si="111"/>
        <v>26254056</v>
      </c>
      <c r="S270" s="189" t="e">
        <f t="shared" si="111"/>
        <v>#REF!</v>
      </c>
      <c r="T270" s="189" t="e">
        <f t="shared" si="111"/>
        <v>#REF!</v>
      </c>
      <c r="U270" s="189" t="e">
        <f t="shared" si="111"/>
        <v>#REF!</v>
      </c>
      <c r="V270" s="189"/>
      <c r="W270" s="189"/>
      <c r="X270" s="189"/>
      <c r="Y270" s="189"/>
      <c r="Z270" s="189"/>
      <c r="AA270" s="189"/>
      <c r="AB270" s="189"/>
    </row>
    <row r="271" spans="1:28" s="126" customFormat="1" ht="60" x14ac:dyDescent="0.25">
      <c r="A271" s="37" t="s">
        <v>53</v>
      </c>
      <c r="B271" s="182">
        <v>52</v>
      </c>
      <c r="C271" s="182">
        <v>0</v>
      </c>
      <c r="D271" s="178" t="s">
        <v>81</v>
      </c>
      <c r="E271" s="182">
        <v>852</v>
      </c>
      <c r="F271" s="178"/>
      <c r="G271" s="178"/>
      <c r="H271" s="178" t="s">
        <v>844</v>
      </c>
      <c r="I271" s="178" t="s">
        <v>106</v>
      </c>
      <c r="J271" s="189">
        <f t="shared" si="111"/>
        <v>26254056</v>
      </c>
      <c r="K271" s="189">
        <f t="shared" si="111"/>
        <v>26254056</v>
      </c>
      <c r="L271" s="189">
        <f t="shared" si="111"/>
        <v>0</v>
      </c>
      <c r="M271" s="189">
        <f t="shared" si="111"/>
        <v>0</v>
      </c>
      <c r="N271" s="189">
        <f t="shared" si="111"/>
        <v>26254056</v>
      </c>
      <c r="O271" s="189">
        <f t="shared" si="111"/>
        <v>26254056</v>
      </c>
      <c r="P271" s="189">
        <f t="shared" si="111"/>
        <v>0</v>
      </c>
      <c r="Q271" s="189">
        <f t="shared" si="111"/>
        <v>0</v>
      </c>
      <c r="R271" s="189">
        <f t="shared" si="111"/>
        <v>26254056</v>
      </c>
      <c r="S271" s="189" t="e">
        <f t="shared" si="111"/>
        <v>#REF!</v>
      </c>
      <c r="T271" s="189" t="e">
        <f t="shared" si="111"/>
        <v>#REF!</v>
      </c>
      <c r="U271" s="189" t="e">
        <f t="shared" si="111"/>
        <v>#REF!</v>
      </c>
      <c r="V271" s="189"/>
      <c r="W271" s="189"/>
      <c r="X271" s="189"/>
      <c r="Y271" s="189"/>
      <c r="Z271" s="189"/>
      <c r="AA271" s="189"/>
      <c r="AB271" s="189"/>
    </row>
    <row r="272" spans="1:28" s="126" customFormat="1" ht="30" x14ac:dyDescent="0.25">
      <c r="A272" s="37" t="s">
        <v>107</v>
      </c>
      <c r="B272" s="182">
        <v>52</v>
      </c>
      <c r="C272" s="182">
        <v>0</v>
      </c>
      <c r="D272" s="178" t="s">
        <v>81</v>
      </c>
      <c r="E272" s="182">
        <v>852</v>
      </c>
      <c r="F272" s="178"/>
      <c r="G272" s="178"/>
      <c r="H272" s="178" t="s">
        <v>844</v>
      </c>
      <c r="I272" s="178" t="s">
        <v>108</v>
      </c>
      <c r="J272" s="189">
        <f>'6.ВСР'!J253</f>
        <v>26254056</v>
      </c>
      <c r="K272" s="189">
        <f>'6.ВСР'!K253</f>
        <v>26254056</v>
      </c>
      <c r="L272" s="189">
        <f>'6.ВСР'!L253</f>
        <v>0</v>
      </c>
      <c r="M272" s="189">
        <f>'6.ВСР'!M253</f>
        <v>0</v>
      </c>
      <c r="N272" s="189">
        <f>'6.ВСР'!N253</f>
        <v>26254056</v>
      </c>
      <c r="O272" s="189">
        <f>'6.ВСР'!O253</f>
        <v>26254056</v>
      </c>
      <c r="P272" s="189">
        <f>'6.ВСР'!P253</f>
        <v>0</v>
      </c>
      <c r="Q272" s="189">
        <f>'6.ВСР'!Q253</f>
        <v>0</v>
      </c>
      <c r="R272" s="189">
        <f>'6.ВСР'!R253</f>
        <v>26254056</v>
      </c>
      <c r="S272" s="189" t="e">
        <f>'6.ВСР'!#REF!</f>
        <v>#REF!</v>
      </c>
      <c r="T272" s="189" t="e">
        <f>'6.ВСР'!#REF!</f>
        <v>#REF!</v>
      </c>
      <c r="U272" s="189" t="e">
        <f>'6.ВСР'!#REF!</f>
        <v>#REF!</v>
      </c>
      <c r="V272" s="189"/>
      <c r="W272" s="189"/>
      <c r="X272" s="189"/>
      <c r="Y272" s="189"/>
      <c r="Z272" s="189"/>
      <c r="AA272" s="189"/>
      <c r="AB272" s="189"/>
    </row>
    <row r="273" spans="1:28" s="126" customFormat="1" ht="105" x14ac:dyDescent="0.25">
      <c r="A273" s="192" t="s">
        <v>174</v>
      </c>
      <c r="B273" s="182">
        <v>52</v>
      </c>
      <c r="C273" s="182">
        <v>0</v>
      </c>
      <c r="D273" s="178" t="s">
        <v>81</v>
      </c>
      <c r="E273" s="182">
        <v>852</v>
      </c>
      <c r="F273" s="178" t="s">
        <v>121</v>
      </c>
      <c r="G273" s="178" t="s">
        <v>13</v>
      </c>
      <c r="H273" s="178" t="s">
        <v>240</v>
      </c>
      <c r="I273" s="22"/>
      <c r="J273" s="189">
        <f t="shared" ref="J273:U274" si="112">J274</f>
        <v>922925</v>
      </c>
      <c r="K273" s="189">
        <f t="shared" si="112"/>
        <v>922925</v>
      </c>
      <c r="L273" s="189">
        <f t="shared" si="112"/>
        <v>0</v>
      </c>
      <c r="M273" s="189">
        <f t="shared" si="112"/>
        <v>0</v>
      </c>
      <c r="N273" s="189">
        <f t="shared" si="112"/>
        <v>922925</v>
      </c>
      <c r="O273" s="189">
        <f t="shared" si="112"/>
        <v>922925</v>
      </c>
      <c r="P273" s="189">
        <f t="shared" si="112"/>
        <v>0</v>
      </c>
      <c r="Q273" s="189">
        <f t="shared" si="112"/>
        <v>0</v>
      </c>
      <c r="R273" s="189">
        <f t="shared" si="112"/>
        <v>922925</v>
      </c>
      <c r="S273" s="189" t="e">
        <f t="shared" si="112"/>
        <v>#REF!</v>
      </c>
      <c r="T273" s="189" t="e">
        <f t="shared" si="112"/>
        <v>#REF!</v>
      </c>
      <c r="U273" s="189" t="e">
        <f t="shared" si="112"/>
        <v>#REF!</v>
      </c>
      <c r="V273" s="189"/>
      <c r="W273" s="189"/>
      <c r="X273" s="189"/>
      <c r="Y273" s="189"/>
      <c r="Z273" s="189"/>
      <c r="AA273" s="189"/>
      <c r="AB273" s="189"/>
    </row>
    <row r="274" spans="1:28" s="126" customFormat="1" ht="30" x14ac:dyDescent="0.25">
      <c r="A274" s="190" t="s">
        <v>125</v>
      </c>
      <c r="B274" s="182">
        <v>52</v>
      </c>
      <c r="C274" s="182">
        <v>0</v>
      </c>
      <c r="D274" s="178" t="s">
        <v>81</v>
      </c>
      <c r="E274" s="182">
        <v>852</v>
      </c>
      <c r="F274" s="178" t="s">
        <v>121</v>
      </c>
      <c r="G274" s="178" t="s">
        <v>13</v>
      </c>
      <c r="H274" s="178" t="s">
        <v>240</v>
      </c>
      <c r="I274" s="178" t="s">
        <v>126</v>
      </c>
      <c r="J274" s="189">
        <f t="shared" si="112"/>
        <v>922925</v>
      </c>
      <c r="K274" s="189">
        <f t="shared" si="112"/>
        <v>922925</v>
      </c>
      <c r="L274" s="189">
        <f t="shared" si="112"/>
        <v>0</v>
      </c>
      <c r="M274" s="189">
        <f t="shared" si="112"/>
        <v>0</v>
      </c>
      <c r="N274" s="189">
        <f t="shared" si="112"/>
        <v>922925</v>
      </c>
      <c r="O274" s="189">
        <f t="shared" si="112"/>
        <v>922925</v>
      </c>
      <c r="P274" s="189">
        <f t="shared" si="112"/>
        <v>0</v>
      </c>
      <c r="Q274" s="189">
        <f t="shared" si="112"/>
        <v>0</v>
      </c>
      <c r="R274" s="189">
        <f t="shared" si="112"/>
        <v>922925</v>
      </c>
      <c r="S274" s="189" t="e">
        <f t="shared" si="112"/>
        <v>#REF!</v>
      </c>
      <c r="T274" s="189" t="e">
        <f t="shared" si="112"/>
        <v>#REF!</v>
      </c>
      <c r="U274" s="189" t="e">
        <f t="shared" si="112"/>
        <v>#REF!</v>
      </c>
      <c r="V274" s="189"/>
      <c r="W274" s="189"/>
      <c r="X274" s="189"/>
      <c r="Y274" s="189"/>
      <c r="Z274" s="189"/>
      <c r="AA274" s="189"/>
      <c r="AB274" s="189"/>
    </row>
    <row r="275" spans="1:28" s="126" customFormat="1" ht="60" x14ac:dyDescent="0.25">
      <c r="A275" s="190" t="s">
        <v>127</v>
      </c>
      <c r="B275" s="182">
        <v>52</v>
      </c>
      <c r="C275" s="182">
        <v>0</v>
      </c>
      <c r="D275" s="178" t="s">
        <v>81</v>
      </c>
      <c r="E275" s="182">
        <v>852</v>
      </c>
      <c r="F275" s="178" t="s">
        <v>121</v>
      </c>
      <c r="G275" s="178" t="s">
        <v>13</v>
      </c>
      <c r="H275" s="178" t="s">
        <v>240</v>
      </c>
      <c r="I275" s="178" t="s">
        <v>128</v>
      </c>
      <c r="J275" s="189">
        <f>'6.ВСР'!J368</f>
        <v>922925</v>
      </c>
      <c r="K275" s="189">
        <f>'6.ВСР'!K368</f>
        <v>922925</v>
      </c>
      <c r="L275" s="189">
        <f>'6.ВСР'!L368</f>
        <v>0</v>
      </c>
      <c r="M275" s="189">
        <f>'6.ВСР'!M368</f>
        <v>0</v>
      </c>
      <c r="N275" s="189">
        <f>'6.ВСР'!N368</f>
        <v>922925</v>
      </c>
      <c r="O275" s="189">
        <f>'6.ВСР'!O368</f>
        <v>922925</v>
      </c>
      <c r="P275" s="189">
        <f>'6.ВСР'!P368</f>
        <v>0</v>
      </c>
      <c r="Q275" s="189">
        <f>'6.ВСР'!Q368</f>
        <v>0</v>
      </c>
      <c r="R275" s="189">
        <f>'6.ВСР'!R368</f>
        <v>922925</v>
      </c>
      <c r="S275" s="189" t="e">
        <f>'6.ВСР'!#REF!</f>
        <v>#REF!</v>
      </c>
      <c r="T275" s="189" t="e">
        <f>'6.ВСР'!#REF!</f>
        <v>#REF!</v>
      </c>
      <c r="U275" s="189" t="e">
        <f>'6.ВСР'!#REF!</f>
        <v>#REF!</v>
      </c>
      <c r="V275" s="189"/>
      <c r="W275" s="189"/>
      <c r="X275" s="189"/>
      <c r="Y275" s="189"/>
      <c r="Z275" s="189"/>
      <c r="AA275" s="189"/>
      <c r="AB275" s="189"/>
    </row>
    <row r="276" spans="1:28" s="126" customFormat="1" ht="105" hidden="1" x14ac:dyDescent="0.25">
      <c r="A276" s="227" t="s">
        <v>916</v>
      </c>
      <c r="B276" s="182">
        <v>52</v>
      </c>
      <c r="C276" s="182">
        <v>0</v>
      </c>
      <c r="D276" s="178" t="s">
        <v>81</v>
      </c>
      <c r="E276" s="182">
        <v>852</v>
      </c>
      <c r="F276" s="178"/>
      <c r="G276" s="178"/>
      <c r="H276" s="178" t="s">
        <v>917</v>
      </c>
      <c r="I276" s="178"/>
      <c r="J276" s="189">
        <f t="shared" ref="J276:U277" si="113">J277</f>
        <v>0</v>
      </c>
      <c r="K276" s="189">
        <f t="shared" si="113"/>
        <v>0</v>
      </c>
      <c r="L276" s="189">
        <f t="shared" si="113"/>
        <v>0</v>
      </c>
      <c r="M276" s="189">
        <f t="shared" si="113"/>
        <v>0</v>
      </c>
      <c r="N276" s="189">
        <f t="shared" si="113"/>
        <v>0</v>
      </c>
      <c r="O276" s="189">
        <f t="shared" si="113"/>
        <v>0</v>
      </c>
      <c r="P276" s="189">
        <f t="shared" si="113"/>
        <v>0</v>
      </c>
      <c r="Q276" s="189">
        <f t="shared" si="113"/>
        <v>0</v>
      </c>
      <c r="R276" s="189">
        <f t="shared" si="113"/>
        <v>0</v>
      </c>
      <c r="S276" s="189" t="e">
        <f t="shared" si="113"/>
        <v>#REF!</v>
      </c>
      <c r="T276" s="189" t="e">
        <f t="shared" si="113"/>
        <v>#REF!</v>
      </c>
      <c r="U276" s="189" t="e">
        <f t="shared" si="113"/>
        <v>#REF!</v>
      </c>
      <c r="V276" s="189" t="e">
        <f t="shared" ref="V276:AB277" si="114">V277</f>
        <v>#REF!</v>
      </c>
      <c r="W276" s="189" t="e">
        <f t="shared" si="114"/>
        <v>#REF!</v>
      </c>
      <c r="X276" s="189" t="e">
        <f t="shared" si="114"/>
        <v>#REF!</v>
      </c>
      <c r="Y276" s="189" t="e">
        <f t="shared" si="114"/>
        <v>#REF!</v>
      </c>
      <c r="Z276" s="189" t="e">
        <f t="shared" si="114"/>
        <v>#REF!</v>
      </c>
      <c r="AA276" s="189" t="e">
        <f t="shared" si="114"/>
        <v>#REF!</v>
      </c>
      <c r="AB276" s="189" t="e">
        <f t="shared" si="114"/>
        <v>#REF!</v>
      </c>
    </row>
    <row r="277" spans="1:28" s="126" customFormat="1" ht="60" hidden="1" x14ac:dyDescent="0.25">
      <c r="A277" s="227" t="s">
        <v>53</v>
      </c>
      <c r="B277" s="182">
        <v>52</v>
      </c>
      <c r="C277" s="182">
        <v>0</v>
      </c>
      <c r="D277" s="178" t="s">
        <v>81</v>
      </c>
      <c r="E277" s="182">
        <v>852</v>
      </c>
      <c r="F277" s="178"/>
      <c r="G277" s="178"/>
      <c r="H277" s="178" t="s">
        <v>917</v>
      </c>
      <c r="I277" s="178" t="s">
        <v>106</v>
      </c>
      <c r="J277" s="189">
        <f t="shared" si="113"/>
        <v>0</v>
      </c>
      <c r="K277" s="189">
        <f t="shared" si="113"/>
        <v>0</v>
      </c>
      <c r="L277" s="189">
        <f t="shared" si="113"/>
        <v>0</v>
      </c>
      <c r="M277" s="189">
        <f t="shared" si="113"/>
        <v>0</v>
      </c>
      <c r="N277" s="189">
        <f t="shared" si="113"/>
        <v>0</v>
      </c>
      <c r="O277" s="189">
        <f t="shared" si="113"/>
        <v>0</v>
      </c>
      <c r="P277" s="189">
        <f t="shared" si="113"/>
        <v>0</v>
      </c>
      <c r="Q277" s="189">
        <f t="shared" si="113"/>
        <v>0</v>
      </c>
      <c r="R277" s="189">
        <f t="shared" si="113"/>
        <v>0</v>
      </c>
      <c r="S277" s="189" t="e">
        <f t="shared" si="113"/>
        <v>#REF!</v>
      </c>
      <c r="T277" s="189" t="e">
        <f t="shared" si="113"/>
        <v>#REF!</v>
      </c>
      <c r="U277" s="189" t="e">
        <f t="shared" si="113"/>
        <v>#REF!</v>
      </c>
      <c r="V277" s="189" t="e">
        <f t="shared" si="114"/>
        <v>#REF!</v>
      </c>
      <c r="W277" s="189" t="e">
        <f t="shared" si="114"/>
        <v>#REF!</v>
      </c>
      <c r="X277" s="189" t="e">
        <f t="shared" si="114"/>
        <v>#REF!</v>
      </c>
      <c r="Y277" s="189" t="e">
        <f t="shared" si="114"/>
        <v>#REF!</v>
      </c>
      <c r="Z277" s="189" t="e">
        <f t="shared" si="114"/>
        <v>#REF!</v>
      </c>
      <c r="AA277" s="189" t="e">
        <f t="shared" si="114"/>
        <v>#REF!</v>
      </c>
      <c r="AB277" s="189" t="e">
        <f t="shared" si="114"/>
        <v>#REF!</v>
      </c>
    </row>
    <row r="278" spans="1:28" s="126" customFormat="1" ht="30" hidden="1" x14ac:dyDescent="0.25">
      <c r="A278" s="227" t="s">
        <v>107</v>
      </c>
      <c r="B278" s="182">
        <v>52</v>
      </c>
      <c r="C278" s="182">
        <v>0</v>
      </c>
      <c r="D278" s="178" t="s">
        <v>81</v>
      </c>
      <c r="E278" s="182">
        <v>852</v>
      </c>
      <c r="F278" s="178"/>
      <c r="G278" s="178"/>
      <c r="H278" s="178" t="s">
        <v>917</v>
      </c>
      <c r="I278" s="178" t="s">
        <v>108</v>
      </c>
      <c r="J278" s="189">
        <f>'6.ВСР'!J284</f>
        <v>0</v>
      </c>
      <c r="K278" s="189">
        <f>'6.ВСР'!K284</f>
        <v>0</v>
      </c>
      <c r="L278" s="189">
        <f>'6.ВСР'!L284</f>
        <v>0</v>
      </c>
      <c r="M278" s="189">
        <f>'6.ВСР'!M284</f>
        <v>0</v>
      </c>
      <c r="N278" s="189">
        <f>'6.ВСР'!N284</f>
        <v>0</v>
      </c>
      <c r="O278" s="189">
        <f>'6.ВСР'!O284</f>
        <v>0</v>
      </c>
      <c r="P278" s="189">
        <f>'6.ВСР'!P284</f>
        <v>0</v>
      </c>
      <c r="Q278" s="189">
        <f>'6.ВСР'!Q284</f>
        <v>0</v>
      </c>
      <c r="R278" s="189">
        <f>'6.ВСР'!R284</f>
        <v>0</v>
      </c>
      <c r="S278" s="189" t="e">
        <f>'6.ВСР'!#REF!</f>
        <v>#REF!</v>
      </c>
      <c r="T278" s="189" t="e">
        <f>'6.ВСР'!#REF!</f>
        <v>#REF!</v>
      </c>
      <c r="U278" s="189" t="e">
        <f>'6.ВСР'!#REF!</f>
        <v>#REF!</v>
      </c>
      <c r="V278" s="189" t="e">
        <f>'6.ВСР'!#REF!</f>
        <v>#REF!</v>
      </c>
      <c r="W278" s="189" t="e">
        <f>'6.ВСР'!#REF!</f>
        <v>#REF!</v>
      </c>
      <c r="X278" s="189" t="e">
        <f>'6.ВСР'!#REF!</f>
        <v>#REF!</v>
      </c>
      <c r="Y278" s="189" t="e">
        <f>'6.ВСР'!#REF!</f>
        <v>#REF!</v>
      </c>
      <c r="Z278" s="189" t="e">
        <f>'6.ВСР'!#REF!</f>
        <v>#REF!</v>
      </c>
      <c r="AA278" s="189" t="e">
        <f>'6.ВСР'!#REF!</f>
        <v>#REF!</v>
      </c>
      <c r="AB278" s="189" t="e">
        <f>'6.ВСР'!#REF!</f>
        <v>#REF!</v>
      </c>
    </row>
    <row r="279" spans="1:28" s="12" customFormat="1" ht="30" x14ac:dyDescent="0.25">
      <c r="A279" s="192" t="s">
        <v>150</v>
      </c>
      <c r="B279" s="182">
        <v>52</v>
      </c>
      <c r="C279" s="182">
        <v>0</v>
      </c>
      <c r="D279" s="193" t="s">
        <v>81</v>
      </c>
      <c r="E279" s="182">
        <v>852</v>
      </c>
      <c r="F279" s="193" t="s">
        <v>100</v>
      </c>
      <c r="G279" s="193" t="s">
        <v>11</v>
      </c>
      <c r="H279" s="193" t="s">
        <v>290</v>
      </c>
      <c r="I279" s="193"/>
      <c r="J279" s="228">
        <f t="shared" ref="J279:U280" si="115">J280</f>
        <v>8008100</v>
      </c>
      <c r="K279" s="228">
        <f t="shared" si="115"/>
        <v>0</v>
      </c>
      <c r="L279" s="228">
        <f t="shared" si="115"/>
        <v>8008100</v>
      </c>
      <c r="M279" s="228">
        <f t="shared" si="115"/>
        <v>0</v>
      </c>
      <c r="N279" s="228">
        <f t="shared" si="115"/>
        <v>8008100</v>
      </c>
      <c r="O279" s="228">
        <f t="shared" si="115"/>
        <v>0</v>
      </c>
      <c r="P279" s="228">
        <f t="shared" si="115"/>
        <v>8008100</v>
      </c>
      <c r="Q279" s="228">
        <f t="shared" si="115"/>
        <v>0</v>
      </c>
      <c r="R279" s="228">
        <f t="shared" si="115"/>
        <v>3276900</v>
      </c>
      <c r="S279" s="228" t="e">
        <f t="shared" si="115"/>
        <v>#REF!</v>
      </c>
      <c r="T279" s="228" t="e">
        <f t="shared" si="115"/>
        <v>#REF!</v>
      </c>
      <c r="U279" s="228" t="e">
        <f t="shared" si="115"/>
        <v>#REF!</v>
      </c>
      <c r="V279" s="228"/>
      <c r="W279" s="228"/>
      <c r="X279" s="228"/>
      <c r="Y279" s="228"/>
      <c r="Z279" s="228"/>
      <c r="AA279" s="228"/>
      <c r="AB279" s="228"/>
    </row>
    <row r="280" spans="1:28" s="12" customFormat="1" ht="60" x14ac:dyDescent="0.25">
      <c r="A280" s="37" t="s">
        <v>53</v>
      </c>
      <c r="B280" s="182">
        <v>52</v>
      </c>
      <c r="C280" s="182">
        <v>0</v>
      </c>
      <c r="D280" s="193" t="s">
        <v>81</v>
      </c>
      <c r="E280" s="182">
        <v>852</v>
      </c>
      <c r="F280" s="193" t="s">
        <v>100</v>
      </c>
      <c r="G280" s="193" t="s">
        <v>11</v>
      </c>
      <c r="H280" s="193" t="s">
        <v>290</v>
      </c>
      <c r="I280" s="193" t="s">
        <v>106</v>
      </c>
      <c r="J280" s="189">
        <f t="shared" si="115"/>
        <v>8008100</v>
      </c>
      <c r="K280" s="189">
        <f t="shared" si="115"/>
        <v>0</v>
      </c>
      <c r="L280" s="189">
        <f t="shared" si="115"/>
        <v>8008100</v>
      </c>
      <c r="M280" s="189">
        <f t="shared" si="115"/>
        <v>0</v>
      </c>
      <c r="N280" s="189">
        <f t="shared" si="115"/>
        <v>8008100</v>
      </c>
      <c r="O280" s="189">
        <f t="shared" si="115"/>
        <v>0</v>
      </c>
      <c r="P280" s="189">
        <f t="shared" si="115"/>
        <v>8008100</v>
      </c>
      <c r="Q280" s="189">
        <f t="shared" si="115"/>
        <v>0</v>
      </c>
      <c r="R280" s="189">
        <f t="shared" si="115"/>
        <v>3276900</v>
      </c>
      <c r="S280" s="189" t="e">
        <f t="shared" si="115"/>
        <v>#REF!</v>
      </c>
      <c r="T280" s="189" t="e">
        <f t="shared" si="115"/>
        <v>#REF!</v>
      </c>
      <c r="U280" s="189" t="e">
        <f t="shared" si="115"/>
        <v>#REF!</v>
      </c>
      <c r="V280" s="189"/>
      <c r="W280" s="189"/>
      <c r="X280" s="189"/>
      <c r="Y280" s="189"/>
      <c r="Z280" s="189"/>
      <c r="AA280" s="189"/>
      <c r="AB280" s="189"/>
    </row>
    <row r="281" spans="1:28" s="12" customFormat="1" ht="30" x14ac:dyDescent="0.25">
      <c r="A281" s="37" t="s">
        <v>107</v>
      </c>
      <c r="B281" s="182">
        <v>52</v>
      </c>
      <c r="C281" s="182">
        <v>0</v>
      </c>
      <c r="D281" s="178" t="s">
        <v>81</v>
      </c>
      <c r="E281" s="182">
        <v>852</v>
      </c>
      <c r="F281" s="178" t="s">
        <v>100</v>
      </c>
      <c r="G281" s="178" t="s">
        <v>11</v>
      </c>
      <c r="H281" s="178" t="s">
        <v>290</v>
      </c>
      <c r="I281" s="178" t="s">
        <v>108</v>
      </c>
      <c r="J281" s="189">
        <f>'6.ВСР'!J256</f>
        <v>8008100</v>
      </c>
      <c r="K281" s="189">
        <f>'6.ВСР'!K256</f>
        <v>0</v>
      </c>
      <c r="L281" s="189">
        <f>'6.ВСР'!L256</f>
        <v>8008100</v>
      </c>
      <c r="M281" s="189">
        <f>'6.ВСР'!M256</f>
        <v>0</v>
      </c>
      <c r="N281" s="189">
        <f>'6.ВСР'!N256</f>
        <v>8008100</v>
      </c>
      <c r="O281" s="189">
        <f>'6.ВСР'!O256</f>
        <v>0</v>
      </c>
      <c r="P281" s="189">
        <f>'6.ВСР'!P256</f>
        <v>8008100</v>
      </c>
      <c r="Q281" s="189">
        <f>'6.ВСР'!Q256</f>
        <v>0</v>
      </c>
      <c r="R281" s="189">
        <f>'6.ВСР'!R256</f>
        <v>3276900</v>
      </c>
      <c r="S281" s="189" t="e">
        <f>'6.ВСР'!#REF!</f>
        <v>#REF!</v>
      </c>
      <c r="T281" s="189" t="e">
        <f>'6.ВСР'!#REF!</f>
        <v>#REF!</v>
      </c>
      <c r="U281" s="189" t="e">
        <f>'6.ВСР'!#REF!</f>
        <v>#REF!</v>
      </c>
      <c r="V281" s="189"/>
      <c r="W281" s="189"/>
      <c r="X281" s="189"/>
      <c r="Y281" s="189"/>
      <c r="Z281" s="189"/>
      <c r="AA281" s="189"/>
      <c r="AB281" s="189"/>
    </row>
    <row r="282" spans="1:28" s="12" customFormat="1" ht="30" x14ac:dyDescent="0.25">
      <c r="A282" s="192" t="s">
        <v>158</v>
      </c>
      <c r="B282" s="182">
        <v>52</v>
      </c>
      <c r="C282" s="182">
        <v>0</v>
      </c>
      <c r="D282" s="178" t="s">
        <v>81</v>
      </c>
      <c r="E282" s="182">
        <v>852</v>
      </c>
      <c r="F282" s="178" t="s">
        <v>100</v>
      </c>
      <c r="G282" s="178" t="s">
        <v>56</v>
      </c>
      <c r="H282" s="178" t="s">
        <v>294</v>
      </c>
      <c r="I282" s="178"/>
      <c r="J282" s="189">
        <f t="shared" ref="J282:U283" si="116">J283</f>
        <v>20644500</v>
      </c>
      <c r="K282" s="189">
        <f t="shared" si="116"/>
        <v>0</v>
      </c>
      <c r="L282" s="189">
        <f t="shared" si="116"/>
        <v>20644500</v>
      </c>
      <c r="M282" s="189">
        <f t="shared" si="116"/>
        <v>0</v>
      </c>
      <c r="N282" s="189">
        <f t="shared" si="116"/>
        <v>20644500</v>
      </c>
      <c r="O282" s="189">
        <f t="shared" si="116"/>
        <v>0</v>
      </c>
      <c r="P282" s="189">
        <f t="shared" si="116"/>
        <v>20644500</v>
      </c>
      <c r="Q282" s="189">
        <f t="shared" si="116"/>
        <v>0</v>
      </c>
      <c r="R282" s="189">
        <f t="shared" si="116"/>
        <v>6883100</v>
      </c>
      <c r="S282" s="189" t="e">
        <f t="shared" si="116"/>
        <v>#REF!</v>
      </c>
      <c r="T282" s="189" t="e">
        <f t="shared" si="116"/>
        <v>#REF!</v>
      </c>
      <c r="U282" s="189" t="e">
        <f t="shared" si="116"/>
        <v>#REF!</v>
      </c>
      <c r="V282" s="189"/>
      <c r="W282" s="189"/>
      <c r="X282" s="189"/>
      <c r="Y282" s="189"/>
      <c r="Z282" s="189"/>
      <c r="AA282" s="189"/>
      <c r="AB282" s="189"/>
    </row>
    <row r="283" spans="1:28" s="12" customFormat="1" ht="60" x14ac:dyDescent="0.25">
      <c r="A283" s="37" t="s">
        <v>53</v>
      </c>
      <c r="B283" s="182">
        <v>52</v>
      </c>
      <c r="C283" s="182">
        <v>0</v>
      </c>
      <c r="D283" s="193" t="s">
        <v>81</v>
      </c>
      <c r="E283" s="182">
        <v>852</v>
      </c>
      <c r="F283" s="178" t="s">
        <v>100</v>
      </c>
      <c r="G283" s="193" t="s">
        <v>56</v>
      </c>
      <c r="H283" s="178" t="s">
        <v>294</v>
      </c>
      <c r="I283" s="178" t="s">
        <v>106</v>
      </c>
      <c r="J283" s="189">
        <f t="shared" si="116"/>
        <v>20644500</v>
      </c>
      <c r="K283" s="189">
        <f t="shared" si="116"/>
        <v>0</v>
      </c>
      <c r="L283" s="189">
        <f t="shared" si="116"/>
        <v>20644500</v>
      </c>
      <c r="M283" s="189">
        <f t="shared" si="116"/>
        <v>0</v>
      </c>
      <c r="N283" s="189">
        <f t="shared" si="116"/>
        <v>20644500</v>
      </c>
      <c r="O283" s="189">
        <f t="shared" si="116"/>
        <v>0</v>
      </c>
      <c r="P283" s="189">
        <f t="shared" si="116"/>
        <v>20644500</v>
      </c>
      <c r="Q283" s="189">
        <f t="shared" si="116"/>
        <v>0</v>
      </c>
      <c r="R283" s="189">
        <f t="shared" si="116"/>
        <v>6883100</v>
      </c>
      <c r="S283" s="189" t="e">
        <f t="shared" si="116"/>
        <v>#REF!</v>
      </c>
      <c r="T283" s="189" t="e">
        <f t="shared" si="116"/>
        <v>#REF!</v>
      </c>
      <c r="U283" s="189" t="e">
        <f t="shared" si="116"/>
        <v>#REF!</v>
      </c>
      <c r="V283" s="189"/>
      <c r="W283" s="189"/>
      <c r="X283" s="189"/>
      <c r="Y283" s="189"/>
      <c r="Z283" s="189"/>
      <c r="AA283" s="189"/>
      <c r="AB283" s="189"/>
    </row>
    <row r="284" spans="1:28" s="12" customFormat="1" ht="30" x14ac:dyDescent="0.25">
      <c r="A284" s="37" t="s">
        <v>107</v>
      </c>
      <c r="B284" s="182">
        <v>52</v>
      </c>
      <c r="C284" s="182">
        <v>0</v>
      </c>
      <c r="D284" s="193" t="s">
        <v>81</v>
      </c>
      <c r="E284" s="182">
        <v>852</v>
      </c>
      <c r="F284" s="178" t="s">
        <v>100</v>
      </c>
      <c r="G284" s="193" t="s">
        <v>56</v>
      </c>
      <c r="H284" s="178" t="s">
        <v>294</v>
      </c>
      <c r="I284" s="178" t="s">
        <v>108</v>
      </c>
      <c r="J284" s="189">
        <f>'6.ВСР'!J287</f>
        <v>20644500</v>
      </c>
      <c r="K284" s="189">
        <f>'6.ВСР'!K287</f>
        <v>0</v>
      </c>
      <c r="L284" s="189">
        <f>'6.ВСР'!L287</f>
        <v>20644500</v>
      </c>
      <c r="M284" s="189">
        <f>'6.ВСР'!M287</f>
        <v>0</v>
      </c>
      <c r="N284" s="189">
        <f>'6.ВСР'!N287</f>
        <v>20644500</v>
      </c>
      <c r="O284" s="189">
        <f>'6.ВСР'!O287</f>
        <v>0</v>
      </c>
      <c r="P284" s="189">
        <f>'6.ВСР'!P287</f>
        <v>20644500</v>
      </c>
      <c r="Q284" s="189">
        <f>'6.ВСР'!Q287</f>
        <v>0</v>
      </c>
      <c r="R284" s="189">
        <f>'6.ВСР'!R287</f>
        <v>6883100</v>
      </c>
      <c r="S284" s="189" t="e">
        <f>'6.ВСР'!#REF!</f>
        <v>#REF!</v>
      </c>
      <c r="T284" s="189" t="e">
        <f>'6.ВСР'!#REF!</f>
        <v>#REF!</v>
      </c>
      <c r="U284" s="189" t="e">
        <f>'6.ВСР'!#REF!</f>
        <v>#REF!</v>
      </c>
      <c r="V284" s="189"/>
      <c r="W284" s="189"/>
      <c r="X284" s="189"/>
      <c r="Y284" s="189"/>
      <c r="Z284" s="189"/>
      <c r="AA284" s="189"/>
      <c r="AB284" s="189"/>
    </row>
    <row r="285" spans="1:28" s="12" customFormat="1" ht="30" x14ac:dyDescent="0.25">
      <c r="A285" s="192" t="s">
        <v>163</v>
      </c>
      <c r="B285" s="182">
        <v>52</v>
      </c>
      <c r="C285" s="182">
        <v>0</v>
      </c>
      <c r="D285" s="193" t="s">
        <v>81</v>
      </c>
      <c r="E285" s="182">
        <v>852</v>
      </c>
      <c r="F285" s="193" t="s">
        <v>100</v>
      </c>
      <c r="G285" s="193" t="s">
        <v>56</v>
      </c>
      <c r="H285" s="193" t="s">
        <v>295</v>
      </c>
      <c r="I285" s="178"/>
      <c r="J285" s="189">
        <f t="shared" ref="J285:U286" si="117">J286</f>
        <v>5861000</v>
      </c>
      <c r="K285" s="189">
        <f t="shared" si="117"/>
        <v>0</v>
      </c>
      <c r="L285" s="189">
        <f t="shared" si="117"/>
        <v>5861000</v>
      </c>
      <c r="M285" s="189">
        <f t="shared" si="117"/>
        <v>0</v>
      </c>
      <c r="N285" s="189">
        <f t="shared" si="117"/>
        <v>5695488</v>
      </c>
      <c r="O285" s="189">
        <f t="shared" si="117"/>
        <v>0</v>
      </c>
      <c r="P285" s="189">
        <f t="shared" si="117"/>
        <v>5695488</v>
      </c>
      <c r="Q285" s="189">
        <f t="shared" si="117"/>
        <v>0</v>
      </c>
      <c r="R285" s="189">
        <f t="shared" si="117"/>
        <v>4653600</v>
      </c>
      <c r="S285" s="189" t="e">
        <f t="shared" si="117"/>
        <v>#REF!</v>
      </c>
      <c r="T285" s="189" t="e">
        <f t="shared" si="117"/>
        <v>#REF!</v>
      </c>
      <c r="U285" s="189" t="e">
        <f t="shared" si="117"/>
        <v>#REF!</v>
      </c>
      <c r="V285" s="189"/>
      <c r="W285" s="189"/>
      <c r="X285" s="189"/>
      <c r="Y285" s="189"/>
      <c r="Z285" s="189"/>
      <c r="AA285" s="189"/>
      <c r="AB285" s="189"/>
    </row>
    <row r="286" spans="1:28" s="12" customFormat="1" ht="60" x14ac:dyDescent="0.25">
      <c r="A286" s="37" t="s">
        <v>53</v>
      </c>
      <c r="B286" s="182">
        <v>52</v>
      </c>
      <c r="C286" s="182">
        <v>0</v>
      </c>
      <c r="D286" s="193" t="s">
        <v>81</v>
      </c>
      <c r="E286" s="182">
        <v>852</v>
      </c>
      <c r="F286" s="178" t="s">
        <v>100</v>
      </c>
      <c r="G286" s="193" t="s">
        <v>56</v>
      </c>
      <c r="H286" s="193" t="s">
        <v>295</v>
      </c>
      <c r="I286" s="178" t="s">
        <v>106</v>
      </c>
      <c r="J286" s="189">
        <f t="shared" si="117"/>
        <v>5861000</v>
      </c>
      <c r="K286" s="189">
        <f t="shared" si="117"/>
        <v>0</v>
      </c>
      <c r="L286" s="189">
        <f t="shared" si="117"/>
        <v>5861000</v>
      </c>
      <c r="M286" s="189">
        <f t="shared" si="117"/>
        <v>0</v>
      </c>
      <c r="N286" s="189">
        <f t="shared" si="117"/>
        <v>5695488</v>
      </c>
      <c r="O286" s="189">
        <f t="shared" si="117"/>
        <v>0</v>
      </c>
      <c r="P286" s="189">
        <f t="shared" si="117"/>
        <v>5695488</v>
      </c>
      <c r="Q286" s="189">
        <f t="shared" si="117"/>
        <v>0</v>
      </c>
      <c r="R286" s="189">
        <f t="shared" si="117"/>
        <v>4653600</v>
      </c>
      <c r="S286" s="189" t="e">
        <f t="shared" si="117"/>
        <v>#REF!</v>
      </c>
      <c r="T286" s="189" t="e">
        <f t="shared" si="117"/>
        <v>#REF!</v>
      </c>
      <c r="U286" s="189" t="e">
        <f t="shared" si="117"/>
        <v>#REF!</v>
      </c>
      <c r="V286" s="189"/>
      <c r="W286" s="189"/>
      <c r="X286" s="189"/>
      <c r="Y286" s="189"/>
      <c r="Z286" s="189"/>
      <c r="AA286" s="189"/>
      <c r="AB286" s="189"/>
    </row>
    <row r="287" spans="1:28" s="12" customFormat="1" ht="30" x14ac:dyDescent="0.25">
      <c r="A287" s="37" t="s">
        <v>107</v>
      </c>
      <c r="B287" s="182">
        <v>52</v>
      </c>
      <c r="C287" s="182">
        <v>0</v>
      </c>
      <c r="D287" s="193" t="s">
        <v>81</v>
      </c>
      <c r="E287" s="182">
        <v>852</v>
      </c>
      <c r="F287" s="178" t="s">
        <v>100</v>
      </c>
      <c r="G287" s="193" t="s">
        <v>56</v>
      </c>
      <c r="H287" s="193" t="s">
        <v>295</v>
      </c>
      <c r="I287" s="178" t="s">
        <v>108</v>
      </c>
      <c r="J287" s="189">
        <f>'6.ВСР'!J324</f>
        <v>5861000</v>
      </c>
      <c r="K287" s="189">
        <f>'6.ВСР'!K324</f>
        <v>0</v>
      </c>
      <c r="L287" s="189">
        <f>'6.ВСР'!L324</f>
        <v>5861000</v>
      </c>
      <c r="M287" s="189">
        <f>'6.ВСР'!M324</f>
        <v>0</v>
      </c>
      <c r="N287" s="189">
        <f>'6.ВСР'!N324</f>
        <v>5695488</v>
      </c>
      <c r="O287" s="189">
        <f>'6.ВСР'!O324</f>
        <v>0</v>
      </c>
      <c r="P287" s="189">
        <f>'6.ВСР'!P324</f>
        <v>5695488</v>
      </c>
      <c r="Q287" s="189">
        <f>'6.ВСР'!Q324</f>
        <v>0</v>
      </c>
      <c r="R287" s="189">
        <f>'6.ВСР'!R324</f>
        <v>4653600</v>
      </c>
      <c r="S287" s="189" t="e">
        <f>'6.ВСР'!#REF!</f>
        <v>#REF!</v>
      </c>
      <c r="T287" s="189" t="e">
        <f>'6.ВСР'!#REF!</f>
        <v>#REF!</v>
      </c>
      <c r="U287" s="189" t="e">
        <f>'6.ВСР'!#REF!</f>
        <v>#REF!</v>
      </c>
      <c r="V287" s="189"/>
      <c r="W287" s="189"/>
      <c r="X287" s="189"/>
      <c r="Y287" s="189"/>
      <c r="Z287" s="189"/>
      <c r="AA287" s="189"/>
      <c r="AB287" s="189"/>
    </row>
    <row r="288" spans="1:28" s="126" customFormat="1" ht="60" x14ac:dyDescent="0.25">
      <c r="A288" s="192" t="s">
        <v>170</v>
      </c>
      <c r="B288" s="182">
        <v>52</v>
      </c>
      <c r="C288" s="182">
        <v>0</v>
      </c>
      <c r="D288" s="178" t="s">
        <v>81</v>
      </c>
      <c r="E288" s="182">
        <v>852</v>
      </c>
      <c r="F288" s="178" t="s">
        <v>100</v>
      </c>
      <c r="G288" s="178" t="s">
        <v>64</v>
      </c>
      <c r="H288" s="178" t="s">
        <v>297</v>
      </c>
      <c r="I288" s="178"/>
      <c r="J288" s="189">
        <f t="shared" ref="J288:U288" si="118">J289+J291+J293</f>
        <v>14566698</v>
      </c>
      <c r="K288" s="189">
        <f t="shared" si="118"/>
        <v>0</v>
      </c>
      <c r="L288" s="189">
        <f t="shared" si="118"/>
        <v>14566698</v>
      </c>
      <c r="M288" s="189">
        <f t="shared" si="118"/>
        <v>0</v>
      </c>
      <c r="N288" s="189">
        <f t="shared" si="118"/>
        <v>14032898</v>
      </c>
      <c r="O288" s="189">
        <f t="shared" si="118"/>
        <v>0</v>
      </c>
      <c r="P288" s="189">
        <f t="shared" si="118"/>
        <v>14032898</v>
      </c>
      <c r="Q288" s="189">
        <f t="shared" si="118"/>
        <v>0</v>
      </c>
      <c r="R288" s="189">
        <f t="shared" si="118"/>
        <v>13720498</v>
      </c>
      <c r="S288" s="189" t="e">
        <f t="shared" si="118"/>
        <v>#REF!</v>
      </c>
      <c r="T288" s="189" t="e">
        <f t="shared" si="118"/>
        <v>#REF!</v>
      </c>
      <c r="U288" s="189" t="e">
        <f t="shared" si="118"/>
        <v>#REF!</v>
      </c>
      <c r="V288" s="189"/>
      <c r="W288" s="189"/>
      <c r="X288" s="189"/>
      <c r="Y288" s="189"/>
      <c r="Z288" s="189"/>
      <c r="AA288" s="189"/>
      <c r="AB288" s="189"/>
    </row>
    <row r="289" spans="1:28" s="126" customFormat="1" ht="135" x14ac:dyDescent="0.25">
      <c r="A289" s="190" t="s">
        <v>16</v>
      </c>
      <c r="B289" s="182">
        <v>52</v>
      </c>
      <c r="C289" s="182">
        <v>0</v>
      </c>
      <c r="D289" s="178" t="s">
        <v>81</v>
      </c>
      <c r="E289" s="182">
        <v>852</v>
      </c>
      <c r="F289" s="178" t="s">
        <v>100</v>
      </c>
      <c r="G289" s="178" t="s">
        <v>64</v>
      </c>
      <c r="H289" s="178" t="s">
        <v>297</v>
      </c>
      <c r="I289" s="178" t="s">
        <v>18</v>
      </c>
      <c r="J289" s="189">
        <f t="shared" ref="J289:U289" si="119">J290</f>
        <v>13635300</v>
      </c>
      <c r="K289" s="189">
        <f t="shared" si="119"/>
        <v>0</v>
      </c>
      <c r="L289" s="189">
        <f t="shared" si="119"/>
        <v>13635300</v>
      </c>
      <c r="M289" s="189">
        <f t="shared" si="119"/>
        <v>0</v>
      </c>
      <c r="N289" s="189">
        <f t="shared" si="119"/>
        <v>13635300</v>
      </c>
      <c r="O289" s="189">
        <f t="shared" si="119"/>
        <v>0</v>
      </c>
      <c r="P289" s="189">
        <f t="shared" si="119"/>
        <v>13635300</v>
      </c>
      <c r="Q289" s="189">
        <f t="shared" si="119"/>
        <v>0</v>
      </c>
      <c r="R289" s="189">
        <f t="shared" si="119"/>
        <v>13635300</v>
      </c>
      <c r="S289" s="189" t="e">
        <f t="shared" si="119"/>
        <v>#REF!</v>
      </c>
      <c r="T289" s="189" t="e">
        <f t="shared" si="119"/>
        <v>#REF!</v>
      </c>
      <c r="U289" s="189" t="e">
        <f t="shared" si="119"/>
        <v>#REF!</v>
      </c>
      <c r="V289" s="189"/>
      <c r="W289" s="189"/>
      <c r="X289" s="189"/>
      <c r="Y289" s="189"/>
      <c r="Z289" s="189"/>
      <c r="AA289" s="189"/>
      <c r="AB289" s="189"/>
    </row>
    <row r="290" spans="1:28" s="126" customFormat="1" ht="45" x14ac:dyDescent="0.25">
      <c r="A290" s="190" t="s">
        <v>8</v>
      </c>
      <c r="B290" s="182">
        <v>52</v>
      </c>
      <c r="C290" s="182">
        <v>0</v>
      </c>
      <c r="D290" s="193" t="s">
        <v>81</v>
      </c>
      <c r="E290" s="182">
        <v>852</v>
      </c>
      <c r="F290" s="178" t="s">
        <v>100</v>
      </c>
      <c r="G290" s="178" t="s">
        <v>64</v>
      </c>
      <c r="H290" s="178" t="s">
        <v>297</v>
      </c>
      <c r="I290" s="178" t="s">
        <v>19</v>
      </c>
      <c r="J290" s="189">
        <f>'6.ВСР'!J352</f>
        <v>13635300</v>
      </c>
      <c r="K290" s="189">
        <f>'6.ВСР'!K352</f>
        <v>0</v>
      </c>
      <c r="L290" s="189">
        <f>'6.ВСР'!L352</f>
        <v>13635300</v>
      </c>
      <c r="M290" s="189">
        <f>'6.ВСР'!M352</f>
        <v>0</v>
      </c>
      <c r="N290" s="189">
        <f>'6.ВСР'!N352</f>
        <v>13635300</v>
      </c>
      <c r="O290" s="189">
        <f>'6.ВСР'!O352</f>
        <v>0</v>
      </c>
      <c r="P290" s="189">
        <f>'6.ВСР'!P352</f>
        <v>13635300</v>
      </c>
      <c r="Q290" s="189">
        <f>'6.ВСР'!Q352</f>
        <v>0</v>
      </c>
      <c r="R290" s="189">
        <f>'6.ВСР'!R352</f>
        <v>13635300</v>
      </c>
      <c r="S290" s="189" t="e">
        <f>'6.ВСР'!#REF!</f>
        <v>#REF!</v>
      </c>
      <c r="T290" s="189" t="e">
        <f>'6.ВСР'!#REF!</f>
        <v>#REF!</v>
      </c>
      <c r="U290" s="189" t="e">
        <f>'6.ВСР'!#REF!</f>
        <v>#REF!</v>
      </c>
      <c r="V290" s="189"/>
      <c r="W290" s="189"/>
      <c r="X290" s="189"/>
      <c r="Y290" s="189"/>
      <c r="Z290" s="189"/>
      <c r="AA290" s="189"/>
      <c r="AB290" s="189"/>
    </row>
    <row r="291" spans="1:28" s="126" customFormat="1" ht="60" x14ac:dyDescent="0.25">
      <c r="A291" s="37" t="s">
        <v>22</v>
      </c>
      <c r="B291" s="182">
        <v>52</v>
      </c>
      <c r="C291" s="182">
        <v>0</v>
      </c>
      <c r="D291" s="193" t="s">
        <v>81</v>
      </c>
      <c r="E291" s="182">
        <v>852</v>
      </c>
      <c r="F291" s="178" t="s">
        <v>100</v>
      </c>
      <c r="G291" s="178" t="s">
        <v>64</v>
      </c>
      <c r="H291" s="178" t="s">
        <v>297</v>
      </c>
      <c r="I291" s="178" t="s">
        <v>23</v>
      </c>
      <c r="J291" s="189">
        <f t="shared" ref="J291:U291" si="120">J292</f>
        <v>916700</v>
      </c>
      <c r="K291" s="189">
        <f t="shared" si="120"/>
        <v>0</v>
      </c>
      <c r="L291" s="189">
        <f t="shared" si="120"/>
        <v>916700</v>
      </c>
      <c r="M291" s="189">
        <f t="shared" si="120"/>
        <v>0</v>
      </c>
      <c r="N291" s="189">
        <f t="shared" si="120"/>
        <v>382900</v>
      </c>
      <c r="O291" s="189">
        <f t="shared" si="120"/>
        <v>0</v>
      </c>
      <c r="P291" s="189">
        <f t="shared" si="120"/>
        <v>382900</v>
      </c>
      <c r="Q291" s="189">
        <f t="shared" si="120"/>
        <v>0</v>
      </c>
      <c r="R291" s="189">
        <f t="shared" si="120"/>
        <v>70500</v>
      </c>
      <c r="S291" s="189" t="e">
        <f t="shared" si="120"/>
        <v>#REF!</v>
      </c>
      <c r="T291" s="189" t="e">
        <f t="shared" si="120"/>
        <v>#REF!</v>
      </c>
      <c r="U291" s="189" t="e">
        <f t="shared" si="120"/>
        <v>#REF!</v>
      </c>
      <c r="V291" s="189"/>
      <c r="W291" s="189"/>
      <c r="X291" s="189"/>
      <c r="Y291" s="189"/>
      <c r="Z291" s="189"/>
      <c r="AA291" s="189"/>
      <c r="AB291" s="189"/>
    </row>
    <row r="292" spans="1:28" s="126" customFormat="1" ht="60" x14ac:dyDescent="0.25">
      <c r="A292" s="37" t="s">
        <v>9</v>
      </c>
      <c r="B292" s="182">
        <v>52</v>
      </c>
      <c r="C292" s="182">
        <v>0</v>
      </c>
      <c r="D292" s="193" t="s">
        <v>81</v>
      </c>
      <c r="E292" s="182">
        <v>852</v>
      </c>
      <c r="F292" s="178" t="s">
        <v>100</v>
      </c>
      <c r="G292" s="178" t="s">
        <v>64</v>
      </c>
      <c r="H292" s="178" t="s">
        <v>297</v>
      </c>
      <c r="I292" s="178" t="s">
        <v>24</v>
      </c>
      <c r="J292" s="189">
        <f>'6.ВСР'!J354</f>
        <v>916700</v>
      </c>
      <c r="K292" s="189">
        <f>'6.ВСР'!K354</f>
        <v>0</v>
      </c>
      <c r="L292" s="189">
        <f>'6.ВСР'!L354</f>
        <v>916700</v>
      </c>
      <c r="M292" s="189">
        <f>'6.ВСР'!M354</f>
        <v>0</v>
      </c>
      <c r="N292" s="189">
        <f>'6.ВСР'!N354</f>
        <v>382900</v>
      </c>
      <c r="O292" s="189">
        <f>'6.ВСР'!O354</f>
        <v>0</v>
      </c>
      <c r="P292" s="189">
        <f>'6.ВСР'!P354</f>
        <v>382900</v>
      </c>
      <c r="Q292" s="189">
        <f>'6.ВСР'!Q354</f>
        <v>0</v>
      </c>
      <c r="R292" s="189">
        <f>'6.ВСР'!R354</f>
        <v>70500</v>
      </c>
      <c r="S292" s="189" t="e">
        <f>'6.ВСР'!#REF!</f>
        <v>#REF!</v>
      </c>
      <c r="T292" s="189" t="e">
        <f>'6.ВСР'!#REF!</f>
        <v>#REF!</v>
      </c>
      <c r="U292" s="189" t="e">
        <f>'6.ВСР'!#REF!</f>
        <v>#REF!</v>
      </c>
      <c r="V292" s="189"/>
      <c r="W292" s="189"/>
      <c r="X292" s="189"/>
      <c r="Y292" s="189"/>
      <c r="Z292" s="189"/>
      <c r="AA292" s="189"/>
      <c r="AB292" s="189"/>
    </row>
    <row r="293" spans="1:28" s="126" customFormat="1" x14ac:dyDescent="0.25">
      <c r="A293" s="37" t="s">
        <v>25</v>
      </c>
      <c r="B293" s="182">
        <v>52</v>
      </c>
      <c r="C293" s="182">
        <v>0</v>
      </c>
      <c r="D293" s="178" t="s">
        <v>81</v>
      </c>
      <c r="E293" s="182">
        <v>852</v>
      </c>
      <c r="F293" s="178" t="s">
        <v>100</v>
      </c>
      <c r="G293" s="178" t="s">
        <v>64</v>
      </c>
      <c r="H293" s="178" t="s">
        <v>297</v>
      </c>
      <c r="I293" s="178" t="s">
        <v>26</v>
      </c>
      <c r="J293" s="189">
        <f t="shared" ref="J293:U293" si="121">J294</f>
        <v>14698</v>
      </c>
      <c r="K293" s="189">
        <f t="shared" si="121"/>
        <v>0</v>
      </c>
      <c r="L293" s="189">
        <f t="shared" si="121"/>
        <v>14698</v>
      </c>
      <c r="M293" s="189">
        <f t="shared" si="121"/>
        <v>0</v>
      </c>
      <c r="N293" s="189">
        <f t="shared" si="121"/>
        <v>14698</v>
      </c>
      <c r="O293" s="189">
        <f t="shared" si="121"/>
        <v>0</v>
      </c>
      <c r="P293" s="189">
        <f t="shared" si="121"/>
        <v>14698</v>
      </c>
      <c r="Q293" s="189">
        <f t="shared" si="121"/>
        <v>0</v>
      </c>
      <c r="R293" s="189">
        <f t="shared" si="121"/>
        <v>14698</v>
      </c>
      <c r="S293" s="189" t="e">
        <f t="shared" si="121"/>
        <v>#REF!</v>
      </c>
      <c r="T293" s="189" t="e">
        <f t="shared" si="121"/>
        <v>#REF!</v>
      </c>
      <c r="U293" s="189" t="e">
        <f t="shared" si="121"/>
        <v>#REF!</v>
      </c>
      <c r="V293" s="189"/>
      <c r="W293" s="189"/>
      <c r="X293" s="189"/>
      <c r="Y293" s="189"/>
      <c r="Z293" s="189"/>
      <c r="AA293" s="189"/>
      <c r="AB293" s="189"/>
    </row>
    <row r="294" spans="1:28" s="126" customFormat="1" ht="30" x14ac:dyDescent="0.25">
      <c r="A294" s="37" t="s">
        <v>27</v>
      </c>
      <c r="B294" s="182">
        <v>52</v>
      </c>
      <c r="C294" s="182">
        <v>0</v>
      </c>
      <c r="D294" s="178" t="s">
        <v>81</v>
      </c>
      <c r="E294" s="182">
        <v>852</v>
      </c>
      <c r="F294" s="178" t="s">
        <v>100</v>
      </c>
      <c r="G294" s="178" t="s">
        <v>64</v>
      </c>
      <c r="H294" s="178" t="s">
        <v>297</v>
      </c>
      <c r="I294" s="178" t="s">
        <v>28</v>
      </c>
      <c r="J294" s="189">
        <f>'6.ВСР'!J356</f>
        <v>14698</v>
      </c>
      <c r="K294" s="189">
        <f>'6.ВСР'!K356</f>
        <v>0</v>
      </c>
      <c r="L294" s="189">
        <f>'6.ВСР'!L356</f>
        <v>14698</v>
      </c>
      <c r="M294" s="189">
        <f>'6.ВСР'!M356</f>
        <v>0</v>
      </c>
      <c r="N294" s="189">
        <f>'6.ВСР'!N356</f>
        <v>14698</v>
      </c>
      <c r="O294" s="189">
        <f>'6.ВСР'!O356</f>
        <v>0</v>
      </c>
      <c r="P294" s="189">
        <f>'6.ВСР'!P356</f>
        <v>14698</v>
      </c>
      <c r="Q294" s="189">
        <f>'6.ВСР'!Q356</f>
        <v>0</v>
      </c>
      <c r="R294" s="189">
        <f>'6.ВСР'!R356</f>
        <v>14698</v>
      </c>
      <c r="S294" s="189" t="e">
        <f>'6.ВСР'!#REF!</f>
        <v>#REF!</v>
      </c>
      <c r="T294" s="189" t="e">
        <f>'6.ВСР'!#REF!</f>
        <v>#REF!</v>
      </c>
      <c r="U294" s="189" t="e">
        <f>'6.ВСР'!#REF!</f>
        <v>#REF!</v>
      </c>
      <c r="V294" s="189"/>
      <c r="W294" s="189"/>
      <c r="X294" s="189"/>
      <c r="Y294" s="189"/>
      <c r="Z294" s="189"/>
      <c r="AA294" s="189"/>
      <c r="AB294" s="189"/>
    </row>
    <row r="295" spans="1:28" s="126" customFormat="1" ht="60" hidden="1" x14ac:dyDescent="0.25">
      <c r="A295" s="188" t="s">
        <v>910</v>
      </c>
      <c r="B295" s="182">
        <v>52</v>
      </c>
      <c r="C295" s="182">
        <v>0</v>
      </c>
      <c r="D295" s="193" t="s">
        <v>81</v>
      </c>
      <c r="E295" s="182">
        <v>852</v>
      </c>
      <c r="F295" s="178"/>
      <c r="G295" s="178"/>
      <c r="H295" s="178" t="s">
        <v>912</v>
      </c>
      <c r="I295" s="178"/>
      <c r="J295" s="189">
        <f t="shared" ref="J295:U296" si="122">J296</f>
        <v>0</v>
      </c>
      <c r="K295" s="189">
        <f t="shared" si="122"/>
        <v>0</v>
      </c>
      <c r="L295" s="189">
        <f t="shared" si="122"/>
        <v>0</v>
      </c>
      <c r="M295" s="189">
        <f t="shared" si="122"/>
        <v>0</v>
      </c>
      <c r="N295" s="189">
        <f t="shared" si="122"/>
        <v>0</v>
      </c>
      <c r="O295" s="189">
        <f t="shared" si="122"/>
        <v>0</v>
      </c>
      <c r="P295" s="189">
        <f t="shared" si="122"/>
        <v>0</v>
      </c>
      <c r="Q295" s="189">
        <f t="shared" si="122"/>
        <v>0</v>
      </c>
      <c r="R295" s="189">
        <f t="shared" si="122"/>
        <v>0</v>
      </c>
      <c r="S295" s="189" t="e">
        <f t="shared" si="122"/>
        <v>#REF!</v>
      </c>
      <c r="T295" s="189" t="e">
        <f t="shared" si="122"/>
        <v>#REF!</v>
      </c>
      <c r="U295" s="189" t="e">
        <f t="shared" si="122"/>
        <v>#REF!</v>
      </c>
      <c r="V295" s="189" t="e">
        <f t="shared" ref="V295:AB296" si="123">V296</f>
        <v>#REF!</v>
      </c>
      <c r="W295" s="189" t="e">
        <f t="shared" si="123"/>
        <v>#REF!</v>
      </c>
      <c r="X295" s="189" t="e">
        <f t="shared" si="123"/>
        <v>#REF!</v>
      </c>
      <c r="Y295" s="189" t="e">
        <f t="shared" si="123"/>
        <v>#REF!</v>
      </c>
      <c r="Z295" s="189" t="e">
        <f t="shared" si="123"/>
        <v>#REF!</v>
      </c>
      <c r="AA295" s="189" t="e">
        <f t="shared" si="123"/>
        <v>#REF!</v>
      </c>
      <c r="AB295" s="189" t="e">
        <f t="shared" si="123"/>
        <v>#REF!</v>
      </c>
    </row>
    <row r="296" spans="1:28" s="126" customFormat="1" ht="60" hidden="1" x14ac:dyDescent="0.25">
      <c r="A296" s="188" t="s">
        <v>53</v>
      </c>
      <c r="B296" s="182">
        <v>52</v>
      </c>
      <c r="C296" s="182">
        <v>0</v>
      </c>
      <c r="D296" s="178" t="s">
        <v>81</v>
      </c>
      <c r="E296" s="182">
        <v>852</v>
      </c>
      <c r="F296" s="178"/>
      <c r="G296" s="178"/>
      <c r="H296" s="178" t="s">
        <v>912</v>
      </c>
      <c r="I296" s="178" t="s">
        <v>106</v>
      </c>
      <c r="J296" s="189">
        <f t="shared" si="122"/>
        <v>0</v>
      </c>
      <c r="K296" s="189">
        <f t="shared" si="122"/>
        <v>0</v>
      </c>
      <c r="L296" s="189">
        <f t="shared" si="122"/>
        <v>0</v>
      </c>
      <c r="M296" s="189">
        <f t="shared" si="122"/>
        <v>0</v>
      </c>
      <c r="N296" s="189">
        <f t="shared" si="122"/>
        <v>0</v>
      </c>
      <c r="O296" s="189">
        <f t="shared" si="122"/>
        <v>0</v>
      </c>
      <c r="P296" s="189">
        <f t="shared" si="122"/>
        <v>0</v>
      </c>
      <c r="Q296" s="189">
        <f t="shared" si="122"/>
        <v>0</v>
      </c>
      <c r="R296" s="189">
        <f t="shared" si="122"/>
        <v>0</v>
      </c>
      <c r="S296" s="189" t="e">
        <f t="shared" si="122"/>
        <v>#REF!</v>
      </c>
      <c r="T296" s="189" t="e">
        <f t="shared" si="122"/>
        <v>#REF!</v>
      </c>
      <c r="U296" s="189" t="e">
        <f t="shared" si="122"/>
        <v>#REF!</v>
      </c>
      <c r="V296" s="189" t="e">
        <f t="shared" si="123"/>
        <v>#REF!</v>
      </c>
      <c r="W296" s="189" t="e">
        <f t="shared" si="123"/>
        <v>#REF!</v>
      </c>
      <c r="X296" s="189" t="e">
        <f t="shared" si="123"/>
        <v>#REF!</v>
      </c>
      <c r="Y296" s="189" t="e">
        <f t="shared" si="123"/>
        <v>#REF!</v>
      </c>
      <c r="Z296" s="189" t="e">
        <f t="shared" si="123"/>
        <v>#REF!</v>
      </c>
      <c r="AA296" s="189" t="e">
        <f t="shared" si="123"/>
        <v>#REF!</v>
      </c>
      <c r="AB296" s="189" t="e">
        <f t="shared" si="123"/>
        <v>#REF!</v>
      </c>
    </row>
    <row r="297" spans="1:28" s="126" customFormat="1" ht="30" hidden="1" x14ac:dyDescent="0.25">
      <c r="A297" s="188" t="s">
        <v>107</v>
      </c>
      <c r="B297" s="182">
        <v>52</v>
      </c>
      <c r="C297" s="182">
        <v>0</v>
      </c>
      <c r="D297" s="178" t="s">
        <v>81</v>
      </c>
      <c r="E297" s="182">
        <v>852</v>
      </c>
      <c r="F297" s="178"/>
      <c r="G297" s="178"/>
      <c r="H297" s="178" t="s">
        <v>912</v>
      </c>
      <c r="I297" s="178" t="s">
        <v>108</v>
      </c>
      <c r="J297" s="189">
        <f>'6.ВСР'!J259+'6.ВСР'!J290+'6.ВСР'!J327</f>
        <v>0</v>
      </c>
      <c r="K297" s="189">
        <f>'6.ВСР'!K259+'6.ВСР'!K290+'6.ВСР'!K327</f>
        <v>0</v>
      </c>
      <c r="L297" s="189">
        <f>'6.ВСР'!L259+'6.ВСР'!L290+'6.ВСР'!L327</f>
        <v>0</v>
      </c>
      <c r="M297" s="189">
        <f>'6.ВСР'!M259+'6.ВСР'!M290+'6.ВСР'!M327</f>
        <v>0</v>
      </c>
      <c r="N297" s="189">
        <f>'6.ВСР'!N259+'6.ВСР'!N290+'6.ВСР'!N327</f>
        <v>0</v>
      </c>
      <c r="O297" s="189">
        <f>'6.ВСР'!O259+'6.ВСР'!O290+'6.ВСР'!O327</f>
        <v>0</v>
      </c>
      <c r="P297" s="189">
        <f>'6.ВСР'!P259+'6.ВСР'!P290+'6.ВСР'!P327</f>
        <v>0</v>
      </c>
      <c r="Q297" s="189">
        <f>'6.ВСР'!Q259+'6.ВСР'!Q290+'6.ВСР'!Q327</f>
        <v>0</v>
      </c>
      <c r="R297" s="189">
        <f>'6.ВСР'!R259+'6.ВСР'!R290+'6.ВСР'!R327</f>
        <v>0</v>
      </c>
      <c r="S297" s="189" t="e">
        <f>'6.ВСР'!#REF!+'6.ВСР'!#REF!+'6.ВСР'!#REF!</f>
        <v>#REF!</v>
      </c>
      <c r="T297" s="189" t="e">
        <f>'6.ВСР'!#REF!+'6.ВСР'!#REF!+'6.ВСР'!#REF!</f>
        <v>#REF!</v>
      </c>
      <c r="U297" s="189" t="e">
        <f>'6.ВСР'!#REF!+'6.ВСР'!#REF!+'6.ВСР'!#REF!</f>
        <v>#REF!</v>
      </c>
      <c r="V297" s="189" t="e">
        <f>'6.ВСР'!#REF!+'6.ВСР'!#REF!+'6.ВСР'!#REF!</f>
        <v>#REF!</v>
      </c>
      <c r="W297" s="189" t="e">
        <f>'6.ВСР'!#REF!+'6.ВСР'!#REF!+'6.ВСР'!#REF!</f>
        <v>#REF!</v>
      </c>
      <c r="X297" s="189" t="e">
        <f>'6.ВСР'!#REF!+'6.ВСР'!#REF!+'6.ВСР'!#REF!</f>
        <v>#REF!</v>
      </c>
      <c r="Y297" s="189" t="e">
        <f>'6.ВСР'!#REF!+'6.ВСР'!#REF!+'6.ВСР'!#REF!</f>
        <v>#REF!</v>
      </c>
      <c r="Z297" s="189" t="e">
        <f>'6.ВСР'!#REF!+'6.ВСР'!#REF!+'6.ВСР'!#REF!</f>
        <v>#REF!</v>
      </c>
      <c r="AA297" s="189" t="e">
        <f>'6.ВСР'!#REF!+'6.ВСР'!#REF!+'6.ВСР'!#REF!</f>
        <v>#REF!</v>
      </c>
      <c r="AB297" s="189" t="e">
        <f>'6.ВСР'!#REF!+'6.ВСР'!#REF!+'6.ВСР'!#REF!</f>
        <v>#REF!</v>
      </c>
    </row>
    <row r="298" spans="1:28" s="12" customFormat="1" ht="30" x14ac:dyDescent="0.25">
      <c r="A298" s="192" t="s">
        <v>292</v>
      </c>
      <c r="B298" s="182">
        <v>52</v>
      </c>
      <c r="C298" s="182">
        <v>0</v>
      </c>
      <c r="D298" s="178" t="s">
        <v>81</v>
      </c>
      <c r="E298" s="182">
        <v>852</v>
      </c>
      <c r="F298" s="193" t="s">
        <v>100</v>
      </c>
      <c r="G298" s="178" t="s">
        <v>11</v>
      </c>
      <c r="H298" s="178" t="s">
        <v>293</v>
      </c>
      <c r="I298" s="178"/>
      <c r="J298" s="189">
        <f t="shared" ref="J298:U299" si="124">J299</f>
        <v>290242</v>
      </c>
      <c r="K298" s="189">
        <f t="shared" si="124"/>
        <v>0</v>
      </c>
      <c r="L298" s="189">
        <f t="shared" si="124"/>
        <v>290242</v>
      </c>
      <c r="M298" s="189">
        <f t="shared" si="124"/>
        <v>0</v>
      </c>
      <c r="N298" s="189">
        <f t="shared" si="124"/>
        <v>0</v>
      </c>
      <c r="O298" s="189">
        <f t="shared" si="124"/>
        <v>0</v>
      </c>
      <c r="P298" s="189">
        <f t="shared" si="124"/>
        <v>0</v>
      </c>
      <c r="Q298" s="189">
        <f t="shared" si="124"/>
        <v>0</v>
      </c>
      <c r="R298" s="189">
        <f t="shared" si="124"/>
        <v>0</v>
      </c>
      <c r="S298" s="189" t="e">
        <f t="shared" si="124"/>
        <v>#REF!</v>
      </c>
      <c r="T298" s="189" t="e">
        <f t="shared" si="124"/>
        <v>#REF!</v>
      </c>
      <c r="U298" s="189" t="e">
        <f t="shared" si="124"/>
        <v>#REF!</v>
      </c>
      <c r="V298" s="189"/>
      <c r="W298" s="189"/>
      <c r="X298" s="189"/>
      <c r="Y298" s="189"/>
      <c r="Z298" s="189"/>
      <c r="AA298" s="189"/>
      <c r="AB298" s="189"/>
    </row>
    <row r="299" spans="1:28" s="126" customFormat="1" ht="60" x14ac:dyDescent="0.25">
      <c r="A299" s="37" t="s">
        <v>53</v>
      </c>
      <c r="B299" s="182">
        <v>52</v>
      </c>
      <c r="C299" s="182">
        <v>0</v>
      </c>
      <c r="D299" s="178" t="s">
        <v>81</v>
      </c>
      <c r="E299" s="182">
        <v>852</v>
      </c>
      <c r="F299" s="178" t="s">
        <v>100</v>
      </c>
      <c r="G299" s="178" t="s">
        <v>11</v>
      </c>
      <c r="H299" s="178" t="s">
        <v>293</v>
      </c>
      <c r="I299" s="178" t="s">
        <v>106</v>
      </c>
      <c r="J299" s="189">
        <f t="shared" si="124"/>
        <v>290242</v>
      </c>
      <c r="K299" s="189">
        <f t="shared" si="124"/>
        <v>0</v>
      </c>
      <c r="L299" s="189">
        <f t="shared" si="124"/>
        <v>290242</v>
      </c>
      <c r="M299" s="189">
        <f t="shared" si="124"/>
        <v>0</v>
      </c>
      <c r="N299" s="189">
        <f t="shared" si="124"/>
        <v>0</v>
      </c>
      <c r="O299" s="189">
        <f t="shared" si="124"/>
        <v>0</v>
      </c>
      <c r="P299" s="189">
        <f t="shared" si="124"/>
        <v>0</v>
      </c>
      <c r="Q299" s="189">
        <f t="shared" si="124"/>
        <v>0</v>
      </c>
      <c r="R299" s="189">
        <f t="shared" si="124"/>
        <v>0</v>
      </c>
      <c r="S299" s="189" t="e">
        <f t="shared" si="124"/>
        <v>#REF!</v>
      </c>
      <c r="T299" s="189" t="e">
        <f t="shared" si="124"/>
        <v>#REF!</v>
      </c>
      <c r="U299" s="189" t="e">
        <f t="shared" si="124"/>
        <v>#REF!</v>
      </c>
      <c r="V299" s="189"/>
      <c r="W299" s="189"/>
      <c r="X299" s="189"/>
      <c r="Y299" s="189"/>
      <c r="Z299" s="189"/>
      <c r="AA299" s="189"/>
      <c r="AB299" s="189"/>
    </row>
    <row r="300" spans="1:28" s="12" customFormat="1" ht="30" x14ac:dyDescent="0.25">
      <c r="A300" s="37" t="s">
        <v>107</v>
      </c>
      <c r="B300" s="182">
        <v>52</v>
      </c>
      <c r="C300" s="182">
        <v>0</v>
      </c>
      <c r="D300" s="178" t="s">
        <v>81</v>
      </c>
      <c r="E300" s="182">
        <v>852</v>
      </c>
      <c r="F300" s="178" t="s">
        <v>100</v>
      </c>
      <c r="G300" s="178" t="s">
        <v>11</v>
      </c>
      <c r="H300" s="178" t="s">
        <v>293</v>
      </c>
      <c r="I300" s="178" t="s">
        <v>108</v>
      </c>
      <c r="J300" s="189">
        <f>'6.ВСР'!J262+'6.ВСР'!J293+'6.ВСР'!J330</f>
        <v>290242</v>
      </c>
      <c r="K300" s="189">
        <f>'6.ВСР'!K262+'6.ВСР'!K293+'6.ВСР'!K330</f>
        <v>0</v>
      </c>
      <c r="L300" s="189">
        <f>'6.ВСР'!L262+'6.ВСР'!L293+'6.ВСР'!L330</f>
        <v>290242</v>
      </c>
      <c r="M300" s="189">
        <f>'6.ВСР'!M262+'6.ВСР'!M293+'6.ВСР'!M330</f>
        <v>0</v>
      </c>
      <c r="N300" s="189">
        <f>'6.ВСР'!N262+'6.ВСР'!N293+'6.ВСР'!N330</f>
        <v>0</v>
      </c>
      <c r="O300" s="189">
        <f>'6.ВСР'!O262+'6.ВСР'!O293+'6.ВСР'!O330</f>
        <v>0</v>
      </c>
      <c r="P300" s="189">
        <f>'6.ВСР'!P262+'6.ВСР'!P293+'6.ВСР'!P330</f>
        <v>0</v>
      </c>
      <c r="Q300" s="189">
        <f>'6.ВСР'!Q262+'6.ВСР'!Q293+'6.ВСР'!Q330</f>
        <v>0</v>
      </c>
      <c r="R300" s="189">
        <f>'6.ВСР'!R262+'6.ВСР'!R293+'6.ВСР'!R330</f>
        <v>0</v>
      </c>
      <c r="S300" s="189" t="e">
        <f>'6.ВСР'!#REF!+'6.ВСР'!#REF!+'6.ВСР'!#REF!</f>
        <v>#REF!</v>
      </c>
      <c r="T300" s="189" t="e">
        <f>'6.ВСР'!#REF!+'6.ВСР'!#REF!+'6.ВСР'!#REF!</f>
        <v>#REF!</v>
      </c>
      <c r="U300" s="189" t="e">
        <f>'6.ВСР'!#REF!+'6.ВСР'!#REF!+'6.ВСР'!#REF!</f>
        <v>#REF!</v>
      </c>
      <c r="V300" s="189"/>
      <c r="W300" s="189"/>
      <c r="X300" s="189"/>
      <c r="Y300" s="189"/>
      <c r="Z300" s="189"/>
      <c r="AA300" s="189"/>
      <c r="AB300" s="189"/>
    </row>
    <row r="301" spans="1:28" s="126" customFormat="1" ht="30" x14ac:dyDescent="0.25">
      <c r="A301" s="192" t="s">
        <v>152</v>
      </c>
      <c r="B301" s="182">
        <v>52</v>
      </c>
      <c r="C301" s="182">
        <v>0</v>
      </c>
      <c r="D301" s="178" t="s">
        <v>81</v>
      </c>
      <c r="E301" s="182">
        <v>852</v>
      </c>
      <c r="F301" s="178" t="s">
        <v>100</v>
      </c>
      <c r="G301" s="178" t="s">
        <v>56</v>
      </c>
      <c r="H301" s="178" t="s">
        <v>291</v>
      </c>
      <c r="I301" s="178"/>
      <c r="J301" s="189">
        <f t="shared" ref="J301:U311" si="125">J302</f>
        <v>4233600</v>
      </c>
      <c r="K301" s="189">
        <f t="shared" si="125"/>
        <v>0</v>
      </c>
      <c r="L301" s="189">
        <f t="shared" si="125"/>
        <v>4233600</v>
      </c>
      <c r="M301" s="189">
        <f t="shared" si="125"/>
        <v>0</v>
      </c>
      <c r="N301" s="189">
        <f t="shared" si="125"/>
        <v>4233600</v>
      </c>
      <c r="O301" s="189">
        <f t="shared" si="125"/>
        <v>0</v>
      </c>
      <c r="P301" s="189">
        <f t="shared" si="125"/>
        <v>4233600</v>
      </c>
      <c r="Q301" s="189">
        <f t="shared" si="125"/>
        <v>0</v>
      </c>
      <c r="R301" s="189">
        <f t="shared" si="125"/>
        <v>4233600</v>
      </c>
      <c r="S301" s="189" t="e">
        <f t="shared" si="125"/>
        <v>#REF!</v>
      </c>
      <c r="T301" s="189" t="e">
        <f t="shared" si="125"/>
        <v>#REF!</v>
      </c>
      <c r="U301" s="189" t="e">
        <f t="shared" si="125"/>
        <v>#REF!</v>
      </c>
      <c r="V301" s="189"/>
      <c r="W301" s="189"/>
      <c r="X301" s="189"/>
      <c r="Y301" s="189"/>
      <c r="Z301" s="189"/>
      <c r="AA301" s="189"/>
      <c r="AB301" s="189"/>
    </row>
    <row r="302" spans="1:28" s="126" customFormat="1" ht="60" x14ac:dyDescent="0.25">
      <c r="A302" s="37" t="s">
        <v>53</v>
      </c>
      <c r="B302" s="182">
        <v>52</v>
      </c>
      <c r="C302" s="182">
        <v>0</v>
      </c>
      <c r="D302" s="193" t="s">
        <v>81</v>
      </c>
      <c r="E302" s="182">
        <v>852</v>
      </c>
      <c r="F302" s="178" t="s">
        <v>100</v>
      </c>
      <c r="G302" s="193" t="s">
        <v>56</v>
      </c>
      <c r="H302" s="178" t="s">
        <v>291</v>
      </c>
      <c r="I302" s="178" t="s">
        <v>106</v>
      </c>
      <c r="J302" s="189">
        <f t="shared" si="125"/>
        <v>4233600</v>
      </c>
      <c r="K302" s="189">
        <f t="shared" si="125"/>
        <v>0</v>
      </c>
      <c r="L302" s="189">
        <f t="shared" si="125"/>
        <v>4233600</v>
      </c>
      <c r="M302" s="189">
        <f t="shared" si="125"/>
        <v>0</v>
      </c>
      <c r="N302" s="189">
        <f t="shared" si="125"/>
        <v>4233600</v>
      </c>
      <c r="O302" s="189">
        <f t="shared" si="125"/>
        <v>0</v>
      </c>
      <c r="P302" s="189">
        <f t="shared" si="125"/>
        <v>4233600</v>
      </c>
      <c r="Q302" s="189">
        <f t="shared" si="125"/>
        <v>0</v>
      </c>
      <c r="R302" s="189">
        <f t="shared" si="125"/>
        <v>4233600</v>
      </c>
      <c r="S302" s="189" t="e">
        <f t="shared" si="125"/>
        <v>#REF!</v>
      </c>
      <c r="T302" s="189" t="e">
        <f t="shared" si="125"/>
        <v>#REF!</v>
      </c>
      <c r="U302" s="189" t="e">
        <f t="shared" si="125"/>
        <v>#REF!</v>
      </c>
      <c r="V302" s="189"/>
      <c r="W302" s="189"/>
      <c r="X302" s="189"/>
      <c r="Y302" s="189"/>
      <c r="Z302" s="189"/>
      <c r="AA302" s="189"/>
      <c r="AB302" s="189"/>
    </row>
    <row r="303" spans="1:28" s="126" customFormat="1" ht="30" x14ac:dyDescent="0.25">
      <c r="A303" s="37" t="s">
        <v>107</v>
      </c>
      <c r="B303" s="182">
        <v>52</v>
      </c>
      <c r="C303" s="182">
        <v>0</v>
      </c>
      <c r="D303" s="193" t="s">
        <v>81</v>
      </c>
      <c r="E303" s="182">
        <v>852</v>
      </c>
      <c r="F303" s="178" t="s">
        <v>100</v>
      </c>
      <c r="G303" s="193" t="s">
        <v>56</v>
      </c>
      <c r="H303" s="178" t="s">
        <v>291</v>
      </c>
      <c r="I303" s="178" t="s">
        <v>108</v>
      </c>
      <c r="J303" s="189">
        <f>'6.ВСР'!J265+'6.ВСР'!J296</f>
        <v>4233600</v>
      </c>
      <c r="K303" s="189">
        <f>'6.ВСР'!K265+'6.ВСР'!K296</f>
        <v>0</v>
      </c>
      <c r="L303" s="189">
        <f>'6.ВСР'!L265+'6.ВСР'!L296</f>
        <v>4233600</v>
      </c>
      <c r="M303" s="189">
        <f>'6.ВСР'!M265+'6.ВСР'!M296</f>
        <v>0</v>
      </c>
      <c r="N303" s="189">
        <f>'6.ВСР'!N265+'6.ВСР'!N296</f>
        <v>4233600</v>
      </c>
      <c r="O303" s="189">
        <f>'6.ВСР'!O265+'6.ВСР'!O296</f>
        <v>0</v>
      </c>
      <c r="P303" s="189">
        <f>'6.ВСР'!P265+'6.ВСР'!P296</f>
        <v>4233600</v>
      </c>
      <c r="Q303" s="189">
        <f>'6.ВСР'!Q265+'6.ВСР'!Q296</f>
        <v>0</v>
      </c>
      <c r="R303" s="189">
        <f>'6.ВСР'!R265+'6.ВСР'!R296</f>
        <v>4233600</v>
      </c>
      <c r="S303" s="189" t="e">
        <f>'6.ВСР'!#REF!+'6.ВСР'!#REF!</f>
        <v>#REF!</v>
      </c>
      <c r="T303" s="189" t="e">
        <f>'6.ВСР'!#REF!+'6.ВСР'!#REF!</f>
        <v>#REF!</v>
      </c>
      <c r="U303" s="189" t="e">
        <f>'6.ВСР'!#REF!+'6.ВСР'!#REF!</f>
        <v>#REF!</v>
      </c>
      <c r="V303" s="189"/>
      <c r="W303" s="189"/>
      <c r="X303" s="189"/>
      <c r="Y303" s="189"/>
      <c r="Z303" s="189"/>
      <c r="AA303" s="189"/>
      <c r="AB303" s="189"/>
    </row>
    <row r="304" spans="1:28" s="126" customFormat="1" ht="45" x14ac:dyDescent="0.25">
      <c r="A304" s="227" t="s">
        <v>156</v>
      </c>
      <c r="B304" s="182">
        <v>52</v>
      </c>
      <c r="C304" s="182">
        <v>0</v>
      </c>
      <c r="D304" s="178" t="s">
        <v>81</v>
      </c>
      <c r="E304" s="182">
        <v>852</v>
      </c>
      <c r="F304" s="178" t="s">
        <v>100</v>
      </c>
      <c r="G304" s="178" t="s">
        <v>56</v>
      </c>
      <c r="H304" s="178" t="s">
        <v>847</v>
      </c>
      <c r="I304" s="178"/>
      <c r="J304" s="189">
        <f t="shared" si="125"/>
        <v>92066</v>
      </c>
      <c r="K304" s="189">
        <f t="shared" si="125"/>
        <v>0</v>
      </c>
      <c r="L304" s="189">
        <f t="shared" si="125"/>
        <v>92066</v>
      </c>
      <c r="M304" s="189">
        <f t="shared" si="125"/>
        <v>0</v>
      </c>
      <c r="N304" s="189">
        <f t="shared" si="125"/>
        <v>0</v>
      </c>
      <c r="O304" s="189">
        <f t="shared" si="125"/>
        <v>0</v>
      </c>
      <c r="P304" s="189">
        <f t="shared" si="125"/>
        <v>0</v>
      </c>
      <c r="Q304" s="189">
        <f t="shared" si="125"/>
        <v>0</v>
      </c>
      <c r="R304" s="189">
        <f t="shared" si="125"/>
        <v>0</v>
      </c>
      <c r="S304" s="189" t="e">
        <f t="shared" si="125"/>
        <v>#REF!</v>
      </c>
      <c r="T304" s="189" t="e">
        <f t="shared" si="125"/>
        <v>#REF!</v>
      </c>
      <c r="U304" s="189" t="e">
        <f t="shared" si="125"/>
        <v>#REF!</v>
      </c>
      <c r="V304" s="189"/>
      <c r="W304" s="189"/>
      <c r="X304" s="189"/>
      <c r="Y304" s="189"/>
      <c r="Z304" s="189"/>
      <c r="AA304" s="189"/>
      <c r="AB304" s="189"/>
    </row>
    <row r="305" spans="1:28" s="126" customFormat="1" ht="60" x14ac:dyDescent="0.25">
      <c r="A305" s="227" t="s">
        <v>53</v>
      </c>
      <c r="B305" s="182">
        <v>52</v>
      </c>
      <c r="C305" s="182">
        <v>0</v>
      </c>
      <c r="D305" s="193" t="s">
        <v>81</v>
      </c>
      <c r="E305" s="182">
        <v>852</v>
      </c>
      <c r="F305" s="178" t="s">
        <v>100</v>
      </c>
      <c r="G305" s="193" t="s">
        <v>56</v>
      </c>
      <c r="H305" s="178" t="s">
        <v>847</v>
      </c>
      <c r="I305" s="178" t="s">
        <v>106</v>
      </c>
      <c r="J305" s="189">
        <f t="shared" si="125"/>
        <v>92066</v>
      </c>
      <c r="K305" s="189">
        <f t="shared" si="125"/>
        <v>0</v>
      </c>
      <c r="L305" s="189">
        <f t="shared" si="125"/>
        <v>92066</v>
      </c>
      <c r="M305" s="189">
        <f t="shared" si="125"/>
        <v>0</v>
      </c>
      <c r="N305" s="189">
        <f t="shared" si="125"/>
        <v>0</v>
      </c>
      <c r="O305" s="189">
        <f t="shared" si="125"/>
        <v>0</v>
      </c>
      <c r="P305" s="189">
        <f t="shared" si="125"/>
        <v>0</v>
      </c>
      <c r="Q305" s="189">
        <f t="shared" si="125"/>
        <v>0</v>
      </c>
      <c r="R305" s="189">
        <f t="shared" si="125"/>
        <v>0</v>
      </c>
      <c r="S305" s="189" t="e">
        <f t="shared" si="125"/>
        <v>#REF!</v>
      </c>
      <c r="T305" s="189" t="e">
        <f t="shared" si="125"/>
        <v>#REF!</v>
      </c>
      <c r="U305" s="189" t="e">
        <f t="shared" si="125"/>
        <v>#REF!</v>
      </c>
      <c r="V305" s="189"/>
      <c r="W305" s="189"/>
      <c r="X305" s="189"/>
      <c r="Y305" s="189"/>
      <c r="Z305" s="189"/>
      <c r="AA305" s="189"/>
      <c r="AB305" s="189"/>
    </row>
    <row r="306" spans="1:28" s="126" customFormat="1" ht="30" x14ac:dyDescent="0.25">
      <c r="A306" s="227" t="s">
        <v>107</v>
      </c>
      <c r="B306" s="182">
        <v>52</v>
      </c>
      <c r="C306" s="182">
        <v>0</v>
      </c>
      <c r="D306" s="193" t="s">
        <v>81</v>
      </c>
      <c r="E306" s="182">
        <v>852</v>
      </c>
      <c r="F306" s="178" t="s">
        <v>100</v>
      </c>
      <c r="G306" s="193" t="s">
        <v>56</v>
      </c>
      <c r="H306" s="178" t="s">
        <v>847</v>
      </c>
      <c r="I306" s="178" t="s">
        <v>108</v>
      </c>
      <c r="J306" s="189">
        <f>'6.ВСР'!J299+'6.ВСР'!J268</f>
        <v>92066</v>
      </c>
      <c r="K306" s="189">
        <f>'6.ВСР'!K299+'6.ВСР'!K268</f>
        <v>0</v>
      </c>
      <c r="L306" s="189">
        <f>'6.ВСР'!L299+'6.ВСР'!L268</f>
        <v>92066</v>
      </c>
      <c r="M306" s="189">
        <f>'6.ВСР'!M299+'6.ВСР'!M268</f>
        <v>0</v>
      </c>
      <c r="N306" s="189">
        <f>'6.ВСР'!N299+'6.ВСР'!N268</f>
        <v>0</v>
      </c>
      <c r="O306" s="189">
        <f>'6.ВСР'!O299+'6.ВСР'!O268</f>
        <v>0</v>
      </c>
      <c r="P306" s="189">
        <f>'6.ВСР'!P299+'6.ВСР'!P268</f>
        <v>0</v>
      </c>
      <c r="Q306" s="189">
        <f>'6.ВСР'!Q299+'6.ВСР'!Q268</f>
        <v>0</v>
      </c>
      <c r="R306" s="189">
        <f>'6.ВСР'!R299+'6.ВСР'!R268</f>
        <v>0</v>
      </c>
      <c r="S306" s="189" t="e">
        <f>'6.ВСР'!#REF!+'6.ВСР'!#REF!</f>
        <v>#REF!</v>
      </c>
      <c r="T306" s="189" t="e">
        <f>'6.ВСР'!#REF!+'6.ВСР'!#REF!</f>
        <v>#REF!</v>
      </c>
      <c r="U306" s="189" t="e">
        <f>'6.ВСР'!#REF!+'6.ВСР'!#REF!</f>
        <v>#REF!</v>
      </c>
      <c r="V306" s="189"/>
      <c r="W306" s="189"/>
      <c r="X306" s="189"/>
      <c r="Y306" s="189"/>
      <c r="Z306" s="189"/>
      <c r="AA306" s="189"/>
      <c r="AB306" s="189"/>
    </row>
    <row r="307" spans="1:28" s="126" customFormat="1" ht="75" hidden="1" x14ac:dyDescent="0.25">
      <c r="A307" s="235" t="s">
        <v>969</v>
      </c>
      <c r="B307" s="182">
        <v>52</v>
      </c>
      <c r="C307" s="182">
        <v>0</v>
      </c>
      <c r="D307" s="178" t="s">
        <v>81</v>
      </c>
      <c r="E307" s="182">
        <v>852</v>
      </c>
      <c r="F307" s="178" t="s">
        <v>100</v>
      </c>
      <c r="G307" s="178" t="s">
        <v>56</v>
      </c>
      <c r="H307" s="178" t="s">
        <v>970</v>
      </c>
      <c r="I307" s="178"/>
      <c r="J307" s="189">
        <f t="shared" ref="J307:U308" si="126">J308</f>
        <v>0</v>
      </c>
      <c r="K307" s="189">
        <f t="shared" si="126"/>
        <v>0</v>
      </c>
      <c r="L307" s="189">
        <f t="shared" si="126"/>
        <v>0</v>
      </c>
      <c r="M307" s="189">
        <f t="shared" si="126"/>
        <v>0</v>
      </c>
      <c r="N307" s="189">
        <f t="shared" si="126"/>
        <v>0</v>
      </c>
      <c r="O307" s="189">
        <f t="shared" si="126"/>
        <v>0</v>
      </c>
      <c r="P307" s="189">
        <f t="shared" si="126"/>
        <v>0</v>
      </c>
      <c r="Q307" s="189">
        <f t="shared" si="126"/>
        <v>0</v>
      </c>
      <c r="R307" s="189">
        <f t="shared" si="126"/>
        <v>0</v>
      </c>
      <c r="S307" s="189" t="e">
        <f t="shared" si="126"/>
        <v>#REF!</v>
      </c>
      <c r="T307" s="189" t="e">
        <f t="shared" si="126"/>
        <v>#REF!</v>
      </c>
      <c r="U307" s="189" t="e">
        <f t="shared" si="126"/>
        <v>#REF!</v>
      </c>
      <c r="V307" s="189" t="e">
        <f t="shared" ref="V307:AB308" si="127">V308</f>
        <v>#REF!</v>
      </c>
      <c r="W307" s="189" t="e">
        <f t="shared" si="127"/>
        <v>#REF!</v>
      </c>
      <c r="X307" s="189" t="e">
        <f t="shared" si="127"/>
        <v>#REF!</v>
      </c>
      <c r="Y307" s="189" t="e">
        <f t="shared" si="127"/>
        <v>#REF!</v>
      </c>
      <c r="Z307" s="189" t="e">
        <f t="shared" si="127"/>
        <v>#REF!</v>
      </c>
      <c r="AA307" s="189" t="e">
        <f t="shared" si="127"/>
        <v>#REF!</v>
      </c>
      <c r="AB307" s="189" t="e">
        <f t="shared" si="127"/>
        <v>#REF!</v>
      </c>
    </row>
    <row r="308" spans="1:28" s="126" customFormat="1" ht="60" hidden="1" x14ac:dyDescent="0.25">
      <c r="A308" s="227" t="s">
        <v>53</v>
      </c>
      <c r="B308" s="182">
        <v>52</v>
      </c>
      <c r="C308" s="182">
        <v>0</v>
      </c>
      <c r="D308" s="193" t="s">
        <v>81</v>
      </c>
      <c r="E308" s="182">
        <v>852</v>
      </c>
      <c r="F308" s="178" t="s">
        <v>100</v>
      </c>
      <c r="G308" s="193" t="s">
        <v>56</v>
      </c>
      <c r="H308" s="178" t="s">
        <v>970</v>
      </c>
      <c r="I308" s="178" t="s">
        <v>106</v>
      </c>
      <c r="J308" s="189">
        <f t="shared" si="126"/>
        <v>0</v>
      </c>
      <c r="K308" s="189">
        <f t="shared" si="126"/>
        <v>0</v>
      </c>
      <c r="L308" s="189">
        <f t="shared" si="126"/>
        <v>0</v>
      </c>
      <c r="M308" s="189">
        <f t="shared" si="126"/>
        <v>0</v>
      </c>
      <c r="N308" s="189">
        <f t="shared" si="126"/>
        <v>0</v>
      </c>
      <c r="O308" s="189">
        <f t="shared" si="126"/>
        <v>0</v>
      </c>
      <c r="P308" s="189">
        <f t="shared" si="126"/>
        <v>0</v>
      </c>
      <c r="Q308" s="189">
        <f t="shared" si="126"/>
        <v>0</v>
      </c>
      <c r="R308" s="189">
        <f t="shared" si="126"/>
        <v>0</v>
      </c>
      <c r="S308" s="189" t="e">
        <f t="shared" si="126"/>
        <v>#REF!</v>
      </c>
      <c r="T308" s="189" t="e">
        <f t="shared" si="126"/>
        <v>#REF!</v>
      </c>
      <c r="U308" s="189" t="e">
        <f t="shared" si="126"/>
        <v>#REF!</v>
      </c>
      <c r="V308" s="189" t="e">
        <f t="shared" si="127"/>
        <v>#REF!</v>
      </c>
      <c r="W308" s="189" t="e">
        <f t="shared" si="127"/>
        <v>#REF!</v>
      </c>
      <c r="X308" s="189" t="e">
        <f t="shared" si="127"/>
        <v>#REF!</v>
      </c>
      <c r="Y308" s="189" t="e">
        <f t="shared" si="127"/>
        <v>#REF!</v>
      </c>
      <c r="Z308" s="189" t="e">
        <f t="shared" si="127"/>
        <v>#REF!</v>
      </c>
      <c r="AA308" s="189" t="e">
        <f t="shared" si="127"/>
        <v>#REF!</v>
      </c>
      <c r="AB308" s="189" t="e">
        <f t="shared" si="127"/>
        <v>#REF!</v>
      </c>
    </row>
    <row r="309" spans="1:28" s="126" customFormat="1" ht="30" hidden="1" x14ac:dyDescent="0.25">
      <c r="A309" s="234" t="s">
        <v>107</v>
      </c>
      <c r="B309" s="182">
        <v>52</v>
      </c>
      <c r="C309" s="182">
        <v>0</v>
      </c>
      <c r="D309" s="193" t="s">
        <v>81</v>
      </c>
      <c r="E309" s="182">
        <v>852</v>
      </c>
      <c r="F309" s="178" t="s">
        <v>100</v>
      </c>
      <c r="G309" s="193" t="s">
        <v>56</v>
      </c>
      <c r="H309" s="178" t="s">
        <v>970</v>
      </c>
      <c r="I309" s="178" t="s">
        <v>108</v>
      </c>
      <c r="J309" s="189">
        <f>'6.ВСР'!J333</f>
        <v>0</v>
      </c>
      <c r="K309" s="189">
        <f>'6.ВСР'!K333</f>
        <v>0</v>
      </c>
      <c r="L309" s="189">
        <f>'6.ВСР'!L333</f>
        <v>0</v>
      </c>
      <c r="M309" s="189">
        <f>'6.ВСР'!M333</f>
        <v>0</v>
      </c>
      <c r="N309" s="189">
        <f>'6.ВСР'!N333</f>
        <v>0</v>
      </c>
      <c r="O309" s="189">
        <f>'6.ВСР'!O333</f>
        <v>0</v>
      </c>
      <c r="P309" s="189">
        <f>'6.ВСР'!P333</f>
        <v>0</v>
      </c>
      <c r="Q309" s="189">
        <f>'6.ВСР'!Q333</f>
        <v>0</v>
      </c>
      <c r="R309" s="189">
        <f>'6.ВСР'!R333</f>
        <v>0</v>
      </c>
      <c r="S309" s="189" t="e">
        <f>'6.ВСР'!#REF!</f>
        <v>#REF!</v>
      </c>
      <c r="T309" s="189" t="e">
        <f>'6.ВСР'!#REF!</f>
        <v>#REF!</v>
      </c>
      <c r="U309" s="189" t="e">
        <f>'6.ВСР'!#REF!</f>
        <v>#REF!</v>
      </c>
      <c r="V309" s="189" t="e">
        <f>'6.ВСР'!#REF!</f>
        <v>#REF!</v>
      </c>
      <c r="W309" s="189" t="e">
        <f>'6.ВСР'!#REF!</f>
        <v>#REF!</v>
      </c>
      <c r="X309" s="189" t="e">
        <f>'6.ВСР'!#REF!</f>
        <v>#REF!</v>
      </c>
      <c r="Y309" s="189" t="e">
        <f>'6.ВСР'!#REF!</f>
        <v>#REF!</v>
      </c>
      <c r="Z309" s="189" t="e">
        <f>'6.ВСР'!#REF!</f>
        <v>#REF!</v>
      </c>
      <c r="AA309" s="189" t="e">
        <f>'6.ВСР'!#REF!</f>
        <v>#REF!</v>
      </c>
      <c r="AB309" s="189" t="e">
        <f>'6.ВСР'!#REF!</f>
        <v>#REF!</v>
      </c>
    </row>
    <row r="310" spans="1:28" s="126" customFormat="1" ht="90" x14ac:dyDescent="0.25">
      <c r="A310" s="227" t="s">
        <v>923</v>
      </c>
      <c r="B310" s="182">
        <v>52</v>
      </c>
      <c r="C310" s="182">
        <v>0</v>
      </c>
      <c r="D310" s="178" t="s">
        <v>81</v>
      </c>
      <c r="E310" s="182">
        <v>852</v>
      </c>
      <c r="F310" s="178" t="s">
        <v>100</v>
      </c>
      <c r="G310" s="178" t="s">
        <v>56</v>
      </c>
      <c r="H310" s="178" t="s">
        <v>925</v>
      </c>
      <c r="I310" s="178"/>
      <c r="J310" s="189">
        <f t="shared" si="125"/>
        <v>240000</v>
      </c>
      <c r="K310" s="189">
        <f t="shared" si="125"/>
        <v>0</v>
      </c>
      <c r="L310" s="189">
        <f t="shared" si="125"/>
        <v>240000</v>
      </c>
      <c r="M310" s="189">
        <f t="shared" si="125"/>
        <v>0</v>
      </c>
      <c r="N310" s="189">
        <f t="shared" si="125"/>
        <v>0</v>
      </c>
      <c r="O310" s="189">
        <f t="shared" si="125"/>
        <v>0</v>
      </c>
      <c r="P310" s="189">
        <f t="shared" si="125"/>
        <v>0</v>
      </c>
      <c r="Q310" s="189">
        <f t="shared" si="125"/>
        <v>0</v>
      </c>
      <c r="R310" s="189">
        <f t="shared" si="125"/>
        <v>0</v>
      </c>
      <c r="S310" s="189" t="e">
        <f t="shared" si="125"/>
        <v>#REF!</v>
      </c>
      <c r="T310" s="189" t="e">
        <f t="shared" si="125"/>
        <v>#REF!</v>
      </c>
      <c r="U310" s="189" t="e">
        <f t="shared" si="125"/>
        <v>#REF!</v>
      </c>
      <c r="V310" s="189" t="e">
        <f t="shared" ref="V310:AB310" si="128">V311</f>
        <v>#REF!</v>
      </c>
      <c r="W310" s="189" t="e">
        <f t="shared" si="128"/>
        <v>#REF!</v>
      </c>
      <c r="X310" s="189" t="e">
        <f t="shared" si="128"/>
        <v>#REF!</v>
      </c>
      <c r="Y310" s="189" t="e">
        <f t="shared" si="128"/>
        <v>#REF!</v>
      </c>
      <c r="Z310" s="189" t="e">
        <f t="shared" si="128"/>
        <v>#REF!</v>
      </c>
      <c r="AA310" s="189" t="e">
        <f t="shared" si="128"/>
        <v>#REF!</v>
      </c>
      <c r="AB310" s="189" t="e">
        <f t="shared" si="128"/>
        <v>#REF!</v>
      </c>
    </row>
    <row r="311" spans="1:28" s="126" customFormat="1" ht="60" x14ac:dyDescent="0.25">
      <c r="A311" s="227" t="s">
        <v>53</v>
      </c>
      <c r="B311" s="182">
        <v>52</v>
      </c>
      <c r="C311" s="182">
        <v>0</v>
      </c>
      <c r="D311" s="193" t="s">
        <v>81</v>
      </c>
      <c r="E311" s="182">
        <v>852</v>
      </c>
      <c r="F311" s="178" t="s">
        <v>100</v>
      </c>
      <c r="G311" s="193" t="s">
        <v>56</v>
      </c>
      <c r="H311" s="178" t="s">
        <v>925</v>
      </c>
      <c r="I311" s="178" t="s">
        <v>106</v>
      </c>
      <c r="J311" s="189">
        <f t="shared" si="125"/>
        <v>240000</v>
      </c>
      <c r="K311" s="189">
        <f t="shared" si="125"/>
        <v>0</v>
      </c>
      <c r="L311" s="189">
        <f t="shared" si="125"/>
        <v>240000</v>
      </c>
      <c r="M311" s="189">
        <f t="shared" si="125"/>
        <v>0</v>
      </c>
      <c r="N311" s="189">
        <f t="shared" si="125"/>
        <v>0</v>
      </c>
      <c r="O311" s="189">
        <f t="shared" si="125"/>
        <v>0</v>
      </c>
      <c r="P311" s="189">
        <f t="shared" si="125"/>
        <v>0</v>
      </c>
      <c r="Q311" s="189">
        <f t="shared" si="125"/>
        <v>0</v>
      </c>
      <c r="R311" s="189">
        <f t="shared" si="125"/>
        <v>0</v>
      </c>
      <c r="S311" s="189" t="e">
        <f t="shared" si="125"/>
        <v>#REF!</v>
      </c>
      <c r="T311" s="189" t="e">
        <f t="shared" si="125"/>
        <v>#REF!</v>
      </c>
      <c r="U311" s="189" t="e">
        <f t="shared" si="125"/>
        <v>#REF!</v>
      </c>
      <c r="V311" s="189" t="e">
        <f t="shared" ref="V311:AB311" si="129">V312</f>
        <v>#REF!</v>
      </c>
      <c r="W311" s="189" t="e">
        <f t="shared" si="129"/>
        <v>#REF!</v>
      </c>
      <c r="X311" s="189" t="e">
        <f t="shared" si="129"/>
        <v>#REF!</v>
      </c>
      <c r="Y311" s="189" t="e">
        <f t="shared" si="129"/>
        <v>#REF!</v>
      </c>
      <c r="Z311" s="189" t="e">
        <f t="shared" si="129"/>
        <v>#REF!</v>
      </c>
      <c r="AA311" s="189" t="e">
        <f t="shared" si="129"/>
        <v>#REF!</v>
      </c>
      <c r="AB311" s="189" t="e">
        <f t="shared" si="129"/>
        <v>#REF!</v>
      </c>
    </row>
    <row r="312" spans="1:28" s="126" customFormat="1" ht="30" x14ac:dyDescent="0.25">
      <c r="A312" s="227" t="s">
        <v>107</v>
      </c>
      <c r="B312" s="182">
        <v>52</v>
      </c>
      <c r="C312" s="182">
        <v>0</v>
      </c>
      <c r="D312" s="193" t="s">
        <v>81</v>
      </c>
      <c r="E312" s="182">
        <v>852</v>
      </c>
      <c r="F312" s="178" t="s">
        <v>100</v>
      </c>
      <c r="G312" s="193" t="s">
        <v>56</v>
      </c>
      <c r="H312" s="178" t="s">
        <v>925</v>
      </c>
      <c r="I312" s="178" t="s">
        <v>108</v>
      </c>
      <c r="J312" s="189">
        <f>'6.ВСР'!J302</f>
        <v>240000</v>
      </c>
      <c r="K312" s="189">
        <f>'6.ВСР'!K302</f>
        <v>0</v>
      </c>
      <c r="L312" s="189">
        <f>'6.ВСР'!L302</f>
        <v>240000</v>
      </c>
      <c r="M312" s="189">
        <f>'6.ВСР'!M302</f>
        <v>0</v>
      </c>
      <c r="N312" s="189">
        <f>'6.ВСР'!N302</f>
        <v>0</v>
      </c>
      <c r="O312" s="189">
        <f>'6.ВСР'!O302</f>
        <v>0</v>
      </c>
      <c r="P312" s="189">
        <f>'6.ВСР'!P302</f>
        <v>0</v>
      </c>
      <c r="Q312" s="189">
        <f>'6.ВСР'!Q302</f>
        <v>0</v>
      </c>
      <c r="R312" s="189">
        <f>'6.ВСР'!R302</f>
        <v>0</v>
      </c>
      <c r="S312" s="189" t="e">
        <f>'6.ВСР'!#REF!</f>
        <v>#REF!</v>
      </c>
      <c r="T312" s="189" t="e">
        <f>'6.ВСР'!#REF!</f>
        <v>#REF!</v>
      </c>
      <c r="U312" s="189" t="e">
        <f>'6.ВСР'!#REF!</f>
        <v>#REF!</v>
      </c>
      <c r="V312" s="189" t="e">
        <f>'6.ВСР'!#REF!</f>
        <v>#REF!</v>
      </c>
      <c r="W312" s="189" t="e">
        <f>'6.ВСР'!#REF!</f>
        <v>#REF!</v>
      </c>
      <c r="X312" s="189" t="e">
        <f>'6.ВСР'!#REF!</f>
        <v>#REF!</v>
      </c>
      <c r="Y312" s="189" t="e">
        <f>'6.ВСР'!#REF!</f>
        <v>#REF!</v>
      </c>
      <c r="Z312" s="189" t="e">
        <f>'6.ВСР'!#REF!</f>
        <v>#REF!</v>
      </c>
      <c r="AA312" s="189" t="e">
        <f>'6.ВСР'!#REF!</f>
        <v>#REF!</v>
      </c>
      <c r="AB312" s="189" t="e">
        <f>'6.ВСР'!#REF!</f>
        <v>#REF!</v>
      </c>
    </row>
    <row r="313" spans="1:28" s="126" customFormat="1" ht="60" x14ac:dyDescent="0.25">
      <c r="A313" s="194" t="s">
        <v>384</v>
      </c>
      <c r="B313" s="182">
        <v>52</v>
      </c>
      <c r="C313" s="182">
        <v>0</v>
      </c>
      <c r="D313" s="193" t="s">
        <v>81</v>
      </c>
      <c r="E313" s="182">
        <v>852</v>
      </c>
      <c r="F313" s="178"/>
      <c r="G313" s="178"/>
      <c r="H313" s="178" t="s">
        <v>385</v>
      </c>
      <c r="I313" s="178"/>
      <c r="J313" s="189">
        <f t="shared" ref="J313:U317" si="130">J314</f>
        <v>9000000</v>
      </c>
      <c r="K313" s="189">
        <f t="shared" si="130"/>
        <v>8550000</v>
      </c>
      <c r="L313" s="189">
        <f t="shared" si="130"/>
        <v>450000</v>
      </c>
      <c r="M313" s="189">
        <f t="shared" si="130"/>
        <v>0</v>
      </c>
      <c r="N313" s="189">
        <f t="shared" si="130"/>
        <v>0</v>
      </c>
      <c r="O313" s="189">
        <f t="shared" si="130"/>
        <v>0</v>
      </c>
      <c r="P313" s="189">
        <f t="shared" si="130"/>
        <v>0</v>
      </c>
      <c r="Q313" s="189">
        <f t="shared" si="130"/>
        <v>0</v>
      </c>
      <c r="R313" s="189">
        <f t="shared" si="130"/>
        <v>0</v>
      </c>
      <c r="S313" s="189" t="e">
        <f t="shared" si="130"/>
        <v>#REF!</v>
      </c>
      <c r="T313" s="189" t="e">
        <f t="shared" si="130"/>
        <v>#REF!</v>
      </c>
      <c r="U313" s="189" t="e">
        <f t="shared" si="130"/>
        <v>#REF!</v>
      </c>
      <c r="V313" s="189"/>
      <c r="W313" s="189"/>
      <c r="X313" s="189"/>
      <c r="Y313" s="189"/>
      <c r="Z313" s="189"/>
      <c r="AA313" s="189"/>
      <c r="AB313" s="189"/>
    </row>
    <row r="314" spans="1:28" s="126" customFormat="1" ht="60" x14ac:dyDescent="0.25">
      <c r="A314" s="37" t="s">
        <v>53</v>
      </c>
      <c r="B314" s="182">
        <v>52</v>
      </c>
      <c r="C314" s="182">
        <v>0</v>
      </c>
      <c r="D314" s="178" t="s">
        <v>81</v>
      </c>
      <c r="E314" s="182">
        <v>852</v>
      </c>
      <c r="F314" s="178"/>
      <c r="G314" s="178"/>
      <c r="H314" s="178" t="s">
        <v>385</v>
      </c>
      <c r="I314" s="178" t="s">
        <v>106</v>
      </c>
      <c r="J314" s="189">
        <f t="shared" si="130"/>
        <v>9000000</v>
      </c>
      <c r="K314" s="189">
        <f t="shared" si="130"/>
        <v>8550000</v>
      </c>
      <c r="L314" s="189">
        <f t="shared" si="130"/>
        <v>450000</v>
      </c>
      <c r="M314" s="189">
        <f t="shared" si="130"/>
        <v>0</v>
      </c>
      <c r="N314" s="189">
        <f t="shared" si="130"/>
        <v>0</v>
      </c>
      <c r="O314" s="189">
        <f t="shared" si="130"/>
        <v>0</v>
      </c>
      <c r="P314" s="189">
        <f t="shared" si="130"/>
        <v>0</v>
      </c>
      <c r="Q314" s="189">
        <f t="shared" si="130"/>
        <v>0</v>
      </c>
      <c r="R314" s="189">
        <f t="shared" si="130"/>
        <v>0</v>
      </c>
      <c r="S314" s="189" t="e">
        <f t="shared" si="130"/>
        <v>#REF!</v>
      </c>
      <c r="T314" s="189" t="e">
        <f t="shared" si="130"/>
        <v>#REF!</v>
      </c>
      <c r="U314" s="189" t="e">
        <f t="shared" si="130"/>
        <v>#REF!</v>
      </c>
      <c r="V314" s="189"/>
      <c r="W314" s="189"/>
      <c r="X314" s="189"/>
      <c r="Y314" s="189"/>
      <c r="Z314" s="189"/>
      <c r="AA314" s="189"/>
      <c r="AB314" s="189"/>
    </row>
    <row r="315" spans="1:28" s="126" customFormat="1" ht="30" x14ac:dyDescent="0.25">
      <c r="A315" s="37" t="s">
        <v>54</v>
      </c>
      <c r="B315" s="182">
        <v>52</v>
      </c>
      <c r="C315" s="182">
        <v>0</v>
      </c>
      <c r="D315" s="178" t="s">
        <v>81</v>
      </c>
      <c r="E315" s="182">
        <v>852</v>
      </c>
      <c r="F315" s="178"/>
      <c r="G315" s="178"/>
      <c r="H315" s="178" t="s">
        <v>385</v>
      </c>
      <c r="I315" s="178" t="s">
        <v>108</v>
      </c>
      <c r="J315" s="189">
        <f>'6.ВСР'!J305+'6.ВСР'!J271</f>
        <v>9000000</v>
      </c>
      <c r="K315" s="189">
        <f>'6.ВСР'!K305+'6.ВСР'!K271</f>
        <v>8550000</v>
      </c>
      <c r="L315" s="189">
        <f>'6.ВСР'!L305+'6.ВСР'!L271</f>
        <v>450000</v>
      </c>
      <c r="M315" s="189">
        <f>'6.ВСР'!M305+'6.ВСР'!M271</f>
        <v>0</v>
      </c>
      <c r="N315" s="189">
        <f>'6.ВСР'!N305+'6.ВСР'!N271</f>
        <v>0</v>
      </c>
      <c r="O315" s="189">
        <f>'6.ВСР'!O305+'6.ВСР'!O271</f>
        <v>0</v>
      </c>
      <c r="P315" s="189">
        <f>'6.ВСР'!P305+'6.ВСР'!P271</f>
        <v>0</v>
      </c>
      <c r="Q315" s="189">
        <f>'6.ВСР'!Q305+'6.ВСР'!Q271</f>
        <v>0</v>
      </c>
      <c r="R315" s="189">
        <f>'6.ВСР'!R305+'6.ВСР'!R271</f>
        <v>0</v>
      </c>
      <c r="S315" s="189" t="e">
        <f>'6.ВСР'!#REF!+'6.ВСР'!#REF!</f>
        <v>#REF!</v>
      </c>
      <c r="T315" s="189" t="e">
        <f>'6.ВСР'!#REF!+'6.ВСР'!#REF!</f>
        <v>#REF!</v>
      </c>
      <c r="U315" s="189" t="e">
        <f>'6.ВСР'!#REF!+'6.ВСР'!#REF!</f>
        <v>#REF!</v>
      </c>
      <c r="V315" s="189"/>
      <c r="W315" s="189"/>
      <c r="X315" s="189"/>
      <c r="Y315" s="189"/>
      <c r="Z315" s="189"/>
      <c r="AA315" s="189"/>
      <c r="AB315" s="189"/>
    </row>
    <row r="316" spans="1:28" s="126" customFormat="1" ht="60" x14ac:dyDescent="0.25">
      <c r="A316" s="194" t="s">
        <v>824</v>
      </c>
      <c r="B316" s="182">
        <v>52</v>
      </c>
      <c r="C316" s="182">
        <v>0</v>
      </c>
      <c r="D316" s="193" t="s">
        <v>81</v>
      </c>
      <c r="E316" s="182">
        <v>852</v>
      </c>
      <c r="F316" s="178"/>
      <c r="G316" s="178"/>
      <c r="H316" s="178" t="s">
        <v>846</v>
      </c>
      <c r="I316" s="178"/>
      <c r="J316" s="189">
        <f t="shared" si="130"/>
        <v>1535226</v>
      </c>
      <c r="K316" s="189">
        <f t="shared" si="130"/>
        <v>1458464</v>
      </c>
      <c r="L316" s="189">
        <f t="shared" si="130"/>
        <v>76762</v>
      </c>
      <c r="M316" s="189">
        <f t="shared" si="130"/>
        <v>0</v>
      </c>
      <c r="N316" s="189">
        <f t="shared" si="130"/>
        <v>1535226</v>
      </c>
      <c r="O316" s="189">
        <f t="shared" si="130"/>
        <v>1458464</v>
      </c>
      <c r="P316" s="189">
        <f t="shared" si="130"/>
        <v>76762</v>
      </c>
      <c r="Q316" s="189">
        <f t="shared" si="130"/>
        <v>0</v>
      </c>
      <c r="R316" s="189">
        <f t="shared" si="130"/>
        <v>1720222</v>
      </c>
      <c r="S316" s="189" t="e">
        <f t="shared" si="130"/>
        <v>#REF!</v>
      </c>
      <c r="T316" s="189" t="e">
        <f t="shared" si="130"/>
        <v>#REF!</v>
      </c>
      <c r="U316" s="189" t="e">
        <f t="shared" si="130"/>
        <v>#REF!</v>
      </c>
      <c r="V316" s="189"/>
      <c r="W316" s="189"/>
      <c r="X316" s="189"/>
      <c r="Y316" s="189"/>
      <c r="Z316" s="189"/>
      <c r="AA316" s="189"/>
      <c r="AB316" s="189"/>
    </row>
    <row r="317" spans="1:28" s="126" customFormat="1" ht="60" x14ac:dyDescent="0.25">
      <c r="A317" s="37" t="s">
        <v>53</v>
      </c>
      <c r="B317" s="182">
        <v>52</v>
      </c>
      <c r="C317" s="182">
        <v>0</v>
      </c>
      <c r="D317" s="178" t="s">
        <v>81</v>
      </c>
      <c r="E317" s="182">
        <v>852</v>
      </c>
      <c r="F317" s="178"/>
      <c r="G317" s="178"/>
      <c r="H317" s="178" t="s">
        <v>846</v>
      </c>
      <c r="I317" s="178" t="s">
        <v>106</v>
      </c>
      <c r="J317" s="189">
        <f t="shared" si="130"/>
        <v>1535226</v>
      </c>
      <c r="K317" s="189">
        <f t="shared" si="130"/>
        <v>1458464</v>
      </c>
      <c r="L317" s="189">
        <f t="shared" si="130"/>
        <v>76762</v>
      </c>
      <c r="M317" s="189">
        <f t="shared" si="130"/>
        <v>0</v>
      </c>
      <c r="N317" s="189">
        <f t="shared" si="130"/>
        <v>1535226</v>
      </c>
      <c r="O317" s="189">
        <f t="shared" si="130"/>
        <v>1458464</v>
      </c>
      <c r="P317" s="189">
        <f t="shared" si="130"/>
        <v>76762</v>
      </c>
      <c r="Q317" s="189">
        <f t="shared" si="130"/>
        <v>0</v>
      </c>
      <c r="R317" s="189">
        <f t="shared" si="130"/>
        <v>1720222</v>
      </c>
      <c r="S317" s="189" t="e">
        <f t="shared" si="130"/>
        <v>#REF!</v>
      </c>
      <c r="T317" s="189" t="e">
        <f t="shared" si="130"/>
        <v>#REF!</v>
      </c>
      <c r="U317" s="189" t="e">
        <f t="shared" si="130"/>
        <v>#REF!</v>
      </c>
      <c r="V317" s="189"/>
      <c r="W317" s="189"/>
      <c r="X317" s="189"/>
      <c r="Y317" s="189"/>
      <c r="Z317" s="189"/>
      <c r="AA317" s="189"/>
      <c r="AB317" s="189"/>
    </row>
    <row r="318" spans="1:28" s="126" customFormat="1" ht="30" x14ac:dyDescent="0.25">
      <c r="A318" s="37" t="s">
        <v>54</v>
      </c>
      <c r="B318" s="182">
        <v>52</v>
      </c>
      <c r="C318" s="182">
        <v>0</v>
      </c>
      <c r="D318" s="178" t="s">
        <v>81</v>
      </c>
      <c r="E318" s="182">
        <v>852</v>
      </c>
      <c r="F318" s="178"/>
      <c r="G318" s="178"/>
      <c r="H318" s="178" t="s">
        <v>846</v>
      </c>
      <c r="I318" s="178" t="s">
        <v>108</v>
      </c>
      <c r="J318" s="189">
        <f>'6.ВСР'!J274+'6.ВСР'!J308</f>
        <v>1535226</v>
      </c>
      <c r="K318" s="189">
        <f>'6.ВСР'!K274+'6.ВСР'!K308</f>
        <v>1458464</v>
      </c>
      <c r="L318" s="189">
        <f>'6.ВСР'!L274+'6.ВСР'!L308</f>
        <v>76762</v>
      </c>
      <c r="M318" s="189">
        <f>'6.ВСР'!M274+'6.ВСР'!M308</f>
        <v>0</v>
      </c>
      <c r="N318" s="189">
        <f>'6.ВСР'!N274+'6.ВСР'!N308</f>
        <v>1535226</v>
      </c>
      <c r="O318" s="189">
        <f>'6.ВСР'!O274+'6.ВСР'!O308</f>
        <v>1458464</v>
      </c>
      <c r="P318" s="189">
        <f>'6.ВСР'!P274+'6.ВСР'!P308</f>
        <v>76762</v>
      </c>
      <c r="Q318" s="189">
        <f>'6.ВСР'!Q274+'6.ВСР'!Q308</f>
        <v>0</v>
      </c>
      <c r="R318" s="189">
        <f>'6.ВСР'!R274+'6.ВСР'!R308</f>
        <v>1720222</v>
      </c>
      <c r="S318" s="189" t="e">
        <f>'6.ВСР'!#REF!+'6.ВСР'!#REF!</f>
        <v>#REF!</v>
      </c>
      <c r="T318" s="189" t="e">
        <f>'6.ВСР'!#REF!+'6.ВСР'!#REF!</f>
        <v>#REF!</v>
      </c>
      <c r="U318" s="189" t="e">
        <f>'6.ВСР'!#REF!+'6.ВСР'!#REF!</f>
        <v>#REF!</v>
      </c>
      <c r="V318" s="189"/>
      <c r="W318" s="189"/>
      <c r="X318" s="189"/>
      <c r="Y318" s="189"/>
      <c r="Z318" s="189"/>
      <c r="AA318" s="189"/>
      <c r="AB318" s="189"/>
    </row>
    <row r="319" spans="1:28" s="126" customFormat="1" ht="105" x14ac:dyDescent="0.25">
      <c r="A319" s="227" t="s">
        <v>858</v>
      </c>
      <c r="B319" s="182">
        <v>52</v>
      </c>
      <c r="C319" s="182">
        <v>0</v>
      </c>
      <c r="D319" s="193" t="s">
        <v>81</v>
      </c>
      <c r="E319" s="182">
        <v>852</v>
      </c>
      <c r="F319" s="178"/>
      <c r="G319" s="178"/>
      <c r="H319" s="178" t="s">
        <v>857</v>
      </c>
      <c r="I319" s="178"/>
      <c r="J319" s="189">
        <f>J320</f>
        <v>235790</v>
      </c>
      <c r="K319" s="189">
        <f t="shared" ref="K319:P320" si="131">K320</f>
        <v>224000</v>
      </c>
      <c r="L319" s="189">
        <f t="shared" si="131"/>
        <v>11790</v>
      </c>
      <c r="M319" s="189">
        <f t="shared" si="131"/>
        <v>0</v>
      </c>
      <c r="N319" s="189">
        <f t="shared" si="131"/>
        <v>235790</v>
      </c>
      <c r="O319" s="189">
        <f t="shared" si="131"/>
        <v>224000</v>
      </c>
      <c r="P319" s="189">
        <f t="shared" si="131"/>
        <v>11790</v>
      </c>
      <c r="Q319" s="189">
        <f>Q320</f>
        <v>0</v>
      </c>
      <c r="R319" s="189">
        <f t="shared" ref="R319:R320" si="132">R320</f>
        <v>235790</v>
      </c>
      <c r="S319" s="189" t="e">
        <f t="shared" ref="S319:S320" si="133">S320</f>
        <v>#REF!</v>
      </c>
      <c r="T319" s="189" t="e">
        <f t="shared" ref="T319:T320" si="134">T320</f>
        <v>#REF!</v>
      </c>
      <c r="U319" s="189" t="e">
        <f t="shared" ref="U319:U320" si="135">U320</f>
        <v>#REF!</v>
      </c>
      <c r="V319" s="189" t="e">
        <f t="shared" ref="V319:AB320" si="136">V320</f>
        <v>#REF!</v>
      </c>
      <c r="W319" s="189" t="e">
        <f t="shared" si="136"/>
        <v>#REF!</v>
      </c>
      <c r="X319" s="189" t="e">
        <f t="shared" si="136"/>
        <v>#REF!</v>
      </c>
      <c r="Y319" s="189" t="e">
        <f t="shared" si="136"/>
        <v>#REF!</v>
      </c>
      <c r="Z319" s="189" t="e">
        <f t="shared" si="136"/>
        <v>#REF!</v>
      </c>
      <c r="AA319" s="189" t="e">
        <f t="shared" si="136"/>
        <v>#REF!</v>
      </c>
      <c r="AB319" s="189" t="e">
        <f t="shared" si="136"/>
        <v>#REF!</v>
      </c>
    </row>
    <row r="320" spans="1:28" s="126" customFormat="1" ht="60" x14ac:dyDescent="0.25">
      <c r="A320" s="227" t="s">
        <v>53</v>
      </c>
      <c r="B320" s="182">
        <v>52</v>
      </c>
      <c r="C320" s="182">
        <v>0</v>
      </c>
      <c r="D320" s="193" t="s">
        <v>81</v>
      </c>
      <c r="E320" s="182">
        <v>852</v>
      </c>
      <c r="F320" s="178"/>
      <c r="G320" s="178"/>
      <c r="H320" s="178" t="s">
        <v>857</v>
      </c>
      <c r="I320" s="178" t="s">
        <v>106</v>
      </c>
      <c r="J320" s="189">
        <f>J321</f>
        <v>235790</v>
      </c>
      <c r="K320" s="189">
        <f t="shared" si="131"/>
        <v>224000</v>
      </c>
      <c r="L320" s="189">
        <f t="shared" si="131"/>
        <v>11790</v>
      </c>
      <c r="M320" s="189">
        <f t="shared" si="131"/>
        <v>0</v>
      </c>
      <c r="N320" s="189">
        <f t="shared" si="131"/>
        <v>235790</v>
      </c>
      <c r="O320" s="189">
        <f t="shared" si="131"/>
        <v>224000</v>
      </c>
      <c r="P320" s="189">
        <f t="shared" si="131"/>
        <v>11790</v>
      </c>
      <c r="Q320" s="189">
        <f>Q321</f>
        <v>0</v>
      </c>
      <c r="R320" s="189">
        <f t="shared" si="132"/>
        <v>235790</v>
      </c>
      <c r="S320" s="189" t="e">
        <f t="shared" si="133"/>
        <v>#REF!</v>
      </c>
      <c r="T320" s="189" t="e">
        <f t="shared" si="134"/>
        <v>#REF!</v>
      </c>
      <c r="U320" s="189" t="e">
        <f t="shared" si="135"/>
        <v>#REF!</v>
      </c>
      <c r="V320" s="189" t="e">
        <f t="shared" si="136"/>
        <v>#REF!</v>
      </c>
      <c r="W320" s="189" t="e">
        <f t="shared" si="136"/>
        <v>#REF!</v>
      </c>
      <c r="X320" s="189" t="e">
        <f t="shared" si="136"/>
        <v>#REF!</v>
      </c>
      <c r="Y320" s="189" t="e">
        <f t="shared" si="136"/>
        <v>#REF!</v>
      </c>
      <c r="Z320" s="189" t="e">
        <f t="shared" si="136"/>
        <v>#REF!</v>
      </c>
      <c r="AA320" s="189" t="e">
        <f t="shared" si="136"/>
        <v>#REF!</v>
      </c>
      <c r="AB320" s="189" t="e">
        <f t="shared" si="136"/>
        <v>#REF!</v>
      </c>
    </row>
    <row r="321" spans="1:28" s="126" customFormat="1" ht="30" x14ac:dyDescent="0.25">
      <c r="A321" s="227" t="s">
        <v>107</v>
      </c>
      <c r="B321" s="182">
        <v>52</v>
      </c>
      <c r="C321" s="182">
        <v>0</v>
      </c>
      <c r="D321" s="193" t="s">
        <v>81</v>
      </c>
      <c r="E321" s="182">
        <v>852</v>
      </c>
      <c r="F321" s="178"/>
      <c r="G321" s="178"/>
      <c r="H321" s="178" t="s">
        <v>857</v>
      </c>
      <c r="I321" s="178" t="s">
        <v>108</v>
      </c>
      <c r="J321" s="189">
        <f>'6.ВСР'!J311</f>
        <v>235790</v>
      </c>
      <c r="K321" s="189">
        <f>'6.ВСР'!K311</f>
        <v>224000</v>
      </c>
      <c r="L321" s="189">
        <f>'6.ВСР'!L311</f>
        <v>11790</v>
      </c>
      <c r="M321" s="189">
        <f>'6.ВСР'!M311</f>
        <v>0</v>
      </c>
      <c r="N321" s="189">
        <f>'6.ВСР'!N311</f>
        <v>235790</v>
      </c>
      <c r="O321" s="189">
        <f>'6.ВСР'!O311</f>
        <v>224000</v>
      </c>
      <c r="P321" s="189">
        <f>'6.ВСР'!P311</f>
        <v>11790</v>
      </c>
      <c r="Q321" s="189">
        <f>'6.ВСР'!Q311</f>
        <v>0</v>
      </c>
      <c r="R321" s="189">
        <f>'6.ВСР'!R311</f>
        <v>235790</v>
      </c>
      <c r="S321" s="189" t="e">
        <f>'6.ВСР'!#REF!</f>
        <v>#REF!</v>
      </c>
      <c r="T321" s="189" t="e">
        <f>'6.ВСР'!#REF!</f>
        <v>#REF!</v>
      </c>
      <c r="U321" s="189" t="e">
        <f>'6.ВСР'!#REF!</f>
        <v>#REF!</v>
      </c>
      <c r="V321" s="189" t="e">
        <f>'6.ВСР'!#REF!</f>
        <v>#REF!</v>
      </c>
      <c r="W321" s="189" t="e">
        <f>'6.ВСР'!#REF!</f>
        <v>#REF!</v>
      </c>
      <c r="X321" s="189" t="e">
        <f>'6.ВСР'!#REF!</f>
        <v>#REF!</v>
      </c>
      <c r="Y321" s="189" t="e">
        <f>'6.ВСР'!#REF!</f>
        <v>#REF!</v>
      </c>
      <c r="Z321" s="189" t="e">
        <f>'6.ВСР'!#REF!</f>
        <v>#REF!</v>
      </c>
      <c r="AA321" s="189" t="e">
        <f>'6.ВСР'!#REF!</f>
        <v>#REF!</v>
      </c>
      <c r="AB321" s="189" t="e">
        <f>'6.ВСР'!#REF!</f>
        <v>#REF!</v>
      </c>
    </row>
    <row r="322" spans="1:28" s="126" customFormat="1" ht="75" x14ac:dyDescent="0.25">
      <c r="A322" s="227" t="s">
        <v>1039</v>
      </c>
      <c r="B322" s="182">
        <v>52</v>
      </c>
      <c r="C322" s="182">
        <v>0</v>
      </c>
      <c r="D322" s="193" t="s">
        <v>81</v>
      </c>
      <c r="E322" s="182">
        <v>852</v>
      </c>
      <c r="F322" s="178"/>
      <c r="G322" s="178"/>
      <c r="H322" s="178" t="s">
        <v>855</v>
      </c>
      <c r="I322" s="178"/>
      <c r="J322" s="189">
        <f>J323</f>
        <v>175439</v>
      </c>
      <c r="K322" s="189">
        <f t="shared" ref="K322:P323" si="137">K323</f>
        <v>166667</v>
      </c>
      <c r="L322" s="189">
        <f t="shared" si="137"/>
        <v>8772</v>
      </c>
      <c r="M322" s="189">
        <f t="shared" si="137"/>
        <v>0</v>
      </c>
      <c r="N322" s="189">
        <f t="shared" si="137"/>
        <v>151241.20000000001</v>
      </c>
      <c r="O322" s="189">
        <f t="shared" si="137"/>
        <v>143678.20000000001</v>
      </c>
      <c r="P322" s="189">
        <f t="shared" si="137"/>
        <v>7563</v>
      </c>
      <c r="Q322" s="189">
        <f>Q323</f>
        <v>0</v>
      </c>
      <c r="R322" s="189">
        <f t="shared" ref="R322:R323" si="138">R323</f>
        <v>151241.20000000001</v>
      </c>
      <c r="S322" s="189" t="e">
        <f t="shared" ref="S322:S323" si="139">S323</f>
        <v>#REF!</v>
      </c>
      <c r="T322" s="189" t="e">
        <f t="shared" ref="T322:T323" si="140">T323</f>
        <v>#REF!</v>
      </c>
      <c r="U322" s="189" t="e">
        <f t="shared" ref="U322:U323" si="141">U323</f>
        <v>#REF!</v>
      </c>
      <c r="V322" s="189" t="e">
        <f t="shared" ref="V322:AB323" si="142">V323</f>
        <v>#REF!</v>
      </c>
      <c r="W322" s="189" t="e">
        <f t="shared" si="142"/>
        <v>#REF!</v>
      </c>
      <c r="X322" s="189" t="e">
        <f t="shared" si="142"/>
        <v>#REF!</v>
      </c>
      <c r="Y322" s="189" t="e">
        <f t="shared" si="142"/>
        <v>#REF!</v>
      </c>
      <c r="Z322" s="189" t="e">
        <f t="shared" si="142"/>
        <v>#REF!</v>
      </c>
      <c r="AA322" s="189" t="e">
        <f t="shared" si="142"/>
        <v>#REF!</v>
      </c>
      <c r="AB322" s="189" t="e">
        <f t="shared" si="142"/>
        <v>#REF!</v>
      </c>
    </row>
    <row r="323" spans="1:28" s="126" customFormat="1" ht="60" x14ac:dyDescent="0.25">
      <c r="A323" s="227" t="s">
        <v>53</v>
      </c>
      <c r="B323" s="182">
        <v>52</v>
      </c>
      <c r="C323" s="182">
        <v>0</v>
      </c>
      <c r="D323" s="178" t="s">
        <v>81</v>
      </c>
      <c r="E323" s="182">
        <v>852</v>
      </c>
      <c r="F323" s="178"/>
      <c r="G323" s="178"/>
      <c r="H323" s="178" t="s">
        <v>855</v>
      </c>
      <c r="I323" s="178" t="s">
        <v>106</v>
      </c>
      <c r="J323" s="189">
        <f>J324</f>
        <v>175439</v>
      </c>
      <c r="K323" s="189">
        <f t="shared" si="137"/>
        <v>166667</v>
      </c>
      <c r="L323" s="189">
        <f t="shared" si="137"/>
        <v>8772</v>
      </c>
      <c r="M323" s="189">
        <f t="shared" si="137"/>
        <v>0</v>
      </c>
      <c r="N323" s="189">
        <f t="shared" si="137"/>
        <v>151241.20000000001</v>
      </c>
      <c r="O323" s="189">
        <f t="shared" si="137"/>
        <v>143678.20000000001</v>
      </c>
      <c r="P323" s="189">
        <f t="shared" si="137"/>
        <v>7563</v>
      </c>
      <c r="Q323" s="189">
        <f>Q324</f>
        <v>0</v>
      </c>
      <c r="R323" s="189">
        <f t="shared" si="138"/>
        <v>151241.20000000001</v>
      </c>
      <c r="S323" s="189" t="e">
        <f t="shared" si="139"/>
        <v>#REF!</v>
      </c>
      <c r="T323" s="189" t="e">
        <f t="shared" si="140"/>
        <v>#REF!</v>
      </c>
      <c r="U323" s="189" t="e">
        <f t="shared" si="141"/>
        <v>#REF!</v>
      </c>
      <c r="V323" s="189" t="e">
        <f t="shared" si="142"/>
        <v>#REF!</v>
      </c>
      <c r="W323" s="189" t="e">
        <f t="shared" si="142"/>
        <v>#REF!</v>
      </c>
      <c r="X323" s="189" t="e">
        <f t="shared" si="142"/>
        <v>#REF!</v>
      </c>
      <c r="Y323" s="189" t="e">
        <f t="shared" si="142"/>
        <v>#REF!</v>
      </c>
      <c r="Z323" s="189" t="e">
        <f t="shared" si="142"/>
        <v>#REF!</v>
      </c>
      <c r="AA323" s="189" t="e">
        <f t="shared" si="142"/>
        <v>#REF!</v>
      </c>
      <c r="AB323" s="189" t="e">
        <f t="shared" si="142"/>
        <v>#REF!</v>
      </c>
    </row>
    <row r="324" spans="1:28" s="126" customFormat="1" ht="30" x14ac:dyDescent="0.25">
      <c r="A324" s="227" t="s">
        <v>107</v>
      </c>
      <c r="B324" s="182">
        <v>52</v>
      </c>
      <c r="C324" s="182">
        <v>0</v>
      </c>
      <c r="D324" s="178" t="s">
        <v>81</v>
      </c>
      <c r="E324" s="182">
        <v>852</v>
      </c>
      <c r="F324" s="178"/>
      <c r="G324" s="178"/>
      <c r="H324" s="178" t="s">
        <v>855</v>
      </c>
      <c r="I324" s="178" t="s">
        <v>108</v>
      </c>
      <c r="J324" s="189">
        <f>'6.ВСР'!J314</f>
        <v>175439</v>
      </c>
      <c r="K324" s="189">
        <f>'6.ВСР'!K314</f>
        <v>166667</v>
      </c>
      <c r="L324" s="189">
        <f>'6.ВСР'!L314</f>
        <v>8772</v>
      </c>
      <c r="M324" s="189">
        <f>'6.ВСР'!M314</f>
        <v>0</v>
      </c>
      <c r="N324" s="189">
        <f>'6.ВСР'!N314</f>
        <v>151241.20000000001</v>
      </c>
      <c r="O324" s="189">
        <f>'6.ВСР'!O314</f>
        <v>143678.20000000001</v>
      </c>
      <c r="P324" s="189">
        <f>'6.ВСР'!P314</f>
        <v>7563</v>
      </c>
      <c r="Q324" s="189">
        <f>'6.ВСР'!Q314</f>
        <v>0</v>
      </c>
      <c r="R324" s="189">
        <f>'6.ВСР'!R314</f>
        <v>151241.20000000001</v>
      </c>
      <c r="S324" s="189" t="e">
        <f>'6.ВСР'!#REF!</f>
        <v>#REF!</v>
      </c>
      <c r="T324" s="189" t="e">
        <f>'6.ВСР'!#REF!</f>
        <v>#REF!</v>
      </c>
      <c r="U324" s="189" t="e">
        <f>'6.ВСР'!#REF!</f>
        <v>#REF!</v>
      </c>
      <c r="V324" s="189" t="e">
        <f>'6.ВСР'!#REF!</f>
        <v>#REF!</v>
      </c>
      <c r="W324" s="189" t="e">
        <f>'6.ВСР'!#REF!</f>
        <v>#REF!</v>
      </c>
      <c r="X324" s="189" t="e">
        <f>'6.ВСР'!#REF!</f>
        <v>#REF!</v>
      </c>
      <c r="Y324" s="189" t="e">
        <f>'6.ВСР'!#REF!</f>
        <v>#REF!</v>
      </c>
      <c r="Z324" s="189" t="e">
        <f>'6.ВСР'!#REF!</f>
        <v>#REF!</v>
      </c>
      <c r="AA324" s="189" t="e">
        <f>'6.ВСР'!#REF!</f>
        <v>#REF!</v>
      </c>
      <c r="AB324" s="189" t="e">
        <f>'6.ВСР'!#REF!</f>
        <v>#REF!</v>
      </c>
    </row>
    <row r="325" spans="1:28" s="126" customFormat="1" ht="30" x14ac:dyDescent="0.25">
      <c r="A325" s="194" t="s">
        <v>851</v>
      </c>
      <c r="B325" s="182">
        <v>52</v>
      </c>
      <c r="C325" s="182">
        <v>0</v>
      </c>
      <c r="D325" s="193" t="s">
        <v>81</v>
      </c>
      <c r="E325" s="182">
        <v>852</v>
      </c>
      <c r="F325" s="178"/>
      <c r="G325" s="178"/>
      <c r="H325" s="178" t="s">
        <v>853</v>
      </c>
      <c r="I325" s="178"/>
      <c r="J325" s="189">
        <f>J326</f>
        <v>10660</v>
      </c>
      <c r="K325" s="189">
        <f t="shared" ref="K325:P326" si="143">K326</f>
        <v>0</v>
      </c>
      <c r="L325" s="189">
        <f t="shared" si="143"/>
        <v>10660</v>
      </c>
      <c r="M325" s="189">
        <f t="shared" si="143"/>
        <v>0</v>
      </c>
      <c r="N325" s="189">
        <f t="shared" si="143"/>
        <v>0</v>
      </c>
      <c r="O325" s="189">
        <f t="shared" si="143"/>
        <v>0</v>
      </c>
      <c r="P325" s="189">
        <f t="shared" si="143"/>
        <v>0</v>
      </c>
      <c r="Q325" s="189">
        <f>Q326</f>
        <v>0</v>
      </c>
      <c r="R325" s="189">
        <f t="shared" ref="R325:R326" si="144">R326</f>
        <v>0</v>
      </c>
      <c r="S325" s="189" t="e">
        <f t="shared" ref="S325:S326" si="145">S326</f>
        <v>#REF!</v>
      </c>
      <c r="T325" s="189" t="e">
        <f t="shared" ref="T325:T326" si="146">T326</f>
        <v>#REF!</v>
      </c>
      <c r="U325" s="189" t="e">
        <f t="shared" ref="U325:U326" si="147">U326</f>
        <v>#REF!</v>
      </c>
      <c r="V325" s="189"/>
      <c r="W325" s="189"/>
      <c r="X325" s="189"/>
      <c r="Y325" s="189"/>
      <c r="Z325" s="189"/>
      <c r="AA325" s="189"/>
      <c r="AB325" s="189"/>
    </row>
    <row r="326" spans="1:28" s="126" customFormat="1" ht="60" x14ac:dyDescent="0.25">
      <c r="A326" s="37" t="s">
        <v>53</v>
      </c>
      <c r="B326" s="182">
        <v>52</v>
      </c>
      <c r="C326" s="182">
        <v>0</v>
      </c>
      <c r="D326" s="178" t="s">
        <v>81</v>
      </c>
      <c r="E326" s="182">
        <v>852</v>
      </c>
      <c r="F326" s="178"/>
      <c r="G326" s="178"/>
      <c r="H326" s="178" t="s">
        <v>853</v>
      </c>
      <c r="I326" s="178" t="s">
        <v>106</v>
      </c>
      <c r="J326" s="189">
        <f>J327</f>
        <v>10660</v>
      </c>
      <c r="K326" s="189">
        <f t="shared" si="143"/>
        <v>0</v>
      </c>
      <c r="L326" s="189">
        <f t="shared" si="143"/>
        <v>10660</v>
      </c>
      <c r="M326" s="189">
        <f t="shared" si="143"/>
        <v>0</v>
      </c>
      <c r="N326" s="189">
        <f t="shared" si="143"/>
        <v>0</v>
      </c>
      <c r="O326" s="189">
        <f t="shared" si="143"/>
        <v>0</v>
      </c>
      <c r="P326" s="189">
        <f t="shared" si="143"/>
        <v>0</v>
      </c>
      <c r="Q326" s="189">
        <f>Q327</f>
        <v>0</v>
      </c>
      <c r="R326" s="189">
        <f t="shared" si="144"/>
        <v>0</v>
      </c>
      <c r="S326" s="189" t="e">
        <f t="shared" si="145"/>
        <v>#REF!</v>
      </c>
      <c r="T326" s="189" t="e">
        <f t="shared" si="146"/>
        <v>#REF!</v>
      </c>
      <c r="U326" s="189" t="e">
        <f t="shared" si="147"/>
        <v>#REF!</v>
      </c>
      <c r="V326" s="189"/>
      <c r="W326" s="189"/>
      <c r="X326" s="189"/>
      <c r="Y326" s="189"/>
      <c r="Z326" s="189"/>
      <c r="AA326" s="189"/>
      <c r="AB326" s="189"/>
    </row>
    <row r="327" spans="1:28" s="126" customFormat="1" ht="30" x14ac:dyDescent="0.25">
      <c r="A327" s="37" t="s">
        <v>107</v>
      </c>
      <c r="B327" s="182">
        <v>52</v>
      </c>
      <c r="C327" s="182">
        <v>0</v>
      </c>
      <c r="D327" s="178" t="s">
        <v>81</v>
      </c>
      <c r="E327" s="182">
        <v>852</v>
      </c>
      <c r="F327" s="178"/>
      <c r="G327" s="178"/>
      <c r="H327" s="178" t="s">
        <v>853</v>
      </c>
      <c r="I327" s="178" t="s">
        <v>108</v>
      </c>
      <c r="J327" s="189">
        <f>'6.ВСР'!J336</f>
        <v>10660</v>
      </c>
      <c r="K327" s="189">
        <f>'6.ВСР'!K336</f>
        <v>0</v>
      </c>
      <c r="L327" s="189">
        <f>'6.ВСР'!L336</f>
        <v>10660</v>
      </c>
      <c r="M327" s="189">
        <f>'6.ВСР'!M336</f>
        <v>0</v>
      </c>
      <c r="N327" s="189">
        <f>'6.ВСР'!N336</f>
        <v>0</v>
      </c>
      <c r="O327" s="189">
        <f>'6.ВСР'!O336</f>
        <v>0</v>
      </c>
      <c r="P327" s="189">
        <f>'6.ВСР'!P336</f>
        <v>0</v>
      </c>
      <c r="Q327" s="189">
        <f>'6.ВСР'!Q336</f>
        <v>0</v>
      </c>
      <c r="R327" s="189">
        <f>'6.ВСР'!R336</f>
        <v>0</v>
      </c>
      <c r="S327" s="189" t="e">
        <f>'6.ВСР'!#REF!</f>
        <v>#REF!</v>
      </c>
      <c r="T327" s="189" t="e">
        <f>'6.ВСР'!#REF!</f>
        <v>#REF!</v>
      </c>
      <c r="U327" s="189" t="e">
        <f>'6.ВСР'!#REF!</f>
        <v>#REF!</v>
      </c>
      <c r="V327" s="189"/>
      <c r="W327" s="189"/>
      <c r="X327" s="189"/>
      <c r="Y327" s="189"/>
      <c r="Z327" s="189"/>
      <c r="AA327" s="189"/>
      <c r="AB327" s="189"/>
    </row>
    <row r="328" spans="1:28" s="126" customFormat="1" ht="42.75" x14ac:dyDescent="0.25">
      <c r="A328" s="212" t="s">
        <v>241</v>
      </c>
      <c r="B328" s="11">
        <v>52</v>
      </c>
      <c r="C328" s="11">
        <v>0</v>
      </c>
      <c r="D328" s="22" t="s">
        <v>39</v>
      </c>
      <c r="E328" s="11"/>
      <c r="F328" s="22"/>
      <c r="G328" s="22"/>
      <c r="H328" s="22"/>
      <c r="I328" s="22"/>
      <c r="J328" s="23">
        <f t="shared" ref="J328:U329" si="148">J329</f>
        <v>3873600</v>
      </c>
      <c r="K328" s="23">
        <f t="shared" si="148"/>
        <v>3873600</v>
      </c>
      <c r="L328" s="23">
        <f t="shared" si="148"/>
        <v>0</v>
      </c>
      <c r="M328" s="23">
        <f t="shared" si="148"/>
        <v>0</v>
      </c>
      <c r="N328" s="23">
        <f t="shared" si="148"/>
        <v>3873600</v>
      </c>
      <c r="O328" s="23">
        <f t="shared" si="148"/>
        <v>3873600</v>
      </c>
      <c r="P328" s="23">
        <f t="shared" si="148"/>
        <v>0</v>
      </c>
      <c r="Q328" s="23">
        <f t="shared" si="148"/>
        <v>0</v>
      </c>
      <c r="R328" s="23">
        <f t="shared" si="148"/>
        <v>3873600</v>
      </c>
      <c r="S328" s="23" t="e">
        <f t="shared" si="148"/>
        <v>#REF!</v>
      </c>
      <c r="T328" s="23" t="e">
        <f t="shared" si="148"/>
        <v>#REF!</v>
      </c>
      <c r="U328" s="23" t="e">
        <f t="shared" si="148"/>
        <v>#REF!</v>
      </c>
      <c r="V328" s="23"/>
      <c r="W328" s="23"/>
      <c r="X328" s="23"/>
      <c r="Y328" s="23"/>
      <c r="Z328" s="23"/>
      <c r="AA328" s="23"/>
      <c r="AB328" s="23"/>
    </row>
    <row r="329" spans="1:28" s="12" customFormat="1" ht="42.75" x14ac:dyDescent="0.25">
      <c r="A329" s="212" t="s">
        <v>148</v>
      </c>
      <c r="B329" s="11">
        <v>52</v>
      </c>
      <c r="C329" s="11">
        <v>0</v>
      </c>
      <c r="D329" s="111" t="s">
        <v>39</v>
      </c>
      <c r="E329" s="11">
        <v>852</v>
      </c>
      <c r="F329" s="193"/>
      <c r="G329" s="193"/>
      <c r="H329" s="193"/>
      <c r="I329" s="178"/>
      <c r="J329" s="23">
        <f t="shared" si="148"/>
        <v>3873600</v>
      </c>
      <c r="K329" s="23">
        <f t="shared" si="148"/>
        <v>3873600</v>
      </c>
      <c r="L329" s="23">
        <f t="shared" si="148"/>
        <v>0</v>
      </c>
      <c r="M329" s="23">
        <f t="shared" si="148"/>
        <v>0</v>
      </c>
      <c r="N329" s="23">
        <f t="shared" si="148"/>
        <v>3873600</v>
      </c>
      <c r="O329" s="23">
        <f t="shared" si="148"/>
        <v>3873600</v>
      </c>
      <c r="P329" s="23">
        <f t="shared" si="148"/>
        <v>0</v>
      </c>
      <c r="Q329" s="23">
        <f t="shared" si="148"/>
        <v>0</v>
      </c>
      <c r="R329" s="23">
        <f t="shared" si="148"/>
        <v>3873600</v>
      </c>
      <c r="S329" s="23" t="e">
        <f t="shared" si="148"/>
        <v>#REF!</v>
      </c>
      <c r="T329" s="23" t="e">
        <f t="shared" si="148"/>
        <v>#REF!</v>
      </c>
      <c r="U329" s="23" t="e">
        <f t="shared" si="148"/>
        <v>#REF!</v>
      </c>
      <c r="V329" s="23"/>
      <c r="W329" s="23"/>
      <c r="X329" s="23"/>
      <c r="Y329" s="23"/>
      <c r="Z329" s="23"/>
      <c r="AA329" s="23"/>
      <c r="AB329" s="23"/>
    </row>
    <row r="330" spans="1:28" s="126" customFormat="1" ht="180" x14ac:dyDescent="0.25">
      <c r="A330" s="227" t="s">
        <v>839</v>
      </c>
      <c r="B330" s="182">
        <v>52</v>
      </c>
      <c r="C330" s="182">
        <v>0</v>
      </c>
      <c r="D330" s="178" t="s">
        <v>39</v>
      </c>
      <c r="E330" s="182">
        <v>852</v>
      </c>
      <c r="F330" s="178" t="s">
        <v>100</v>
      </c>
      <c r="G330" s="178" t="s">
        <v>242</v>
      </c>
      <c r="H330" s="178" t="s">
        <v>967</v>
      </c>
      <c r="I330" s="178"/>
      <c r="J330" s="189">
        <f t="shared" ref="J330:U330" si="149">J331+J333</f>
        <v>3873600</v>
      </c>
      <c r="K330" s="189">
        <f t="shared" si="149"/>
        <v>3873600</v>
      </c>
      <c r="L330" s="189">
        <f t="shared" si="149"/>
        <v>0</v>
      </c>
      <c r="M330" s="189">
        <f t="shared" si="149"/>
        <v>0</v>
      </c>
      <c r="N330" s="189">
        <f t="shared" si="149"/>
        <v>3873600</v>
      </c>
      <c r="O330" s="189">
        <f t="shared" si="149"/>
        <v>3873600</v>
      </c>
      <c r="P330" s="189">
        <f t="shared" si="149"/>
        <v>0</v>
      </c>
      <c r="Q330" s="189">
        <f t="shared" si="149"/>
        <v>0</v>
      </c>
      <c r="R330" s="189">
        <f t="shared" si="149"/>
        <v>3873600</v>
      </c>
      <c r="S330" s="189" t="e">
        <f t="shared" si="149"/>
        <v>#REF!</v>
      </c>
      <c r="T330" s="189" t="e">
        <f t="shared" si="149"/>
        <v>#REF!</v>
      </c>
      <c r="U330" s="189" t="e">
        <f t="shared" si="149"/>
        <v>#REF!</v>
      </c>
      <c r="V330" s="189"/>
      <c r="W330" s="189"/>
      <c r="X330" s="189"/>
      <c r="Y330" s="189"/>
      <c r="Z330" s="189"/>
      <c r="AA330" s="189"/>
      <c r="AB330" s="189"/>
    </row>
    <row r="331" spans="1:28" s="126" customFormat="1" ht="60" x14ac:dyDescent="0.25">
      <c r="A331" s="37" t="s">
        <v>53</v>
      </c>
      <c r="B331" s="182">
        <v>52</v>
      </c>
      <c r="C331" s="182">
        <v>0</v>
      </c>
      <c r="D331" s="193" t="s">
        <v>39</v>
      </c>
      <c r="E331" s="182">
        <v>852</v>
      </c>
      <c r="F331" s="178" t="s">
        <v>100</v>
      </c>
      <c r="G331" s="178" t="s">
        <v>242</v>
      </c>
      <c r="H331" s="178" t="s">
        <v>967</v>
      </c>
      <c r="I331" s="178" t="s">
        <v>106</v>
      </c>
      <c r="J331" s="189">
        <f t="shared" ref="J331:U331" si="150">J332</f>
        <v>2470800</v>
      </c>
      <c r="K331" s="189">
        <f t="shared" si="150"/>
        <v>2470800</v>
      </c>
      <c r="L331" s="189">
        <f t="shared" si="150"/>
        <v>0</v>
      </c>
      <c r="M331" s="189">
        <f t="shared" si="150"/>
        <v>0</v>
      </c>
      <c r="N331" s="189">
        <f t="shared" si="150"/>
        <v>2470800</v>
      </c>
      <c r="O331" s="189">
        <f t="shared" si="150"/>
        <v>2470800</v>
      </c>
      <c r="P331" s="189">
        <f t="shared" si="150"/>
        <v>0</v>
      </c>
      <c r="Q331" s="189">
        <f t="shared" si="150"/>
        <v>0</v>
      </c>
      <c r="R331" s="189">
        <f t="shared" si="150"/>
        <v>2470800</v>
      </c>
      <c r="S331" s="189" t="e">
        <f t="shared" si="150"/>
        <v>#REF!</v>
      </c>
      <c r="T331" s="189" t="e">
        <f t="shared" si="150"/>
        <v>#REF!</v>
      </c>
      <c r="U331" s="189" t="e">
        <f t="shared" si="150"/>
        <v>#REF!</v>
      </c>
      <c r="V331" s="189"/>
      <c r="W331" s="189"/>
      <c r="X331" s="189"/>
      <c r="Y331" s="189"/>
      <c r="Z331" s="189"/>
      <c r="AA331" s="189"/>
      <c r="AB331" s="189"/>
    </row>
    <row r="332" spans="1:28" s="126" customFormat="1" ht="30" x14ac:dyDescent="0.25">
      <c r="A332" s="37" t="s">
        <v>107</v>
      </c>
      <c r="B332" s="182">
        <v>52</v>
      </c>
      <c r="C332" s="182">
        <v>0</v>
      </c>
      <c r="D332" s="178" t="s">
        <v>39</v>
      </c>
      <c r="E332" s="182">
        <v>852</v>
      </c>
      <c r="F332" s="178" t="s">
        <v>100</v>
      </c>
      <c r="G332" s="178" t="s">
        <v>11</v>
      </c>
      <c r="H332" s="178" t="s">
        <v>967</v>
      </c>
      <c r="I332" s="178" t="s">
        <v>108</v>
      </c>
      <c r="J332" s="189">
        <f>'6.ВСР'!J339+'6.ВСР'!J317+'6.ВСР'!J277</f>
        <v>2470800</v>
      </c>
      <c r="K332" s="189">
        <f>'6.ВСР'!K339+'6.ВСР'!K317+'6.ВСР'!K277</f>
        <v>2470800</v>
      </c>
      <c r="L332" s="189">
        <f>'6.ВСР'!L339+'6.ВСР'!L317+'6.ВСР'!L277</f>
        <v>0</v>
      </c>
      <c r="M332" s="189">
        <f>'6.ВСР'!M339+'6.ВСР'!M317+'6.ВСР'!M277</f>
        <v>0</v>
      </c>
      <c r="N332" s="189">
        <f>'6.ВСР'!N339+'6.ВСР'!N317+'6.ВСР'!N277</f>
        <v>2470800</v>
      </c>
      <c r="O332" s="189">
        <f>'6.ВСР'!O339+'6.ВСР'!O317+'6.ВСР'!O277</f>
        <v>2470800</v>
      </c>
      <c r="P332" s="189">
        <f>'6.ВСР'!P339+'6.ВСР'!P317+'6.ВСР'!P277</f>
        <v>0</v>
      </c>
      <c r="Q332" s="189">
        <f>'6.ВСР'!Q339+'6.ВСР'!Q317+'6.ВСР'!Q277</f>
        <v>0</v>
      </c>
      <c r="R332" s="189">
        <f>'6.ВСР'!R339+'6.ВСР'!R317+'6.ВСР'!R277</f>
        <v>2470800</v>
      </c>
      <c r="S332" s="189" t="e">
        <f>'6.ВСР'!#REF!+'6.ВСР'!#REF!+'6.ВСР'!#REF!</f>
        <v>#REF!</v>
      </c>
      <c r="T332" s="189" t="e">
        <f>'6.ВСР'!#REF!+'6.ВСР'!#REF!+'6.ВСР'!#REF!</f>
        <v>#REF!</v>
      </c>
      <c r="U332" s="189" t="e">
        <f>'6.ВСР'!#REF!+'6.ВСР'!#REF!+'6.ВСР'!#REF!</f>
        <v>#REF!</v>
      </c>
      <c r="V332" s="189"/>
      <c r="W332" s="189"/>
      <c r="X332" s="189"/>
      <c r="Y332" s="189"/>
      <c r="Z332" s="189"/>
      <c r="AA332" s="189"/>
      <c r="AB332" s="189"/>
    </row>
    <row r="333" spans="1:28" s="126" customFormat="1" ht="30" x14ac:dyDescent="0.25">
      <c r="A333" s="190" t="s">
        <v>125</v>
      </c>
      <c r="B333" s="182">
        <v>52</v>
      </c>
      <c r="C333" s="182">
        <v>0</v>
      </c>
      <c r="D333" s="178" t="s">
        <v>39</v>
      </c>
      <c r="E333" s="182">
        <v>852</v>
      </c>
      <c r="F333" s="178" t="s">
        <v>100</v>
      </c>
      <c r="G333" s="178" t="s">
        <v>64</v>
      </c>
      <c r="H333" s="178" t="s">
        <v>967</v>
      </c>
      <c r="I333" s="178" t="s">
        <v>126</v>
      </c>
      <c r="J333" s="189">
        <f t="shared" ref="J333:U333" si="151">J334</f>
        <v>1402800</v>
      </c>
      <c r="K333" s="189">
        <f t="shared" si="151"/>
        <v>1402800</v>
      </c>
      <c r="L333" s="189">
        <f t="shared" si="151"/>
        <v>0</v>
      </c>
      <c r="M333" s="189">
        <f t="shared" si="151"/>
        <v>0</v>
      </c>
      <c r="N333" s="189">
        <f t="shared" si="151"/>
        <v>1402800</v>
      </c>
      <c r="O333" s="189">
        <f t="shared" si="151"/>
        <v>1402800</v>
      </c>
      <c r="P333" s="189">
        <f t="shared" si="151"/>
        <v>0</v>
      </c>
      <c r="Q333" s="189">
        <f t="shared" si="151"/>
        <v>0</v>
      </c>
      <c r="R333" s="189">
        <f t="shared" si="151"/>
        <v>1402800</v>
      </c>
      <c r="S333" s="189" t="e">
        <f t="shared" si="151"/>
        <v>#REF!</v>
      </c>
      <c r="T333" s="189" t="e">
        <f t="shared" si="151"/>
        <v>#REF!</v>
      </c>
      <c r="U333" s="189" t="e">
        <f t="shared" si="151"/>
        <v>#REF!</v>
      </c>
      <c r="V333" s="189"/>
      <c r="W333" s="189"/>
      <c r="X333" s="189"/>
      <c r="Y333" s="189"/>
      <c r="Z333" s="189"/>
      <c r="AA333" s="189"/>
      <c r="AB333" s="189"/>
    </row>
    <row r="334" spans="1:28" s="126" customFormat="1" ht="60" x14ac:dyDescent="0.25">
      <c r="A334" s="190" t="s">
        <v>127</v>
      </c>
      <c r="B334" s="182">
        <v>52</v>
      </c>
      <c r="C334" s="182">
        <v>0</v>
      </c>
      <c r="D334" s="178" t="s">
        <v>39</v>
      </c>
      <c r="E334" s="182">
        <v>852</v>
      </c>
      <c r="F334" s="178" t="s">
        <v>121</v>
      </c>
      <c r="G334" s="178" t="s">
        <v>58</v>
      </c>
      <c r="H334" s="178" t="s">
        <v>967</v>
      </c>
      <c r="I334" s="178" t="s">
        <v>128</v>
      </c>
      <c r="J334" s="189">
        <f>'6.ВСР'!J359</f>
        <v>1402800</v>
      </c>
      <c r="K334" s="189">
        <f>'6.ВСР'!K359</f>
        <v>1402800</v>
      </c>
      <c r="L334" s="189">
        <f>'6.ВСР'!L359</f>
        <v>0</v>
      </c>
      <c r="M334" s="189">
        <f>'6.ВСР'!M359</f>
        <v>0</v>
      </c>
      <c r="N334" s="189">
        <f>'6.ВСР'!N359</f>
        <v>1402800</v>
      </c>
      <c r="O334" s="189">
        <f>'6.ВСР'!O359</f>
        <v>1402800</v>
      </c>
      <c r="P334" s="189">
        <f>'6.ВСР'!P359</f>
        <v>0</v>
      </c>
      <c r="Q334" s="189">
        <f>'6.ВСР'!Q359</f>
        <v>0</v>
      </c>
      <c r="R334" s="189">
        <f>'6.ВСР'!R359</f>
        <v>1402800</v>
      </c>
      <c r="S334" s="189" t="e">
        <f>'6.ВСР'!#REF!</f>
        <v>#REF!</v>
      </c>
      <c r="T334" s="189" t="e">
        <f>'6.ВСР'!#REF!</f>
        <v>#REF!</v>
      </c>
      <c r="U334" s="189" t="e">
        <f>'6.ВСР'!#REF!</f>
        <v>#REF!</v>
      </c>
      <c r="V334" s="189"/>
      <c r="W334" s="189"/>
      <c r="X334" s="189"/>
      <c r="Y334" s="189"/>
      <c r="Z334" s="189"/>
      <c r="AA334" s="189"/>
      <c r="AB334" s="189"/>
    </row>
    <row r="335" spans="1:28" s="126" customFormat="1" ht="85.5" x14ac:dyDescent="0.25">
      <c r="A335" s="212" t="s">
        <v>234</v>
      </c>
      <c r="B335" s="11">
        <v>52</v>
      </c>
      <c r="C335" s="11">
        <v>0</v>
      </c>
      <c r="D335" s="22" t="s">
        <v>216</v>
      </c>
      <c r="E335" s="11"/>
      <c r="F335" s="22"/>
      <c r="G335" s="22"/>
      <c r="H335" s="22"/>
      <c r="I335" s="22"/>
      <c r="J335" s="23">
        <f t="shared" ref="J335:U335" si="152">J336</f>
        <v>10667500</v>
      </c>
      <c r="K335" s="23">
        <f t="shared" si="152"/>
        <v>10667500</v>
      </c>
      <c r="L335" s="23">
        <f t="shared" si="152"/>
        <v>0</v>
      </c>
      <c r="M335" s="23">
        <f t="shared" si="152"/>
        <v>0</v>
      </c>
      <c r="N335" s="23">
        <f t="shared" si="152"/>
        <v>10162300</v>
      </c>
      <c r="O335" s="23">
        <f t="shared" si="152"/>
        <v>10162300</v>
      </c>
      <c r="P335" s="23">
        <f t="shared" si="152"/>
        <v>0</v>
      </c>
      <c r="Q335" s="23">
        <f t="shared" si="152"/>
        <v>0</v>
      </c>
      <c r="R335" s="23">
        <f t="shared" si="152"/>
        <v>10084000</v>
      </c>
      <c r="S335" s="23" t="e">
        <f t="shared" si="152"/>
        <v>#REF!</v>
      </c>
      <c r="T335" s="23" t="e">
        <f t="shared" si="152"/>
        <v>#REF!</v>
      </c>
      <c r="U335" s="23" t="e">
        <f t="shared" si="152"/>
        <v>#REF!</v>
      </c>
      <c r="V335" s="23"/>
      <c r="W335" s="23"/>
      <c r="X335" s="23"/>
      <c r="Y335" s="23"/>
      <c r="Z335" s="23"/>
      <c r="AA335" s="23"/>
      <c r="AB335" s="23"/>
    </row>
    <row r="336" spans="1:28" s="12" customFormat="1" ht="42.75" x14ac:dyDescent="0.25">
      <c r="A336" s="212" t="s">
        <v>148</v>
      </c>
      <c r="B336" s="11">
        <v>52</v>
      </c>
      <c r="C336" s="11">
        <v>0</v>
      </c>
      <c r="D336" s="111" t="s">
        <v>216</v>
      </c>
      <c r="E336" s="11">
        <v>852</v>
      </c>
      <c r="F336" s="193"/>
      <c r="G336" s="193"/>
      <c r="H336" s="193"/>
      <c r="I336" s="178"/>
      <c r="J336" s="23">
        <f t="shared" ref="J336:U336" si="153">J337+J340+J345+J348</f>
        <v>10667500</v>
      </c>
      <c r="K336" s="23">
        <f t="shared" si="153"/>
        <v>10667500</v>
      </c>
      <c r="L336" s="23">
        <f t="shared" si="153"/>
        <v>0</v>
      </c>
      <c r="M336" s="23">
        <f t="shared" si="153"/>
        <v>0</v>
      </c>
      <c r="N336" s="23">
        <f t="shared" si="153"/>
        <v>10162300</v>
      </c>
      <c r="O336" s="23">
        <f t="shared" si="153"/>
        <v>10162300</v>
      </c>
      <c r="P336" s="23">
        <f t="shared" si="153"/>
        <v>0</v>
      </c>
      <c r="Q336" s="23">
        <f t="shared" si="153"/>
        <v>0</v>
      </c>
      <c r="R336" s="23">
        <f t="shared" si="153"/>
        <v>10084000</v>
      </c>
      <c r="S336" s="23" t="e">
        <f t="shared" si="153"/>
        <v>#REF!</v>
      </c>
      <c r="T336" s="23" t="e">
        <f t="shared" si="153"/>
        <v>#REF!</v>
      </c>
      <c r="U336" s="23" t="e">
        <f t="shared" si="153"/>
        <v>#REF!</v>
      </c>
      <c r="V336" s="23"/>
      <c r="W336" s="23"/>
      <c r="X336" s="23"/>
      <c r="Y336" s="23"/>
      <c r="Z336" s="23"/>
      <c r="AA336" s="23"/>
      <c r="AB336" s="23"/>
    </row>
    <row r="337" spans="1:28" s="126" customFormat="1" ht="90" x14ac:dyDescent="0.25">
      <c r="A337" s="192" t="s">
        <v>172</v>
      </c>
      <c r="B337" s="182">
        <v>52</v>
      </c>
      <c r="C337" s="182">
        <v>0</v>
      </c>
      <c r="D337" s="178" t="s">
        <v>216</v>
      </c>
      <c r="E337" s="182">
        <v>852</v>
      </c>
      <c r="F337" s="178" t="s">
        <v>121</v>
      </c>
      <c r="G337" s="178" t="s">
        <v>58</v>
      </c>
      <c r="H337" s="178" t="s">
        <v>243</v>
      </c>
      <c r="I337" s="22"/>
      <c r="J337" s="189">
        <f t="shared" ref="J337:U338" si="154">J338</f>
        <v>164800</v>
      </c>
      <c r="K337" s="189">
        <f t="shared" si="154"/>
        <v>164800</v>
      </c>
      <c r="L337" s="189">
        <f t="shared" si="154"/>
        <v>0</v>
      </c>
      <c r="M337" s="189">
        <f t="shared" si="154"/>
        <v>0</v>
      </c>
      <c r="N337" s="189">
        <f t="shared" si="154"/>
        <v>150800</v>
      </c>
      <c r="O337" s="189">
        <f t="shared" si="154"/>
        <v>150800</v>
      </c>
      <c r="P337" s="189">
        <f t="shared" si="154"/>
        <v>0</v>
      </c>
      <c r="Q337" s="189">
        <f t="shared" si="154"/>
        <v>0</v>
      </c>
      <c r="R337" s="189">
        <f t="shared" si="154"/>
        <v>179200</v>
      </c>
      <c r="S337" s="189" t="e">
        <f t="shared" si="154"/>
        <v>#REF!</v>
      </c>
      <c r="T337" s="189" t="e">
        <f t="shared" si="154"/>
        <v>#REF!</v>
      </c>
      <c r="U337" s="189" t="e">
        <f t="shared" si="154"/>
        <v>#REF!</v>
      </c>
      <c r="V337" s="189"/>
      <c r="W337" s="189"/>
      <c r="X337" s="189"/>
      <c r="Y337" s="189"/>
      <c r="Z337" s="189"/>
      <c r="AA337" s="189"/>
      <c r="AB337" s="189"/>
    </row>
    <row r="338" spans="1:28" s="126" customFormat="1" ht="30" x14ac:dyDescent="0.25">
      <c r="A338" s="190" t="s">
        <v>125</v>
      </c>
      <c r="B338" s="182">
        <v>52</v>
      </c>
      <c r="C338" s="182">
        <v>0</v>
      </c>
      <c r="D338" s="178" t="s">
        <v>216</v>
      </c>
      <c r="E338" s="182">
        <v>852</v>
      </c>
      <c r="F338" s="178" t="s">
        <v>121</v>
      </c>
      <c r="G338" s="178" t="s">
        <v>58</v>
      </c>
      <c r="H338" s="178" t="s">
        <v>243</v>
      </c>
      <c r="I338" s="178" t="s">
        <v>126</v>
      </c>
      <c r="J338" s="189">
        <f t="shared" si="154"/>
        <v>164800</v>
      </c>
      <c r="K338" s="189">
        <f t="shared" si="154"/>
        <v>164800</v>
      </c>
      <c r="L338" s="189">
        <f t="shared" si="154"/>
        <v>0</v>
      </c>
      <c r="M338" s="189">
        <f t="shared" si="154"/>
        <v>0</v>
      </c>
      <c r="N338" s="189">
        <f t="shared" si="154"/>
        <v>150800</v>
      </c>
      <c r="O338" s="189">
        <f t="shared" si="154"/>
        <v>150800</v>
      </c>
      <c r="P338" s="189">
        <f t="shared" si="154"/>
        <v>0</v>
      </c>
      <c r="Q338" s="189">
        <f t="shared" si="154"/>
        <v>0</v>
      </c>
      <c r="R338" s="189">
        <f t="shared" si="154"/>
        <v>179200</v>
      </c>
      <c r="S338" s="189" t="e">
        <f t="shared" si="154"/>
        <v>#REF!</v>
      </c>
      <c r="T338" s="189" t="e">
        <f t="shared" si="154"/>
        <v>#REF!</v>
      </c>
      <c r="U338" s="189" t="e">
        <f t="shared" si="154"/>
        <v>#REF!</v>
      </c>
      <c r="V338" s="189"/>
      <c r="W338" s="189"/>
      <c r="X338" s="189"/>
      <c r="Y338" s="189"/>
      <c r="Z338" s="189"/>
      <c r="AA338" s="189"/>
      <c r="AB338" s="189"/>
    </row>
    <row r="339" spans="1:28" s="126" customFormat="1" ht="60" x14ac:dyDescent="0.25">
      <c r="A339" s="190" t="s">
        <v>127</v>
      </c>
      <c r="B339" s="182">
        <v>52</v>
      </c>
      <c r="C339" s="182">
        <v>0</v>
      </c>
      <c r="D339" s="178" t="s">
        <v>216</v>
      </c>
      <c r="E339" s="182">
        <v>852</v>
      </c>
      <c r="F339" s="178" t="s">
        <v>121</v>
      </c>
      <c r="G339" s="178" t="s">
        <v>58</v>
      </c>
      <c r="H339" s="178" t="s">
        <v>243</v>
      </c>
      <c r="I339" s="178" t="s">
        <v>128</v>
      </c>
      <c r="J339" s="189">
        <f>'6.ВСР'!J364</f>
        <v>164800</v>
      </c>
      <c r="K339" s="189">
        <f>'6.ВСР'!K364</f>
        <v>164800</v>
      </c>
      <c r="L339" s="189">
        <f>'6.ВСР'!L364</f>
        <v>0</v>
      </c>
      <c r="M339" s="189">
        <f>'6.ВСР'!M364</f>
        <v>0</v>
      </c>
      <c r="N339" s="189">
        <f>'6.ВСР'!N364</f>
        <v>150800</v>
      </c>
      <c r="O339" s="189">
        <f>'6.ВСР'!O364</f>
        <v>150800</v>
      </c>
      <c r="P339" s="189">
        <f>'6.ВСР'!P364</f>
        <v>0</v>
      </c>
      <c r="Q339" s="189">
        <f>'6.ВСР'!Q364</f>
        <v>0</v>
      </c>
      <c r="R339" s="189">
        <f>'6.ВСР'!R364</f>
        <v>179200</v>
      </c>
      <c r="S339" s="189" t="e">
        <f>'6.ВСР'!#REF!</f>
        <v>#REF!</v>
      </c>
      <c r="T339" s="189" t="e">
        <f>'6.ВСР'!#REF!</f>
        <v>#REF!</v>
      </c>
      <c r="U339" s="189" t="e">
        <f>'6.ВСР'!#REF!</f>
        <v>#REF!</v>
      </c>
      <c r="V339" s="189"/>
      <c r="W339" s="189"/>
      <c r="X339" s="189"/>
      <c r="Y339" s="189"/>
      <c r="Z339" s="189"/>
      <c r="AA339" s="189"/>
      <c r="AB339" s="189"/>
    </row>
    <row r="340" spans="1:28" s="126" customFormat="1" ht="255" x14ac:dyDescent="0.25">
      <c r="A340" s="192" t="s">
        <v>324</v>
      </c>
      <c r="B340" s="182">
        <v>52</v>
      </c>
      <c r="C340" s="182">
        <v>0</v>
      </c>
      <c r="D340" s="178" t="s">
        <v>216</v>
      </c>
      <c r="E340" s="182">
        <v>852</v>
      </c>
      <c r="F340" s="178"/>
      <c r="G340" s="178"/>
      <c r="H340" s="178" t="s">
        <v>329</v>
      </c>
      <c r="I340" s="178"/>
      <c r="J340" s="189">
        <f t="shared" ref="J340:U340" si="155">J341+J343</f>
        <v>955520</v>
      </c>
      <c r="K340" s="189">
        <f t="shared" si="155"/>
        <v>955520</v>
      </c>
      <c r="L340" s="189">
        <f t="shared" si="155"/>
        <v>0</v>
      </c>
      <c r="M340" s="189">
        <f t="shared" si="155"/>
        <v>0</v>
      </c>
      <c r="N340" s="189">
        <f t="shared" si="155"/>
        <v>955520</v>
      </c>
      <c r="O340" s="189">
        <f t="shared" si="155"/>
        <v>955520</v>
      </c>
      <c r="P340" s="189">
        <f t="shared" si="155"/>
        <v>0</v>
      </c>
      <c r="Q340" s="189">
        <f t="shared" si="155"/>
        <v>0</v>
      </c>
      <c r="R340" s="189">
        <f t="shared" si="155"/>
        <v>955520</v>
      </c>
      <c r="S340" s="189" t="e">
        <f t="shared" si="155"/>
        <v>#REF!</v>
      </c>
      <c r="T340" s="189" t="e">
        <f t="shared" si="155"/>
        <v>#REF!</v>
      </c>
      <c r="U340" s="189" t="e">
        <f t="shared" si="155"/>
        <v>#REF!</v>
      </c>
      <c r="V340" s="189"/>
      <c r="W340" s="189"/>
      <c r="X340" s="189"/>
      <c r="Y340" s="189"/>
      <c r="Z340" s="189"/>
      <c r="AA340" s="189"/>
      <c r="AB340" s="189"/>
    </row>
    <row r="341" spans="1:28" s="126" customFormat="1" ht="135" x14ac:dyDescent="0.25">
      <c r="A341" s="190" t="s">
        <v>16</v>
      </c>
      <c r="B341" s="182">
        <v>52</v>
      </c>
      <c r="C341" s="182">
        <v>0</v>
      </c>
      <c r="D341" s="178" t="s">
        <v>216</v>
      </c>
      <c r="E341" s="182">
        <v>852</v>
      </c>
      <c r="F341" s="193" t="s">
        <v>121</v>
      </c>
      <c r="G341" s="193" t="s">
        <v>134</v>
      </c>
      <c r="H341" s="178" t="s">
        <v>329</v>
      </c>
      <c r="I341" s="178" t="s">
        <v>18</v>
      </c>
      <c r="J341" s="189">
        <f t="shared" ref="J341:U341" si="156">J342</f>
        <v>566900</v>
      </c>
      <c r="K341" s="189">
        <f t="shared" si="156"/>
        <v>566900</v>
      </c>
      <c r="L341" s="189">
        <f t="shared" si="156"/>
        <v>0</v>
      </c>
      <c r="M341" s="189">
        <f t="shared" si="156"/>
        <v>0</v>
      </c>
      <c r="N341" s="189">
        <f t="shared" si="156"/>
        <v>566900</v>
      </c>
      <c r="O341" s="189">
        <f t="shared" si="156"/>
        <v>566900</v>
      </c>
      <c r="P341" s="189">
        <f t="shared" si="156"/>
        <v>0</v>
      </c>
      <c r="Q341" s="189">
        <f t="shared" si="156"/>
        <v>0</v>
      </c>
      <c r="R341" s="189">
        <f t="shared" si="156"/>
        <v>566900</v>
      </c>
      <c r="S341" s="189" t="e">
        <f t="shared" si="156"/>
        <v>#REF!</v>
      </c>
      <c r="T341" s="189" t="e">
        <f t="shared" si="156"/>
        <v>#REF!</v>
      </c>
      <c r="U341" s="189" t="e">
        <f t="shared" si="156"/>
        <v>#REF!</v>
      </c>
      <c r="V341" s="189"/>
      <c r="W341" s="189"/>
      <c r="X341" s="189"/>
      <c r="Y341" s="189"/>
      <c r="Z341" s="189"/>
      <c r="AA341" s="189"/>
      <c r="AB341" s="189"/>
    </row>
    <row r="342" spans="1:28" s="126" customFormat="1" ht="45" x14ac:dyDescent="0.25">
      <c r="A342" s="190" t="s">
        <v>8</v>
      </c>
      <c r="B342" s="182">
        <v>52</v>
      </c>
      <c r="C342" s="182">
        <v>0</v>
      </c>
      <c r="D342" s="178" t="s">
        <v>216</v>
      </c>
      <c r="E342" s="182">
        <v>852</v>
      </c>
      <c r="F342" s="193" t="s">
        <v>121</v>
      </c>
      <c r="G342" s="193" t="s">
        <v>134</v>
      </c>
      <c r="H342" s="178" t="s">
        <v>329</v>
      </c>
      <c r="I342" s="178" t="s">
        <v>19</v>
      </c>
      <c r="J342" s="189">
        <f>'6.ВСР'!J379</f>
        <v>566900</v>
      </c>
      <c r="K342" s="189">
        <f>'6.ВСР'!K379</f>
        <v>566900</v>
      </c>
      <c r="L342" s="189">
        <f>'6.ВСР'!L379</f>
        <v>0</v>
      </c>
      <c r="M342" s="189">
        <f>'6.ВСР'!M379</f>
        <v>0</v>
      </c>
      <c r="N342" s="189">
        <f>'6.ВСР'!N379</f>
        <v>566900</v>
      </c>
      <c r="O342" s="189">
        <f>'6.ВСР'!O379</f>
        <v>566900</v>
      </c>
      <c r="P342" s="189">
        <f>'6.ВСР'!P379</f>
        <v>0</v>
      </c>
      <c r="Q342" s="189">
        <f>'6.ВСР'!Q379</f>
        <v>0</v>
      </c>
      <c r="R342" s="189">
        <f>'6.ВСР'!R379</f>
        <v>566900</v>
      </c>
      <c r="S342" s="189" t="e">
        <f>'6.ВСР'!#REF!</f>
        <v>#REF!</v>
      </c>
      <c r="T342" s="189" t="e">
        <f>'6.ВСР'!#REF!</f>
        <v>#REF!</v>
      </c>
      <c r="U342" s="189" t="e">
        <f>'6.ВСР'!#REF!</f>
        <v>#REF!</v>
      </c>
      <c r="V342" s="189"/>
      <c r="W342" s="189"/>
      <c r="X342" s="189"/>
      <c r="Y342" s="189"/>
      <c r="Z342" s="189"/>
      <c r="AA342" s="189"/>
      <c r="AB342" s="189"/>
    </row>
    <row r="343" spans="1:28" s="126" customFormat="1" ht="60" x14ac:dyDescent="0.25">
      <c r="A343" s="37" t="s">
        <v>22</v>
      </c>
      <c r="B343" s="182">
        <v>52</v>
      </c>
      <c r="C343" s="182">
        <v>0</v>
      </c>
      <c r="D343" s="178" t="s">
        <v>216</v>
      </c>
      <c r="E343" s="182">
        <v>852</v>
      </c>
      <c r="F343" s="193" t="s">
        <v>121</v>
      </c>
      <c r="G343" s="193" t="s">
        <v>134</v>
      </c>
      <c r="H343" s="178" t="s">
        <v>329</v>
      </c>
      <c r="I343" s="178" t="s">
        <v>23</v>
      </c>
      <c r="J343" s="189">
        <f t="shared" ref="J343:U343" si="157">J344</f>
        <v>388620</v>
      </c>
      <c r="K343" s="189">
        <f t="shared" si="157"/>
        <v>388620</v>
      </c>
      <c r="L343" s="189">
        <f t="shared" si="157"/>
        <v>0</v>
      </c>
      <c r="M343" s="189">
        <f t="shared" si="157"/>
        <v>0</v>
      </c>
      <c r="N343" s="189">
        <f t="shared" si="157"/>
        <v>388620</v>
      </c>
      <c r="O343" s="189">
        <f t="shared" si="157"/>
        <v>388620</v>
      </c>
      <c r="P343" s="189">
        <f t="shared" si="157"/>
        <v>0</v>
      </c>
      <c r="Q343" s="189">
        <f t="shared" si="157"/>
        <v>0</v>
      </c>
      <c r="R343" s="189">
        <f t="shared" si="157"/>
        <v>388620</v>
      </c>
      <c r="S343" s="189" t="e">
        <f t="shared" si="157"/>
        <v>#REF!</v>
      </c>
      <c r="T343" s="189" t="e">
        <f t="shared" si="157"/>
        <v>#REF!</v>
      </c>
      <c r="U343" s="189" t="e">
        <f t="shared" si="157"/>
        <v>#REF!</v>
      </c>
      <c r="V343" s="189"/>
      <c r="W343" s="189"/>
      <c r="X343" s="189"/>
      <c r="Y343" s="189"/>
      <c r="Z343" s="189"/>
      <c r="AA343" s="189"/>
      <c r="AB343" s="189"/>
    </row>
    <row r="344" spans="1:28" s="12" customFormat="1" ht="60" x14ac:dyDescent="0.25">
      <c r="A344" s="37" t="s">
        <v>9</v>
      </c>
      <c r="B344" s="182">
        <v>52</v>
      </c>
      <c r="C344" s="182">
        <v>0</v>
      </c>
      <c r="D344" s="178" t="s">
        <v>216</v>
      </c>
      <c r="E344" s="182">
        <v>852</v>
      </c>
      <c r="F344" s="193" t="s">
        <v>121</v>
      </c>
      <c r="G344" s="193" t="s">
        <v>134</v>
      </c>
      <c r="H344" s="178" t="s">
        <v>329</v>
      </c>
      <c r="I344" s="178" t="s">
        <v>24</v>
      </c>
      <c r="J344" s="189">
        <f>'6.ВСР'!J381</f>
        <v>388620</v>
      </c>
      <c r="K344" s="189">
        <f>'6.ВСР'!K381</f>
        <v>388620</v>
      </c>
      <c r="L344" s="189">
        <f>'6.ВСР'!L381</f>
        <v>0</v>
      </c>
      <c r="M344" s="189">
        <f>'6.ВСР'!M381</f>
        <v>0</v>
      </c>
      <c r="N344" s="189">
        <f>'6.ВСР'!N381</f>
        <v>388620</v>
      </c>
      <c r="O344" s="189">
        <f>'6.ВСР'!O381</f>
        <v>388620</v>
      </c>
      <c r="P344" s="189">
        <f>'6.ВСР'!P381</f>
        <v>0</v>
      </c>
      <c r="Q344" s="189">
        <f>'6.ВСР'!Q381</f>
        <v>0</v>
      </c>
      <c r="R344" s="189">
        <f>'6.ВСР'!R381</f>
        <v>388620</v>
      </c>
      <c r="S344" s="189" t="e">
        <f>'6.ВСР'!#REF!</f>
        <v>#REF!</v>
      </c>
      <c r="T344" s="189" t="e">
        <f>'6.ВСР'!#REF!</f>
        <v>#REF!</v>
      </c>
      <c r="U344" s="189" t="e">
        <f>'6.ВСР'!#REF!</f>
        <v>#REF!</v>
      </c>
      <c r="V344" s="189"/>
      <c r="W344" s="189"/>
      <c r="X344" s="189"/>
      <c r="Y344" s="189"/>
      <c r="Z344" s="189"/>
      <c r="AA344" s="189"/>
      <c r="AB344" s="189"/>
    </row>
    <row r="345" spans="1:28" s="126" customFormat="1" ht="270" x14ac:dyDescent="0.25">
      <c r="A345" s="192" t="s">
        <v>335</v>
      </c>
      <c r="B345" s="182">
        <v>52</v>
      </c>
      <c r="C345" s="182">
        <v>0</v>
      </c>
      <c r="D345" s="178" t="s">
        <v>216</v>
      </c>
      <c r="E345" s="182">
        <v>852</v>
      </c>
      <c r="F345" s="178"/>
      <c r="G345" s="178"/>
      <c r="H345" s="178" t="s">
        <v>330</v>
      </c>
      <c r="I345" s="178"/>
      <c r="J345" s="189">
        <f t="shared" ref="J345:U346" si="158">J346</f>
        <v>43000</v>
      </c>
      <c r="K345" s="189">
        <f t="shared" si="158"/>
        <v>43000</v>
      </c>
      <c r="L345" s="189">
        <f t="shared" si="158"/>
        <v>0</v>
      </c>
      <c r="M345" s="189">
        <f t="shared" si="158"/>
        <v>0</v>
      </c>
      <c r="N345" s="189">
        <f t="shared" si="158"/>
        <v>15000</v>
      </c>
      <c r="O345" s="189">
        <f t="shared" si="158"/>
        <v>15000</v>
      </c>
      <c r="P345" s="189">
        <f t="shared" si="158"/>
        <v>0</v>
      </c>
      <c r="Q345" s="189">
        <f t="shared" si="158"/>
        <v>0</v>
      </c>
      <c r="R345" s="189">
        <f t="shared" si="158"/>
        <v>15000</v>
      </c>
      <c r="S345" s="189" t="e">
        <f t="shared" si="158"/>
        <v>#REF!</v>
      </c>
      <c r="T345" s="189" t="e">
        <f t="shared" si="158"/>
        <v>#REF!</v>
      </c>
      <c r="U345" s="189" t="e">
        <f t="shared" si="158"/>
        <v>#REF!</v>
      </c>
      <c r="V345" s="189"/>
      <c r="W345" s="189"/>
      <c r="X345" s="189"/>
      <c r="Y345" s="189"/>
      <c r="Z345" s="189"/>
      <c r="AA345" s="189"/>
      <c r="AB345" s="189"/>
    </row>
    <row r="346" spans="1:28" s="126" customFormat="1" ht="60" x14ac:dyDescent="0.25">
      <c r="A346" s="37" t="s">
        <v>22</v>
      </c>
      <c r="B346" s="182">
        <v>52</v>
      </c>
      <c r="C346" s="182">
        <v>0</v>
      </c>
      <c r="D346" s="178" t="s">
        <v>216</v>
      </c>
      <c r="E346" s="182">
        <v>852</v>
      </c>
      <c r="F346" s="193" t="s">
        <v>121</v>
      </c>
      <c r="G346" s="193" t="s">
        <v>134</v>
      </c>
      <c r="H346" s="178" t="s">
        <v>330</v>
      </c>
      <c r="I346" s="178" t="s">
        <v>23</v>
      </c>
      <c r="J346" s="189">
        <f t="shared" si="158"/>
        <v>43000</v>
      </c>
      <c r="K346" s="189">
        <f t="shared" si="158"/>
        <v>43000</v>
      </c>
      <c r="L346" s="189">
        <f t="shared" si="158"/>
        <v>0</v>
      </c>
      <c r="M346" s="189">
        <f t="shared" si="158"/>
        <v>0</v>
      </c>
      <c r="N346" s="189">
        <f t="shared" si="158"/>
        <v>15000</v>
      </c>
      <c r="O346" s="189">
        <f t="shared" si="158"/>
        <v>15000</v>
      </c>
      <c r="P346" s="189">
        <f t="shared" si="158"/>
        <v>0</v>
      </c>
      <c r="Q346" s="189">
        <f t="shared" si="158"/>
        <v>0</v>
      </c>
      <c r="R346" s="189">
        <f t="shared" si="158"/>
        <v>15000</v>
      </c>
      <c r="S346" s="189" t="e">
        <f t="shared" si="158"/>
        <v>#REF!</v>
      </c>
      <c r="T346" s="189" t="e">
        <f t="shared" si="158"/>
        <v>#REF!</v>
      </c>
      <c r="U346" s="189" t="e">
        <f t="shared" si="158"/>
        <v>#REF!</v>
      </c>
      <c r="V346" s="189"/>
      <c r="W346" s="189"/>
      <c r="X346" s="189"/>
      <c r="Y346" s="189"/>
      <c r="Z346" s="189"/>
      <c r="AA346" s="189"/>
      <c r="AB346" s="189"/>
    </row>
    <row r="347" spans="1:28" s="12" customFormat="1" ht="60" x14ac:dyDescent="0.25">
      <c r="A347" s="37" t="s">
        <v>9</v>
      </c>
      <c r="B347" s="182">
        <v>52</v>
      </c>
      <c r="C347" s="182">
        <v>0</v>
      </c>
      <c r="D347" s="178" t="s">
        <v>216</v>
      </c>
      <c r="E347" s="182">
        <v>852</v>
      </c>
      <c r="F347" s="193" t="s">
        <v>121</v>
      </c>
      <c r="G347" s="193" t="s">
        <v>134</v>
      </c>
      <c r="H347" s="178" t="s">
        <v>330</v>
      </c>
      <c r="I347" s="178" t="s">
        <v>24</v>
      </c>
      <c r="J347" s="189">
        <f>'6.ВСР'!J384</f>
        <v>43000</v>
      </c>
      <c r="K347" s="189">
        <f>'6.ВСР'!K384</f>
        <v>43000</v>
      </c>
      <c r="L347" s="189">
        <f>'6.ВСР'!L384</f>
        <v>0</v>
      </c>
      <c r="M347" s="189">
        <f>'6.ВСР'!M384</f>
        <v>0</v>
      </c>
      <c r="N347" s="189">
        <f>'6.ВСР'!N384</f>
        <v>15000</v>
      </c>
      <c r="O347" s="189">
        <f>'6.ВСР'!O384</f>
        <v>15000</v>
      </c>
      <c r="P347" s="189">
        <f>'6.ВСР'!P384</f>
        <v>0</v>
      </c>
      <c r="Q347" s="189">
        <f>'6.ВСР'!Q384</f>
        <v>0</v>
      </c>
      <c r="R347" s="189">
        <f>'6.ВСР'!R384</f>
        <v>15000</v>
      </c>
      <c r="S347" s="189" t="e">
        <f>'6.ВСР'!#REF!</f>
        <v>#REF!</v>
      </c>
      <c r="T347" s="189" t="e">
        <f>'6.ВСР'!#REF!</f>
        <v>#REF!</v>
      </c>
      <c r="U347" s="189" t="e">
        <f>'6.ВСР'!#REF!</f>
        <v>#REF!</v>
      </c>
      <c r="V347" s="189"/>
      <c r="W347" s="189"/>
      <c r="X347" s="189"/>
      <c r="Y347" s="189"/>
      <c r="Z347" s="189"/>
      <c r="AA347" s="189"/>
      <c r="AB347" s="189"/>
    </row>
    <row r="348" spans="1:28" s="12" customFormat="1" ht="315" x14ac:dyDescent="0.25">
      <c r="A348" s="235" t="s">
        <v>334</v>
      </c>
      <c r="B348" s="182">
        <v>52</v>
      </c>
      <c r="C348" s="182">
        <v>0</v>
      </c>
      <c r="D348" s="178" t="s">
        <v>216</v>
      </c>
      <c r="E348" s="182">
        <v>852</v>
      </c>
      <c r="F348" s="178" t="s">
        <v>121</v>
      </c>
      <c r="G348" s="178" t="s">
        <v>13</v>
      </c>
      <c r="H348" s="178" t="s">
        <v>331</v>
      </c>
      <c r="I348" s="178"/>
      <c r="J348" s="189">
        <f t="shared" ref="J348:U348" si="159">J349</f>
        <v>9504180</v>
      </c>
      <c r="K348" s="189">
        <f t="shared" si="159"/>
        <v>9504180</v>
      </c>
      <c r="L348" s="189">
        <f t="shared" si="159"/>
        <v>0</v>
      </c>
      <c r="M348" s="189">
        <f t="shared" si="159"/>
        <v>0</v>
      </c>
      <c r="N348" s="189">
        <f t="shared" si="159"/>
        <v>9040980</v>
      </c>
      <c r="O348" s="189">
        <f t="shared" si="159"/>
        <v>9040980</v>
      </c>
      <c r="P348" s="189">
        <f t="shared" si="159"/>
        <v>0</v>
      </c>
      <c r="Q348" s="189">
        <f t="shared" si="159"/>
        <v>0</v>
      </c>
      <c r="R348" s="189">
        <f t="shared" si="159"/>
        <v>8934280</v>
      </c>
      <c r="S348" s="189" t="e">
        <f t="shared" si="159"/>
        <v>#REF!</v>
      </c>
      <c r="T348" s="189" t="e">
        <f t="shared" si="159"/>
        <v>#REF!</v>
      </c>
      <c r="U348" s="189" t="e">
        <f t="shared" si="159"/>
        <v>#REF!</v>
      </c>
      <c r="V348" s="189"/>
      <c r="W348" s="189"/>
      <c r="X348" s="189"/>
      <c r="Y348" s="189"/>
      <c r="Z348" s="189"/>
      <c r="AA348" s="189"/>
      <c r="AB348" s="189"/>
    </row>
    <row r="349" spans="1:28" s="126" customFormat="1" ht="30" x14ac:dyDescent="0.25">
      <c r="A349" s="190" t="s">
        <v>125</v>
      </c>
      <c r="B349" s="182">
        <v>52</v>
      </c>
      <c r="C349" s="182">
        <v>0</v>
      </c>
      <c r="D349" s="178" t="s">
        <v>216</v>
      </c>
      <c r="E349" s="182">
        <v>852</v>
      </c>
      <c r="F349" s="178" t="s">
        <v>121</v>
      </c>
      <c r="G349" s="178" t="s">
        <v>13</v>
      </c>
      <c r="H349" s="178" t="s">
        <v>331</v>
      </c>
      <c r="I349" s="178" t="s">
        <v>126</v>
      </c>
      <c r="J349" s="189">
        <f t="shared" ref="J349:U349" si="160">J350+J351</f>
        <v>9504180</v>
      </c>
      <c r="K349" s="189">
        <f t="shared" si="160"/>
        <v>9504180</v>
      </c>
      <c r="L349" s="189">
        <f t="shared" si="160"/>
        <v>0</v>
      </c>
      <c r="M349" s="189">
        <f t="shared" si="160"/>
        <v>0</v>
      </c>
      <c r="N349" s="189">
        <f t="shared" si="160"/>
        <v>9040980</v>
      </c>
      <c r="O349" s="189">
        <f t="shared" si="160"/>
        <v>9040980</v>
      </c>
      <c r="P349" s="189">
        <f t="shared" si="160"/>
        <v>0</v>
      </c>
      <c r="Q349" s="189">
        <f t="shared" si="160"/>
        <v>0</v>
      </c>
      <c r="R349" s="189">
        <f t="shared" si="160"/>
        <v>8934280</v>
      </c>
      <c r="S349" s="189" t="e">
        <f t="shared" si="160"/>
        <v>#REF!</v>
      </c>
      <c r="T349" s="189" t="e">
        <f t="shared" si="160"/>
        <v>#REF!</v>
      </c>
      <c r="U349" s="189" t="e">
        <f t="shared" si="160"/>
        <v>#REF!</v>
      </c>
      <c r="V349" s="189"/>
      <c r="W349" s="189"/>
      <c r="X349" s="189"/>
      <c r="Y349" s="189"/>
      <c r="Z349" s="189"/>
      <c r="AA349" s="189"/>
      <c r="AB349" s="189"/>
    </row>
    <row r="350" spans="1:28" s="126" customFormat="1" ht="45" x14ac:dyDescent="0.25">
      <c r="A350" s="190" t="s">
        <v>135</v>
      </c>
      <c r="B350" s="182">
        <v>52</v>
      </c>
      <c r="C350" s="182">
        <v>0</v>
      </c>
      <c r="D350" s="178" t="s">
        <v>216</v>
      </c>
      <c r="E350" s="182">
        <v>852</v>
      </c>
      <c r="F350" s="178" t="s">
        <v>121</v>
      </c>
      <c r="G350" s="178" t="s">
        <v>13</v>
      </c>
      <c r="H350" s="178" t="s">
        <v>331</v>
      </c>
      <c r="I350" s="178" t="s">
        <v>136</v>
      </c>
      <c r="J350" s="189">
        <f>'6.ВСР'!J371</f>
        <v>7539180</v>
      </c>
      <c r="K350" s="189">
        <f>'6.ВСР'!K371</f>
        <v>7539180</v>
      </c>
      <c r="L350" s="189">
        <f>'6.ВСР'!L371</f>
        <v>0</v>
      </c>
      <c r="M350" s="189">
        <f>'6.ВСР'!M371</f>
        <v>0</v>
      </c>
      <c r="N350" s="189">
        <f>'6.ВСР'!N371</f>
        <v>7522350</v>
      </c>
      <c r="O350" s="189">
        <f>'6.ВСР'!O371</f>
        <v>7522350</v>
      </c>
      <c r="P350" s="189">
        <f>'6.ВСР'!P371</f>
        <v>0</v>
      </c>
      <c r="Q350" s="189">
        <f>'6.ВСР'!Q371</f>
        <v>0</v>
      </c>
      <c r="R350" s="189">
        <f>'6.ВСР'!R371</f>
        <v>7356579</v>
      </c>
      <c r="S350" s="189" t="e">
        <f>'6.ВСР'!#REF!</f>
        <v>#REF!</v>
      </c>
      <c r="T350" s="189" t="e">
        <f>'6.ВСР'!#REF!</f>
        <v>#REF!</v>
      </c>
      <c r="U350" s="189" t="e">
        <f>'6.ВСР'!#REF!</f>
        <v>#REF!</v>
      </c>
      <c r="V350" s="189"/>
      <c r="W350" s="189"/>
      <c r="X350" s="189"/>
      <c r="Y350" s="189"/>
      <c r="Z350" s="189"/>
      <c r="AA350" s="189"/>
      <c r="AB350" s="189"/>
    </row>
    <row r="351" spans="1:28" s="126" customFormat="1" ht="60" x14ac:dyDescent="0.25">
      <c r="A351" s="190" t="s">
        <v>127</v>
      </c>
      <c r="B351" s="182">
        <v>52</v>
      </c>
      <c r="C351" s="182">
        <v>0</v>
      </c>
      <c r="D351" s="178" t="s">
        <v>216</v>
      </c>
      <c r="E351" s="182">
        <v>852</v>
      </c>
      <c r="F351" s="178" t="s">
        <v>121</v>
      </c>
      <c r="G351" s="178" t="s">
        <v>58</v>
      </c>
      <c r="H351" s="178" t="s">
        <v>331</v>
      </c>
      <c r="I351" s="178" t="s">
        <v>128</v>
      </c>
      <c r="J351" s="189">
        <f>'6.ВСР'!J372</f>
        <v>1965000</v>
      </c>
      <c r="K351" s="189">
        <f>'6.ВСР'!K372</f>
        <v>1965000</v>
      </c>
      <c r="L351" s="189">
        <f>'6.ВСР'!L372</f>
        <v>0</v>
      </c>
      <c r="M351" s="189">
        <f>'6.ВСР'!M372</f>
        <v>0</v>
      </c>
      <c r="N351" s="189">
        <f>'6.ВСР'!N372</f>
        <v>1518630</v>
      </c>
      <c r="O351" s="189">
        <f>'6.ВСР'!O372</f>
        <v>1518630</v>
      </c>
      <c r="P351" s="189">
        <f>'6.ВСР'!P372</f>
        <v>0</v>
      </c>
      <c r="Q351" s="189">
        <f>'6.ВСР'!Q372</f>
        <v>0</v>
      </c>
      <c r="R351" s="189">
        <f>'6.ВСР'!R372</f>
        <v>1577701</v>
      </c>
      <c r="S351" s="189" t="e">
        <f>'6.ВСР'!#REF!</f>
        <v>#REF!</v>
      </c>
      <c r="T351" s="189" t="e">
        <f>'6.ВСР'!#REF!</f>
        <v>#REF!</v>
      </c>
      <c r="U351" s="189" t="e">
        <f>'6.ВСР'!#REF!</f>
        <v>#REF!</v>
      </c>
      <c r="V351" s="189"/>
      <c r="W351" s="189"/>
      <c r="X351" s="189"/>
      <c r="Y351" s="189"/>
      <c r="Z351" s="189"/>
      <c r="AA351" s="189"/>
      <c r="AB351" s="189"/>
    </row>
    <row r="352" spans="1:28" s="126" customFormat="1" ht="71.25" x14ac:dyDescent="0.25">
      <c r="A352" s="212" t="s">
        <v>244</v>
      </c>
      <c r="B352" s="11">
        <v>52</v>
      </c>
      <c r="C352" s="11">
        <v>0</v>
      </c>
      <c r="D352" s="22" t="s">
        <v>245</v>
      </c>
      <c r="E352" s="11"/>
      <c r="F352" s="22"/>
      <c r="G352" s="22"/>
      <c r="H352" s="22"/>
      <c r="I352" s="22"/>
      <c r="J352" s="23">
        <f t="shared" ref="J352:U355" si="161">J353</f>
        <v>238528.6</v>
      </c>
      <c r="K352" s="23">
        <f t="shared" si="161"/>
        <v>238528.6</v>
      </c>
      <c r="L352" s="23">
        <f t="shared" si="161"/>
        <v>0</v>
      </c>
      <c r="M352" s="23">
        <f t="shared" si="161"/>
        <v>0</v>
      </c>
      <c r="N352" s="23">
        <f t="shared" si="161"/>
        <v>248069.75</v>
      </c>
      <c r="O352" s="23">
        <f t="shared" si="161"/>
        <v>248069.75</v>
      </c>
      <c r="P352" s="23">
        <f t="shared" si="161"/>
        <v>0</v>
      </c>
      <c r="Q352" s="23">
        <f t="shared" si="161"/>
        <v>0</v>
      </c>
      <c r="R352" s="23">
        <f t="shared" si="161"/>
        <v>248069.75</v>
      </c>
      <c r="S352" s="23" t="e">
        <f t="shared" si="161"/>
        <v>#REF!</v>
      </c>
      <c r="T352" s="23" t="e">
        <f t="shared" si="161"/>
        <v>#REF!</v>
      </c>
      <c r="U352" s="23" t="e">
        <f t="shared" si="161"/>
        <v>#REF!</v>
      </c>
      <c r="V352" s="23"/>
      <c r="W352" s="23"/>
      <c r="X352" s="23"/>
      <c r="Y352" s="23"/>
      <c r="Z352" s="23"/>
      <c r="AA352" s="23"/>
      <c r="AB352" s="23"/>
    </row>
    <row r="353" spans="1:28" s="126" customFormat="1" ht="42.75" x14ac:dyDescent="0.25">
      <c r="A353" s="212" t="s">
        <v>148</v>
      </c>
      <c r="B353" s="11">
        <v>52</v>
      </c>
      <c r="C353" s="11">
        <v>0</v>
      </c>
      <c r="D353" s="111" t="s">
        <v>245</v>
      </c>
      <c r="E353" s="11">
        <v>852</v>
      </c>
      <c r="F353" s="193"/>
      <c r="G353" s="193"/>
      <c r="H353" s="193"/>
      <c r="I353" s="178"/>
      <c r="J353" s="23">
        <f t="shared" si="161"/>
        <v>238528.6</v>
      </c>
      <c r="K353" s="23">
        <f t="shared" si="161"/>
        <v>238528.6</v>
      </c>
      <c r="L353" s="23">
        <f t="shared" si="161"/>
        <v>0</v>
      </c>
      <c r="M353" s="23">
        <f t="shared" si="161"/>
        <v>0</v>
      </c>
      <c r="N353" s="23">
        <f t="shared" si="161"/>
        <v>248069.75</v>
      </c>
      <c r="O353" s="23">
        <f t="shared" si="161"/>
        <v>248069.75</v>
      </c>
      <c r="P353" s="23">
        <f t="shared" si="161"/>
        <v>0</v>
      </c>
      <c r="Q353" s="23">
        <f t="shared" si="161"/>
        <v>0</v>
      </c>
      <c r="R353" s="23">
        <f t="shared" si="161"/>
        <v>248069.75</v>
      </c>
      <c r="S353" s="23" t="e">
        <f t="shared" si="161"/>
        <v>#REF!</v>
      </c>
      <c r="T353" s="23" t="e">
        <f t="shared" si="161"/>
        <v>#REF!</v>
      </c>
      <c r="U353" s="23" t="e">
        <f t="shared" si="161"/>
        <v>#REF!</v>
      </c>
      <c r="V353" s="23"/>
      <c r="W353" s="23"/>
      <c r="X353" s="23"/>
      <c r="Y353" s="23"/>
      <c r="Z353" s="23"/>
      <c r="AA353" s="23"/>
      <c r="AB353" s="23"/>
    </row>
    <row r="354" spans="1:28" s="126" customFormat="1" ht="75" x14ac:dyDescent="0.25">
      <c r="A354" s="192" t="s">
        <v>246</v>
      </c>
      <c r="B354" s="182">
        <v>52</v>
      </c>
      <c r="C354" s="182">
        <v>0</v>
      </c>
      <c r="D354" s="178" t="s">
        <v>245</v>
      </c>
      <c r="E354" s="182">
        <v>852</v>
      </c>
      <c r="F354" s="178" t="s">
        <v>121</v>
      </c>
      <c r="G354" s="178" t="s">
        <v>13</v>
      </c>
      <c r="H354" s="178" t="s">
        <v>247</v>
      </c>
      <c r="I354" s="178"/>
      <c r="J354" s="189">
        <f t="shared" si="161"/>
        <v>238528.6</v>
      </c>
      <c r="K354" s="189">
        <f t="shared" si="161"/>
        <v>238528.6</v>
      </c>
      <c r="L354" s="189">
        <f t="shared" si="161"/>
        <v>0</v>
      </c>
      <c r="M354" s="189">
        <f t="shared" si="161"/>
        <v>0</v>
      </c>
      <c r="N354" s="189">
        <f t="shared" si="161"/>
        <v>248069.75</v>
      </c>
      <c r="O354" s="189">
        <f t="shared" si="161"/>
        <v>248069.75</v>
      </c>
      <c r="P354" s="189">
        <f t="shared" si="161"/>
        <v>0</v>
      </c>
      <c r="Q354" s="189">
        <f t="shared" si="161"/>
        <v>0</v>
      </c>
      <c r="R354" s="189">
        <f t="shared" si="161"/>
        <v>248069.75</v>
      </c>
      <c r="S354" s="189" t="e">
        <f t="shared" si="161"/>
        <v>#REF!</v>
      </c>
      <c r="T354" s="189" t="e">
        <f t="shared" si="161"/>
        <v>#REF!</v>
      </c>
      <c r="U354" s="189" t="e">
        <f t="shared" si="161"/>
        <v>#REF!</v>
      </c>
      <c r="V354" s="189"/>
      <c r="W354" s="189"/>
      <c r="X354" s="189"/>
      <c r="Y354" s="189"/>
      <c r="Z354" s="189"/>
      <c r="AA354" s="189"/>
      <c r="AB354" s="189"/>
    </row>
    <row r="355" spans="1:28" s="126" customFormat="1" ht="30" x14ac:dyDescent="0.25">
      <c r="A355" s="190" t="s">
        <v>125</v>
      </c>
      <c r="B355" s="182">
        <v>52</v>
      </c>
      <c r="C355" s="182">
        <v>0</v>
      </c>
      <c r="D355" s="178" t="s">
        <v>245</v>
      </c>
      <c r="E355" s="182">
        <v>852</v>
      </c>
      <c r="F355" s="178" t="s">
        <v>121</v>
      </c>
      <c r="G355" s="178" t="s">
        <v>13</v>
      </c>
      <c r="H355" s="178" t="s">
        <v>247</v>
      </c>
      <c r="I355" s="178" t="s">
        <v>126</v>
      </c>
      <c r="J355" s="189">
        <f t="shared" si="161"/>
        <v>238528.6</v>
      </c>
      <c r="K355" s="189">
        <f t="shared" si="161"/>
        <v>238528.6</v>
      </c>
      <c r="L355" s="189">
        <f t="shared" si="161"/>
        <v>0</v>
      </c>
      <c r="M355" s="189">
        <f t="shared" si="161"/>
        <v>0</v>
      </c>
      <c r="N355" s="189">
        <f t="shared" si="161"/>
        <v>248069.75</v>
      </c>
      <c r="O355" s="189">
        <f t="shared" si="161"/>
        <v>248069.75</v>
      </c>
      <c r="P355" s="189">
        <f t="shared" si="161"/>
        <v>0</v>
      </c>
      <c r="Q355" s="189">
        <f t="shared" si="161"/>
        <v>0</v>
      </c>
      <c r="R355" s="189">
        <f t="shared" si="161"/>
        <v>248069.75</v>
      </c>
      <c r="S355" s="189" t="e">
        <f t="shared" si="161"/>
        <v>#REF!</v>
      </c>
      <c r="T355" s="189" t="e">
        <f t="shared" si="161"/>
        <v>#REF!</v>
      </c>
      <c r="U355" s="189" t="e">
        <f t="shared" si="161"/>
        <v>#REF!</v>
      </c>
      <c r="V355" s="189"/>
      <c r="W355" s="189"/>
      <c r="X355" s="189"/>
      <c r="Y355" s="189"/>
      <c r="Z355" s="189"/>
      <c r="AA355" s="189"/>
      <c r="AB355" s="189"/>
    </row>
    <row r="356" spans="1:28" s="126" customFormat="1" ht="45" x14ac:dyDescent="0.25">
      <c r="A356" s="190" t="s">
        <v>135</v>
      </c>
      <c r="B356" s="182">
        <v>52</v>
      </c>
      <c r="C356" s="182">
        <v>0</v>
      </c>
      <c r="D356" s="178" t="s">
        <v>245</v>
      </c>
      <c r="E356" s="182">
        <v>852</v>
      </c>
      <c r="F356" s="178" t="s">
        <v>121</v>
      </c>
      <c r="G356" s="178" t="s">
        <v>13</v>
      </c>
      <c r="H356" s="178" t="s">
        <v>247</v>
      </c>
      <c r="I356" s="178" t="s">
        <v>136</v>
      </c>
      <c r="J356" s="189">
        <f>'6.ВСР'!J375</f>
        <v>238528.6</v>
      </c>
      <c r="K356" s="189">
        <f>'6.ВСР'!K375</f>
        <v>238528.6</v>
      </c>
      <c r="L356" s="189">
        <f>'6.ВСР'!L375</f>
        <v>0</v>
      </c>
      <c r="M356" s="189">
        <f>'6.ВСР'!M375</f>
        <v>0</v>
      </c>
      <c r="N356" s="189">
        <f>'6.ВСР'!N375</f>
        <v>248069.75</v>
      </c>
      <c r="O356" s="189">
        <f>'6.ВСР'!O375</f>
        <v>248069.75</v>
      </c>
      <c r="P356" s="189">
        <f>'6.ВСР'!P375</f>
        <v>0</v>
      </c>
      <c r="Q356" s="189">
        <f>'6.ВСР'!Q375</f>
        <v>0</v>
      </c>
      <c r="R356" s="189">
        <f>'6.ВСР'!R375</f>
        <v>248069.75</v>
      </c>
      <c r="S356" s="189" t="e">
        <f>'6.ВСР'!#REF!</f>
        <v>#REF!</v>
      </c>
      <c r="T356" s="189" t="e">
        <f>'6.ВСР'!#REF!</f>
        <v>#REF!</v>
      </c>
      <c r="U356" s="189" t="e">
        <f>'6.ВСР'!#REF!</f>
        <v>#REF!</v>
      </c>
      <c r="V356" s="189"/>
      <c r="W356" s="189"/>
      <c r="X356" s="189"/>
      <c r="Y356" s="189"/>
      <c r="Z356" s="189"/>
      <c r="AA356" s="189"/>
      <c r="AB356" s="189"/>
    </row>
    <row r="357" spans="1:28" s="126" customFormat="1" ht="42.75" x14ac:dyDescent="0.25">
      <c r="A357" s="212" t="s">
        <v>248</v>
      </c>
      <c r="B357" s="11">
        <v>52</v>
      </c>
      <c r="C357" s="11">
        <v>0</v>
      </c>
      <c r="D357" s="22" t="s">
        <v>219</v>
      </c>
      <c r="E357" s="11"/>
      <c r="F357" s="22"/>
      <c r="G357" s="22"/>
      <c r="H357" s="22"/>
      <c r="I357" s="22"/>
      <c r="J357" s="23">
        <f t="shared" ref="J357:U362" si="162">J358</f>
        <v>123400</v>
      </c>
      <c r="K357" s="23">
        <f t="shared" si="162"/>
        <v>0</v>
      </c>
      <c r="L357" s="23">
        <f t="shared" si="162"/>
        <v>123400</v>
      </c>
      <c r="M357" s="23">
        <f t="shared" si="162"/>
        <v>0</v>
      </c>
      <c r="N357" s="23">
        <f t="shared" si="162"/>
        <v>0</v>
      </c>
      <c r="O357" s="23">
        <f t="shared" si="162"/>
        <v>0</v>
      </c>
      <c r="P357" s="23">
        <f t="shared" si="162"/>
        <v>0</v>
      </c>
      <c r="Q357" s="23">
        <f t="shared" si="162"/>
        <v>0</v>
      </c>
      <c r="R357" s="23">
        <f t="shared" si="162"/>
        <v>0</v>
      </c>
      <c r="S357" s="23" t="e">
        <f t="shared" si="162"/>
        <v>#REF!</v>
      </c>
      <c r="T357" s="23" t="e">
        <f t="shared" si="162"/>
        <v>#REF!</v>
      </c>
      <c r="U357" s="23" t="e">
        <f t="shared" si="162"/>
        <v>#REF!</v>
      </c>
      <c r="V357" s="23"/>
      <c r="W357" s="23"/>
      <c r="X357" s="23"/>
      <c r="Y357" s="23"/>
      <c r="Z357" s="23"/>
      <c r="AA357" s="23"/>
      <c r="AB357" s="23"/>
    </row>
    <row r="358" spans="1:28" s="126" customFormat="1" ht="42.75" x14ac:dyDescent="0.25">
      <c r="A358" s="212" t="s">
        <v>148</v>
      </c>
      <c r="B358" s="11">
        <v>52</v>
      </c>
      <c r="C358" s="11">
        <v>0</v>
      </c>
      <c r="D358" s="111" t="s">
        <v>219</v>
      </c>
      <c r="E358" s="11">
        <v>852</v>
      </c>
      <c r="F358" s="193"/>
      <c r="G358" s="193"/>
      <c r="H358" s="193"/>
      <c r="I358" s="178"/>
      <c r="J358" s="23">
        <f t="shared" si="162"/>
        <v>123400</v>
      </c>
      <c r="K358" s="23">
        <f t="shared" si="162"/>
        <v>0</v>
      </c>
      <c r="L358" s="23">
        <f t="shared" si="162"/>
        <v>123400</v>
      </c>
      <c r="M358" s="23">
        <f t="shared" si="162"/>
        <v>0</v>
      </c>
      <c r="N358" s="23">
        <f t="shared" si="162"/>
        <v>0</v>
      </c>
      <c r="O358" s="23">
        <f t="shared" si="162"/>
        <v>0</v>
      </c>
      <c r="P358" s="23">
        <f t="shared" si="162"/>
        <v>0</v>
      </c>
      <c r="Q358" s="23">
        <f t="shared" si="162"/>
        <v>0</v>
      </c>
      <c r="R358" s="23">
        <f t="shared" si="162"/>
        <v>0</v>
      </c>
      <c r="S358" s="23" t="e">
        <f t="shared" si="162"/>
        <v>#REF!</v>
      </c>
      <c r="T358" s="23" t="e">
        <f t="shared" si="162"/>
        <v>#REF!</v>
      </c>
      <c r="U358" s="23" t="e">
        <f t="shared" si="162"/>
        <v>#REF!</v>
      </c>
      <c r="V358" s="23"/>
      <c r="W358" s="23"/>
      <c r="X358" s="23"/>
      <c r="Y358" s="23"/>
      <c r="Z358" s="23"/>
      <c r="AA358" s="23"/>
      <c r="AB358" s="23"/>
    </row>
    <row r="359" spans="1:28" s="126" customFormat="1" ht="30" x14ac:dyDescent="0.25">
      <c r="A359" s="192" t="s">
        <v>166</v>
      </c>
      <c r="B359" s="182">
        <v>52</v>
      </c>
      <c r="C359" s="182">
        <v>0</v>
      </c>
      <c r="D359" s="178" t="s">
        <v>219</v>
      </c>
      <c r="E359" s="182">
        <v>852</v>
      </c>
      <c r="F359" s="178" t="s">
        <v>100</v>
      </c>
      <c r="G359" s="178" t="s">
        <v>100</v>
      </c>
      <c r="H359" s="178" t="s">
        <v>296</v>
      </c>
      <c r="I359" s="178"/>
      <c r="J359" s="189">
        <f t="shared" ref="J359:U359" si="163">J360+J362</f>
        <v>123400</v>
      </c>
      <c r="K359" s="189">
        <f t="shared" si="163"/>
        <v>0</v>
      </c>
      <c r="L359" s="189">
        <f t="shared" si="163"/>
        <v>123400</v>
      </c>
      <c r="M359" s="189">
        <f t="shared" si="163"/>
        <v>0</v>
      </c>
      <c r="N359" s="189">
        <f t="shared" si="163"/>
        <v>0</v>
      </c>
      <c r="O359" s="189">
        <f t="shared" si="163"/>
        <v>0</v>
      </c>
      <c r="P359" s="189">
        <f t="shared" si="163"/>
        <v>0</v>
      </c>
      <c r="Q359" s="189">
        <f t="shared" si="163"/>
        <v>0</v>
      </c>
      <c r="R359" s="189">
        <f t="shared" si="163"/>
        <v>0</v>
      </c>
      <c r="S359" s="189" t="e">
        <f t="shared" si="163"/>
        <v>#REF!</v>
      </c>
      <c r="T359" s="189" t="e">
        <f t="shared" si="163"/>
        <v>#REF!</v>
      </c>
      <c r="U359" s="189" t="e">
        <f t="shared" si="163"/>
        <v>#REF!</v>
      </c>
      <c r="V359" s="189"/>
      <c r="W359" s="189"/>
      <c r="X359" s="189"/>
      <c r="Y359" s="189"/>
      <c r="Z359" s="189"/>
      <c r="AA359" s="189"/>
      <c r="AB359" s="189"/>
    </row>
    <row r="360" spans="1:28" s="126" customFormat="1" ht="135" x14ac:dyDescent="0.25">
      <c r="A360" s="190" t="s">
        <v>16</v>
      </c>
      <c r="B360" s="182">
        <v>52</v>
      </c>
      <c r="C360" s="182">
        <v>0</v>
      </c>
      <c r="D360" s="178" t="s">
        <v>219</v>
      </c>
      <c r="E360" s="182">
        <v>852</v>
      </c>
      <c r="F360" s="178" t="s">
        <v>100</v>
      </c>
      <c r="G360" s="178" t="s">
        <v>100</v>
      </c>
      <c r="H360" s="178" t="s">
        <v>296</v>
      </c>
      <c r="I360" s="178" t="s">
        <v>18</v>
      </c>
      <c r="J360" s="189">
        <f t="shared" ref="J360:U360" si="164">J361</f>
        <v>16900</v>
      </c>
      <c r="K360" s="189">
        <f t="shared" si="164"/>
        <v>0</v>
      </c>
      <c r="L360" s="189">
        <f t="shared" si="164"/>
        <v>16900</v>
      </c>
      <c r="M360" s="189">
        <f t="shared" si="164"/>
        <v>0</v>
      </c>
      <c r="N360" s="189">
        <f t="shared" si="164"/>
        <v>0</v>
      </c>
      <c r="O360" s="189">
        <f t="shared" si="164"/>
        <v>0</v>
      </c>
      <c r="P360" s="189">
        <f t="shared" si="164"/>
        <v>0</v>
      </c>
      <c r="Q360" s="189">
        <f t="shared" si="164"/>
        <v>0</v>
      </c>
      <c r="R360" s="189">
        <f t="shared" si="164"/>
        <v>0</v>
      </c>
      <c r="S360" s="189" t="e">
        <f t="shared" si="164"/>
        <v>#REF!</v>
      </c>
      <c r="T360" s="189" t="e">
        <f t="shared" si="164"/>
        <v>#REF!</v>
      </c>
      <c r="U360" s="189" t="e">
        <f t="shared" si="164"/>
        <v>#REF!</v>
      </c>
      <c r="V360" s="189"/>
      <c r="W360" s="189"/>
      <c r="X360" s="189"/>
      <c r="Y360" s="189"/>
      <c r="Z360" s="189"/>
      <c r="AA360" s="189"/>
      <c r="AB360" s="189"/>
    </row>
    <row r="361" spans="1:28" s="126" customFormat="1" ht="30" x14ac:dyDescent="0.25">
      <c r="A361" s="37" t="s">
        <v>7</v>
      </c>
      <c r="B361" s="182">
        <v>52</v>
      </c>
      <c r="C361" s="182">
        <v>0</v>
      </c>
      <c r="D361" s="178" t="s">
        <v>219</v>
      </c>
      <c r="E361" s="182">
        <v>852</v>
      </c>
      <c r="F361" s="178" t="s">
        <v>100</v>
      </c>
      <c r="G361" s="178" t="s">
        <v>100</v>
      </c>
      <c r="H361" s="178" t="s">
        <v>296</v>
      </c>
      <c r="I361" s="178" t="s">
        <v>67</v>
      </c>
      <c r="J361" s="189">
        <f>'6.ВСР'!J343</f>
        <v>16900</v>
      </c>
      <c r="K361" s="189">
        <f>'6.ВСР'!K343</f>
        <v>0</v>
      </c>
      <c r="L361" s="189">
        <f>'6.ВСР'!L343</f>
        <v>16900</v>
      </c>
      <c r="M361" s="189">
        <f>'6.ВСР'!M343</f>
        <v>0</v>
      </c>
      <c r="N361" s="189">
        <f>'6.ВСР'!N343</f>
        <v>0</v>
      </c>
      <c r="O361" s="189">
        <f>'6.ВСР'!O343</f>
        <v>0</v>
      </c>
      <c r="P361" s="189">
        <f>'6.ВСР'!P343</f>
        <v>0</v>
      </c>
      <c r="Q361" s="189">
        <f>'6.ВСР'!Q343</f>
        <v>0</v>
      </c>
      <c r="R361" s="189">
        <f>'6.ВСР'!R343</f>
        <v>0</v>
      </c>
      <c r="S361" s="189" t="e">
        <f>'6.ВСР'!#REF!</f>
        <v>#REF!</v>
      </c>
      <c r="T361" s="189" t="e">
        <f>'6.ВСР'!#REF!</f>
        <v>#REF!</v>
      </c>
      <c r="U361" s="189" t="e">
        <f>'6.ВСР'!#REF!</f>
        <v>#REF!</v>
      </c>
      <c r="V361" s="189"/>
      <c r="W361" s="189"/>
      <c r="X361" s="189"/>
      <c r="Y361" s="189"/>
      <c r="Z361" s="189"/>
      <c r="AA361" s="189"/>
      <c r="AB361" s="189"/>
    </row>
    <row r="362" spans="1:28" s="126" customFormat="1" ht="60" x14ac:dyDescent="0.25">
      <c r="A362" s="37" t="s">
        <v>22</v>
      </c>
      <c r="B362" s="182">
        <v>52</v>
      </c>
      <c r="C362" s="182">
        <v>0</v>
      </c>
      <c r="D362" s="178" t="s">
        <v>219</v>
      </c>
      <c r="E362" s="182">
        <v>852</v>
      </c>
      <c r="F362" s="178" t="s">
        <v>100</v>
      </c>
      <c r="G362" s="178" t="s">
        <v>100</v>
      </c>
      <c r="H362" s="178" t="s">
        <v>296</v>
      </c>
      <c r="I362" s="178" t="s">
        <v>23</v>
      </c>
      <c r="J362" s="189">
        <f t="shared" si="162"/>
        <v>106500</v>
      </c>
      <c r="K362" s="189">
        <f t="shared" si="162"/>
        <v>0</v>
      </c>
      <c r="L362" s="189">
        <f t="shared" si="162"/>
        <v>106500</v>
      </c>
      <c r="M362" s="189">
        <f t="shared" si="162"/>
        <v>0</v>
      </c>
      <c r="N362" s="189">
        <f t="shared" si="162"/>
        <v>0</v>
      </c>
      <c r="O362" s="189">
        <f t="shared" si="162"/>
        <v>0</v>
      </c>
      <c r="P362" s="189">
        <f t="shared" si="162"/>
        <v>0</v>
      </c>
      <c r="Q362" s="189">
        <f t="shared" si="162"/>
        <v>0</v>
      </c>
      <c r="R362" s="189">
        <f t="shared" si="162"/>
        <v>0</v>
      </c>
      <c r="S362" s="189" t="e">
        <f t="shared" si="162"/>
        <v>#REF!</v>
      </c>
      <c r="T362" s="189" t="e">
        <f t="shared" si="162"/>
        <v>#REF!</v>
      </c>
      <c r="U362" s="189" t="e">
        <f t="shared" si="162"/>
        <v>#REF!</v>
      </c>
      <c r="V362" s="189"/>
      <c r="W362" s="189"/>
      <c r="X362" s="189"/>
      <c r="Y362" s="189"/>
      <c r="Z362" s="189"/>
      <c r="AA362" s="189"/>
      <c r="AB362" s="189"/>
    </row>
    <row r="363" spans="1:28" s="126" customFormat="1" ht="60" x14ac:dyDescent="0.25">
      <c r="A363" s="37" t="s">
        <v>9</v>
      </c>
      <c r="B363" s="182">
        <v>52</v>
      </c>
      <c r="C363" s="182">
        <v>0</v>
      </c>
      <c r="D363" s="178" t="s">
        <v>219</v>
      </c>
      <c r="E363" s="182">
        <v>852</v>
      </c>
      <c r="F363" s="178" t="s">
        <v>100</v>
      </c>
      <c r="G363" s="178" t="s">
        <v>100</v>
      </c>
      <c r="H363" s="178" t="s">
        <v>296</v>
      </c>
      <c r="I363" s="178" t="s">
        <v>24</v>
      </c>
      <c r="J363" s="189">
        <f>'6.ВСР'!J345</f>
        <v>106500</v>
      </c>
      <c r="K363" s="189">
        <f>'6.ВСР'!K345</f>
        <v>0</v>
      </c>
      <c r="L363" s="189">
        <f>'6.ВСР'!L345</f>
        <v>106500</v>
      </c>
      <c r="M363" s="189">
        <f>'6.ВСР'!M345</f>
        <v>0</v>
      </c>
      <c r="N363" s="189">
        <f>'6.ВСР'!N345</f>
        <v>0</v>
      </c>
      <c r="O363" s="189">
        <f>'6.ВСР'!O345</f>
        <v>0</v>
      </c>
      <c r="P363" s="189">
        <f>'6.ВСР'!P345</f>
        <v>0</v>
      </c>
      <c r="Q363" s="189">
        <f>'6.ВСР'!Q345</f>
        <v>0</v>
      </c>
      <c r="R363" s="189">
        <f>'6.ВСР'!R345</f>
        <v>0</v>
      </c>
      <c r="S363" s="189" t="e">
        <f>'6.ВСР'!#REF!</f>
        <v>#REF!</v>
      </c>
      <c r="T363" s="189" t="e">
        <f>'6.ВСР'!#REF!</f>
        <v>#REF!</v>
      </c>
      <c r="U363" s="189" t="e">
        <f>'6.ВСР'!#REF!</f>
        <v>#REF!</v>
      </c>
      <c r="V363" s="189"/>
      <c r="W363" s="189"/>
      <c r="X363" s="189"/>
      <c r="Y363" s="189"/>
      <c r="Z363" s="189"/>
      <c r="AA363" s="189"/>
      <c r="AB363" s="189"/>
    </row>
    <row r="364" spans="1:28" s="126" customFormat="1" ht="42.75" x14ac:dyDescent="0.25">
      <c r="A364" s="212" t="s">
        <v>249</v>
      </c>
      <c r="B364" s="11">
        <v>52</v>
      </c>
      <c r="C364" s="11">
        <v>0</v>
      </c>
      <c r="D364" s="22" t="s">
        <v>250</v>
      </c>
      <c r="E364" s="11"/>
      <c r="F364" s="22"/>
      <c r="G364" s="22"/>
      <c r="H364" s="22"/>
      <c r="I364" s="22"/>
      <c r="J364" s="23">
        <f t="shared" ref="J364:U367" si="165">J365</f>
        <v>523980</v>
      </c>
      <c r="K364" s="23">
        <f t="shared" si="165"/>
        <v>332280</v>
      </c>
      <c r="L364" s="23">
        <f t="shared" si="165"/>
        <v>191700</v>
      </c>
      <c r="M364" s="23">
        <f t="shared" si="165"/>
        <v>0</v>
      </c>
      <c r="N364" s="23">
        <f t="shared" si="165"/>
        <v>523980</v>
      </c>
      <c r="O364" s="23">
        <f t="shared" si="165"/>
        <v>332280</v>
      </c>
      <c r="P364" s="23">
        <f t="shared" si="165"/>
        <v>191700</v>
      </c>
      <c r="Q364" s="23">
        <f t="shared" si="165"/>
        <v>0</v>
      </c>
      <c r="R364" s="23">
        <f t="shared" si="165"/>
        <v>523980</v>
      </c>
      <c r="S364" s="23" t="e">
        <f t="shared" si="165"/>
        <v>#REF!</v>
      </c>
      <c r="T364" s="23" t="e">
        <f t="shared" si="165"/>
        <v>#REF!</v>
      </c>
      <c r="U364" s="23" t="e">
        <f t="shared" si="165"/>
        <v>#REF!</v>
      </c>
      <c r="V364" s="23"/>
      <c r="W364" s="23"/>
      <c r="X364" s="23"/>
      <c r="Y364" s="23"/>
      <c r="Z364" s="23"/>
      <c r="AA364" s="23"/>
      <c r="AB364" s="23"/>
    </row>
    <row r="365" spans="1:28" s="229" customFormat="1" ht="42.75" x14ac:dyDescent="0.25">
      <c r="A365" s="212" t="s">
        <v>148</v>
      </c>
      <c r="B365" s="11">
        <v>52</v>
      </c>
      <c r="C365" s="11">
        <v>0</v>
      </c>
      <c r="D365" s="111" t="s">
        <v>250</v>
      </c>
      <c r="E365" s="11">
        <v>852</v>
      </c>
      <c r="F365" s="193"/>
      <c r="G365" s="193"/>
      <c r="H365" s="193"/>
      <c r="I365" s="178"/>
      <c r="J365" s="23">
        <f t="shared" si="165"/>
        <v>523980</v>
      </c>
      <c r="K365" s="23">
        <f t="shared" si="165"/>
        <v>332280</v>
      </c>
      <c r="L365" s="23">
        <f t="shared" si="165"/>
        <v>191700</v>
      </c>
      <c r="M365" s="23">
        <f t="shared" si="165"/>
        <v>0</v>
      </c>
      <c r="N365" s="23">
        <f t="shared" si="165"/>
        <v>523980</v>
      </c>
      <c r="O365" s="23">
        <f t="shared" si="165"/>
        <v>332280</v>
      </c>
      <c r="P365" s="23">
        <f t="shared" si="165"/>
        <v>191700</v>
      </c>
      <c r="Q365" s="23">
        <f t="shared" si="165"/>
        <v>0</v>
      </c>
      <c r="R365" s="23">
        <f t="shared" si="165"/>
        <v>523980</v>
      </c>
      <c r="S365" s="23" t="e">
        <f t="shared" si="165"/>
        <v>#REF!</v>
      </c>
      <c r="T365" s="23" t="e">
        <f t="shared" si="165"/>
        <v>#REF!</v>
      </c>
      <c r="U365" s="23" t="e">
        <f t="shared" si="165"/>
        <v>#REF!</v>
      </c>
      <c r="V365" s="23"/>
      <c r="W365" s="23"/>
      <c r="X365" s="23"/>
      <c r="Y365" s="23"/>
      <c r="Z365" s="23"/>
      <c r="AA365" s="23"/>
      <c r="AB365" s="23"/>
    </row>
    <row r="366" spans="1:28" s="126" customFormat="1" ht="45" x14ac:dyDescent="0.25">
      <c r="A366" s="192" t="s">
        <v>160</v>
      </c>
      <c r="B366" s="182">
        <v>52</v>
      </c>
      <c r="C366" s="182">
        <v>0</v>
      </c>
      <c r="D366" s="178" t="s">
        <v>250</v>
      </c>
      <c r="E366" s="182">
        <v>852</v>
      </c>
      <c r="F366" s="178" t="s">
        <v>100</v>
      </c>
      <c r="G366" s="178" t="s">
        <v>56</v>
      </c>
      <c r="H366" s="178" t="s">
        <v>251</v>
      </c>
      <c r="I366" s="178"/>
      <c r="J366" s="189">
        <f t="shared" si="165"/>
        <v>523980</v>
      </c>
      <c r="K366" s="189">
        <f t="shared" si="165"/>
        <v>332280</v>
      </c>
      <c r="L366" s="189">
        <f t="shared" si="165"/>
        <v>191700</v>
      </c>
      <c r="M366" s="189">
        <f t="shared" si="165"/>
        <v>0</v>
      </c>
      <c r="N366" s="189">
        <f t="shared" si="165"/>
        <v>523980</v>
      </c>
      <c r="O366" s="189">
        <f t="shared" si="165"/>
        <v>332280</v>
      </c>
      <c r="P366" s="189">
        <f t="shared" si="165"/>
        <v>191700</v>
      </c>
      <c r="Q366" s="189">
        <f t="shared" si="165"/>
        <v>0</v>
      </c>
      <c r="R366" s="189">
        <f t="shared" si="165"/>
        <v>523980</v>
      </c>
      <c r="S366" s="189" t="e">
        <f t="shared" si="165"/>
        <v>#REF!</v>
      </c>
      <c r="T366" s="189" t="e">
        <f t="shared" si="165"/>
        <v>#REF!</v>
      </c>
      <c r="U366" s="189" t="e">
        <f t="shared" si="165"/>
        <v>#REF!</v>
      </c>
      <c r="V366" s="189"/>
      <c r="W366" s="189"/>
      <c r="X366" s="189"/>
      <c r="Y366" s="189"/>
      <c r="Z366" s="189"/>
      <c r="AA366" s="189"/>
      <c r="AB366" s="189"/>
    </row>
    <row r="367" spans="1:28" s="126" customFormat="1" ht="60" x14ac:dyDescent="0.25">
      <c r="A367" s="37" t="s">
        <v>53</v>
      </c>
      <c r="B367" s="182">
        <v>52</v>
      </c>
      <c r="C367" s="182">
        <v>0</v>
      </c>
      <c r="D367" s="178" t="s">
        <v>250</v>
      </c>
      <c r="E367" s="182">
        <v>852</v>
      </c>
      <c r="F367" s="178" t="s">
        <v>100</v>
      </c>
      <c r="G367" s="178" t="s">
        <v>56</v>
      </c>
      <c r="H367" s="178" t="s">
        <v>251</v>
      </c>
      <c r="I367" s="178" t="s">
        <v>106</v>
      </c>
      <c r="J367" s="189">
        <f t="shared" si="165"/>
        <v>523980</v>
      </c>
      <c r="K367" s="189">
        <f t="shared" si="165"/>
        <v>332280</v>
      </c>
      <c r="L367" s="189">
        <f t="shared" si="165"/>
        <v>191700</v>
      </c>
      <c r="M367" s="189">
        <f t="shared" si="165"/>
        <v>0</v>
      </c>
      <c r="N367" s="189">
        <f t="shared" si="165"/>
        <v>523980</v>
      </c>
      <c r="O367" s="189">
        <f t="shared" si="165"/>
        <v>332280</v>
      </c>
      <c r="P367" s="189">
        <f t="shared" si="165"/>
        <v>191700</v>
      </c>
      <c r="Q367" s="189">
        <f t="shared" si="165"/>
        <v>0</v>
      </c>
      <c r="R367" s="189">
        <f t="shared" si="165"/>
        <v>523980</v>
      </c>
      <c r="S367" s="189" t="e">
        <f t="shared" si="165"/>
        <v>#REF!</v>
      </c>
      <c r="T367" s="189" t="e">
        <f t="shared" si="165"/>
        <v>#REF!</v>
      </c>
      <c r="U367" s="189" t="e">
        <f t="shared" si="165"/>
        <v>#REF!</v>
      </c>
      <c r="V367" s="189"/>
      <c r="W367" s="189"/>
      <c r="X367" s="189"/>
      <c r="Y367" s="189"/>
      <c r="Z367" s="189"/>
      <c r="AA367" s="189"/>
      <c r="AB367" s="189"/>
    </row>
    <row r="368" spans="1:28" s="126" customFormat="1" ht="30" x14ac:dyDescent="0.25">
      <c r="A368" s="37" t="s">
        <v>107</v>
      </c>
      <c r="B368" s="182">
        <v>52</v>
      </c>
      <c r="C368" s="182">
        <v>0</v>
      </c>
      <c r="D368" s="178" t="s">
        <v>250</v>
      </c>
      <c r="E368" s="182">
        <v>852</v>
      </c>
      <c r="F368" s="178" t="s">
        <v>100</v>
      </c>
      <c r="G368" s="178" t="s">
        <v>56</v>
      </c>
      <c r="H368" s="178" t="s">
        <v>251</v>
      </c>
      <c r="I368" s="178" t="s">
        <v>108</v>
      </c>
      <c r="J368" s="189">
        <f>'6.ВСР'!J320</f>
        <v>523980</v>
      </c>
      <c r="K368" s="189">
        <f>'6.ВСР'!K320</f>
        <v>332280</v>
      </c>
      <c r="L368" s="189">
        <f>'6.ВСР'!L320</f>
        <v>191700</v>
      </c>
      <c r="M368" s="189">
        <f>'6.ВСР'!M320</f>
        <v>0</v>
      </c>
      <c r="N368" s="189">
        <f>'6.ВСР'!N320</f>
        <v>523980</v>
      </c>
      <c r="O368" s="189">
        <f>'6.ВСР'!O320</f>
        <v>332280</v>
      </c>
      <c r="P368" s="189">
        <f>'6.ВСР'!P320</f>
        <v>191700</v>
      </c>
      <c r="Q368" s="189">
        <f>'6.ВСР'!Q320</f>
        <v>0</v>
      </c>
      <c r="R368" s="189">
        <f>'6.ВСР'!R320</f>
        <v>523980</v>
      </c>
      <c r="S368" s="189" t="e">
        <f>'6.ВСР'!#REF!</f>
        <v>#REF!</v>
      </c>
      <c r="T368" s="189" t="e">
        <f>'6.ВСР'!#REF!</f>
        <v>#REF!</v>
      </c>
      <c r="U368" s="189" t="e">
        <f>'6.ВСР'!#REF!</f>
        <v>#REF!</v>
      </c>
      <c r="V368" s="189"/>
      <c r="W368" s="189"/>
      <c r="X368" s="189"/>
      <c r="Y368" s="189"/>
      <c r="Z368" s="189"/>
      <c r="AA368" s="189"/>
      <c r="AB368" s="189"/>
    </row>
    <row r="369" spans="1:28" s="126" customFormat="1" ht="71.25" x14ac:dyDescent="0.25">
      <c r="A369" s="212" t="s">
        <v>371</v>
      </c>
      <c r="B369" s="11">
        <v>53</v>
      </c>
      <c r="C369" s="182"/>
      <c r="D369" s="111"/>
      <c r="E369" s="11"/>
      <c r="F369" s="111"/>
      <c r="G369" s="111"/>
      <c r="H369" s="111"/>
      <c r="I369" s="22"/>
      <c r="J369" s="23">
        <f t="shared" ref="J369:U369" si="166">J370+J380</f>
        <v>8098400</v>
      </c>
      <c r="K369" s="23">
        <f t="shared" si="166"/>
        <v>833000</v>
      </c>
      <c r="L369" s="23">
        <f t="shared" si="166"/>
        <v>7263000</v>
      </c>
      <c r="M369" s="23">
        <f t="shared" si="166"/>
        <v>2400</v>
      </c>
      <c r="N369" s="23">
        <f t="shared" si="166"/>
        <v>8098400</v>
      </c>
      <c r="O369" s="23">
        <f t="shared" si="166"/>
        <v>833000</v>
      </c>
      <c r="P369" s="23">
        <f t="shared" si="166"/>
        <v>7263000</v>
      </c>
      <c r="Q369" s="23">
        <f t="shared" si="166"/>
        <v>2400</v>
      </c>
      <c r="R369" s="23">
        <f t="shared" si="166"/>
        <v>8098400</v>
      </c>
      <c r="S369" s="23" t="e">
        <f t="shared" si="166"/>
        <v>#REF!</v>
      </c>
      <c r="T369" s="23" t="e">
        <f t="shared" si="166"/>
        <v>#REF!</v>
      </c>
      <c r="U369" s="23" t="e">
        <f t="shared" si="166"/>
        <v>#REF!</v>
      </c>
      <c r="V369" s="23"/>
      <c r="W369" s="23"/>
      <c r="X369" s="23"/>
      <c r="Y369" s="23"/>
      <c r="Z369" s="23"/>
      <c r="AA369" s="23"/>
      <c r="AB369" s="23"/>
    </row>
    <row r="370" spans="1:28" s="126" customFormat="1" ht="85.5" x14ac:dyDescent="0.25">
      <c r="A370" s="212" t="s">
        <v>252</v>
      </c>
      <c r="B370" s="11">
        <v>53</v>
      </c>
      <c r="C370" s="182">
        <v>0</v>
      </c>
      <c r="D370" s="111" t="s">
        <v>138</v>
      </c>
      <c r="E370" s="11"/>
      <c r="F370" s="111"/>
      <c r="G370" s="111"/>
      <c r="H370" s="111"/>
      <c r="I370" s="22"/>
      <c r="J370" s="23">
        <f t="shared" ref="J370:U370" si="167">J371</f>
        <v>5765400</v>
      </c>
      <c r="K370" s="23">
        <f t="shared" si="167"/>
        <v>0</v>
      </c>
      <c r="L370" s="23">
        <f t="shared" si="167"/>
        <v>5763000</v>
      </c>
      <c r="M370" s="23">
        <f t="shared" si="167"/>
        <v>2400</v>
      </c>
      <c r="N370" s="23">
        <f t="shared" si="167"/>
        <v>5765400</v>
      </c>
      <c r="O370" s="23">
        <f t="shared" si="167"/>
        <v>0</v>
      </c>
      <c r="P370" s="23">
        <f t="shared" si="167"/>
        <v>5763000</v>
      </c>
      <c r="Q370" s="23">
        <f t="shared" si="167"/>
        <v>2400</v>
      </c>
      <c r="R370" s="23">
        <f t="shared" si="167"/>
        <v>5765400</v>
      </c>
      <c r="S370" s="23" t="e">
        <f t="shared" si="167"/>
        <v>#REF!</v>
      </c>
      <c r="T370" s="23" t="e">
        <f t="shared" si="167"/>
        <v>#REF!</v>
      </c>
      <c r="U370" s="23" t="e">
        <f t="shared" si="167"/>
        <v>#REF!</v>
      </c>
      <c r="V370" s="23"/>
      <c r="W370" s="23"/>
      <c r="X370" s="23"/>
      <c r="Y370" s="23"/>
      <c r="Z370" s="23"/>
      <c r="AA370" s="23"/>
      <c r="AB370" s="23"/>
    </row>
    <row r="371" spans="1:28" s="126" customFormat="1" ht="42.75" x14ac:dyDescent="0.25">
      <c r="A371" s="212" t="s">
        <v>178</v>
      </c>
      <c r="B371" s="11">
        <v>53</v>
      </c>
      <c r="C371" s="11">
        <v>0</v>
      </c>
      <c r="D371" s="178" t="s">
        <v>138</v>
      </c>
      <c r="E371" s="11">
        <v>853</v>
      </c>
      <c r="F371" s="178"/>
      <c r="G371" s="178"/>
      <c r="H371" s="178"/>
      <c r="I371" s="178"/>
      <c r="J371" s="23">
        <f t="shared" ref="J371:U371" si="168">J372+J377</f>
        <v>5765400</v>
      </c>
      <c r="K371" s="23">
        <f t="shared" si="168"/>
        <v>0</v>
      </c>
      <c r="L371" s="23">
        <f t="shared" si="168"/>
        <v>5763000</v>
      </c>
      <c r="M371" s="23">
        <f t="shared" si="168"/>
        <v>2400</v>
      </c>
      <c r="N371" s="23">
        <f t="shared" si="168"/>
        <v>5765400</v>
      </c>
      <c r="O371" s="23">
        <f t="shared" si="168"/>
        <v>0</v>
      </c>
      <c r="P371" s="23">
        <f t="shared" si="168"/>
        <v>5763000</v>
      </c>
      <c r="Q371" s="23">
        <f t="shared" si="168"/>
        <v>2400</v>
      </c>
      <c r="R371" s="23">
        <f t="shared" si="168"/>
        <v>5765400</v>
      </c>
      <c r="S371" s="23" t="e">
        <f t="shared" si="168"/>
        <v>#REF!</v>
      </c>
      <c r="T371" s="23" t="e">
        <f t="shared" si="168"/>
        <v>#REF!</v>
      </c>
      <c r="U371" s="23" t="e">
        <f t="shared" si="168"/>
        <v>#REF!</v>
      </c>
      <c r="V371" s="23"/>
      <c r="W371" s="23"/>
      <c r="X371" s="23"/>
      <c r="Y371" s="23"/>
      <c r="Z371" s="23"/>
      <c r="AA371" s="23"/>
      <c r="AB371" s="23"/>
    </row>
    <row r="372" spans="1:28" s="126" customFormat="1" ht="60" x14ac:dyDescent="0.25">
      <c r="A372" s="192" t="s">
        <v>20</v>
      </c>
      <c r="B372" s="182">
        <v>53</v>
      </c>
      <c r="C372" s="182">
        <v>0</v>
      </c>
      <c r="D372" s="178" t="s">
        <v>138</v>
      </c>
      <c r="E372" s="38">
        <v>853</v>
      </c>
      <c r="F372" s="178" t="s">
        <v>17</v>
      </c>
      <c r="G372" s="178" t="s">
        <v>134</v>
      </c>
      <c r="H372" s="178" t="s">
        <v>258</v>
      </c>
      <c r="I372" s="178"/>
      <c r="J372" s="189">
        <f t="shared" ref="J372:U372" si="169">J373+J375</f>
        <v>5763000</v>
      </c>
      <c r="K372" s="189">
        <f t="shared" si="169"/>
        <v>0</v>
      </c>
      <c r="L372" s="189">
        <f t="shared" si="169"/>
        <v>5763000</v>
      </c>
      <c r="M372" s="189">
        <f t="shared" si="169"/>
        <v>0</v>
      </c>
      <c r="N372" s="189">
        <f t="shared" si="169"/>
        <v>5763000</v>
      </c>
      <c r="O372" s="189">
        <f t="shared" si="169"/>
        <v>0</v>
      </c>
      <c r="P372" s="189">
        <f t="shared" si="169"/>
        <v>5763000</v>
      </c>
      <c r="Q372" s="189">
        <f t="shared" si="169"/>
        <v>0</v>
      </c>
      <c r="R372" s="189">
        <f t="shared" si="169"/>
        <v>5763000</v>
      </c>
      <c r="S372" s="189" t="e">
        <f t="shared" si="169"/>
        <v>#REF!</v>
      </c>
      <c r="T372" s="189" t="e">
        <f t="shared" si="169"/>
        <v>#REF!</v>
      </c>
      <c r="U372" s="189" t="e">
        <f t="shared" si="169"/>
        <v>#REF!</v>
      </c>
      <c r="V372" s="189"/>
      <c r="W372" s="189"/>
      <c r="X372" s="189"/>
      <c r="Y372" s="189"/>
      <c r="Z372" s="189"/>
      <c r="AA372" s="189"/>
      <c r="AB372" s="189"/>
    </row>
    <row r="373" spans="1:28" s="126" customFormat="1" ht="135" x14ac:dyDescent="0.25">
      <c r="A373" s="190" t="s">
        <v>16</v>
      </c>
      <c r="B373" s="182">
        <v>53</v>
      </c>
      <c r="C373" s="182">
        <v>0</v>
      </c>
      <c r="D373" s="178" t="s">
        <v>138</v>
      </c>
      <c r="E373" s="38">
        <v>853</v>
      </c>
      <c r="F373" s="178" t="s">
        <v>11</v>
      </c>
      <c r="G373" s="178" t="s">
        <v>134</v>
      </c>
      <c r="H373" s="178" t="s">
        <v>258</v>
      </c>
      <c r="I373" s="178" t="s">
        <v>18</v>
      </c>
      <c r="J373" s="189">
        <f t="shared" ref="J373:U373" si="170">J374</f>
        <v>5460700</v>
      </c>
      <c r="K373" s="189">
        <f t="shared" si="170"/>
        <v>0</v>
      </c>
      <c r="L373" s="189">
        <f t="shared" si="170"/>
        <v>5460700</v>
      </c>
      <c r="M373" s="189">
        <f t="shared" si="170"/>
        <v>0</v>
      </c>
      <c r="N373" s="189">
        <f t="shared" si="170"/>
        <v>5460700</v>
      </c>
      <c r="O373" s="189">
        <f t="shared" si="170"/>
        <v>0</v>
      </c>
      <c r="P373" s="189">
        <f t="shared" si="170"/>
        <v>5460700</v>
      </c>
      <c r="Q373" s="189">
        <f t="shared" si="170"/>
        <v>0</v>
      </c>
      <c r="R373" s="189">
        <f t="shared" si="170"/>
        <v>5460700</v>
      </c>
      <c r="S373" s="189" t="e">
        <f t="shared" si="170"/>
        <v>#REF!</v>
      </c>
      <c r="T373" s="189" t="e">
        <f t="shared" si="170"/>
        <v>#REF!</v>
      </c>
      <c r="U373" s="189" t="e">
        <f t="shared" si="170"/>
        <v>#REF!</v>
      </c>
      <c r="V373" s="189"/>
      <c r="W373" s="189"/>
      <c r="X373" s="189"/>
      <c r="Y373" s="189"/>
      <c r="Z373" s="189"/>
      <c r="AA373" s="189"/>
      <c r="AB373" s="189"/>
    </row>
    <row r="374" spans="1:28" s="126" customFormat="1" ht="45" x14ac:dyDescent="0.25">
      <c r="A374" s="190" t="s">
        <v>8</v>
      </c>
      <c r="B374" s="182">
        <v>53</v>
      </c>
      <c r="C374" s="182">
        <v>0</v>
      </c>
      <c r="D374" s="178" t="s">
        <v>138</v>
      </c>
      <c r="E374" s="38">
        <v>853</v>
      </c>
      <c r="F374" s="178" t="s">
        <v>11</v>
      </c>
      <c r="G374" s="178" t="s">
        <v>134</v>
      </c>
      <c r="H374" s="178" t="s">
        <v>258</v>
      </c>
      <c r="I374" s="178" t="s">
        <v>19</v>
      </c>
      <c r="J374" s="189">
        <f>'6.ВСР'!J390</f>
        <v>5460700</v>
      </c>
      <c r="K374" s="189">
        <f>'6.ВСР'!K390</f>
        <v>0</v>
      </c>
      <c r="L374" s="189">
        <f>'6.ВСР'!L390</f>
        <v>5460700</v>
      </c>
      <c r="M374" s="189">
        <f>'6.ВСР'!M390</f>
        <v>0</v>
      </c>
      <c r="N374" s="189">
        <f>'6.ВСР'!N390</f>
        <v>5460700</v>
      </c>
      <c r="O374" s="189">
        <f>'6.ВСР'!O390</f>
        <v>0</v>
      </c>
      <c r="P374" s="189">
        <f>'6.ВСР'!P390</f>
        <v>5460700</v>
      </c>
      <c r="Q374" s="189">
        <f>'6.ВСР'!Q390</f>
        <v>0</v>
      </c>
      <c r="R374" s="189">
        <f>'6.ВСР'!R390</f>
        <v>5460700</v>
      </c>
      <c r="S374" s="189" t="e">
        <f>'6.ВСР'!#REF!</f>
        <v>#REF!</v>
      </c>
      <c r="T374" s="189" t="e">
        <f>'6.ВСР'!#REF!</f>
        <v>#REF!</v>
      </c>
      <c r="U374" s="189" t="e">
        <f>'6.ВСР'!#REF!</f>
        <v>#REF!</v>
      </c>
      <c r="V374" s="189"/>
      <c r="W374" s="189"/>
      <c r="X374" s="189"/>
      <c r="Y374" s="189"/>
      <c r="Z374" s="189"/>
      <c r="AA374" s="189"/>
      <c r="AB374" s="189"/>
    </row>
    <row r="375" spans="1:28" s="195" customFormat="1" ht="60" x14ac:dyDescent="0.25">
      <c r="A375" s="37" t="s">
        <v>22</v>
      </c>
      <c r="B375" s="182">
        <v>53</v>
      </c>
      <c r="C375" s="182">
        <v>0</v>
      </c>
      <c r="D375" s="178" t="s">
        <v>138</v>
      </c>
      <c r="E375" s="38">
        <v>853</v>
      </c>
      <c r="F375" s="178" t="s">
        <v>11</v>
      </c>
      <c r="G375" s="178" t="s">
        <v>134</v>
      </c>
      <c r="H375" s="178" t="s">
        <v>258</v>
      </c>
      <c r="I375" s="178" t="s">
        <v>23</v>
      </c>
      <c r="J375" s="203">
        <f t="shared" ref="J375:U375" si="171">J376</f>
        <v>302300</v>
      </c>
      <c r="K375" s="203">
        <f t="shared" si="171"/>
        <v>0</v>
      </c>
      <c r="L375" s="203">
        <f t="shared" si="171"/>
        <v>302300</v>
      </c>
      <c r="M375" s="203">
        <f t="shared" si="171"/>
        <v>0</v>
      </c>
      <c r="N375" s="203">
        <f t="shared" si="171"/>
        <v>302300</v>
      </c>
      <c r="O375" s="203">
        <f t="shared" si="171"/>
        <v>0</v>
      </c>
      <c r="P375" s="203">
        <f t="shared" si="171"/>
        <v>302300</v>
      </c>
      <c r="Q375" s="203">
        <f t="shared" si="171"/>
        <v>0</v>
      </c>
      <c r="R375" s="203">
        <f t="shared" si="171"/>
        <v>302300</v>
      </c>
      <c r="S375" s="203" t="e">
        <f t="shared" si="171"/>
        <v>#REF!</v>
      </c>
      <c r="T375" s="203" t="e">
        <f t="shared" si="171"/>
        <v>#REF!</v>
      </c>
      <c r="U375" s="203" t="e">
        <f t="shared" si="171"/>
        <v>#REF!</v>
      </c>
      <c r="V375" s="203"/>
      <c r="W375" s="203"/>
      <c r="X375" s="203"/>
      <c r="Y375" s="203"/>
      <c r="Z375" s="203"/>
      <c r="AA375" s="203"/>
      <c r="AB375" s="203"/>
    </row>
    <row r="376" spans="1:28" s="195" customFormat="1" ht="60" x14ac:dyDescent="0.25">
      <c r="A376" s="37" t="s">
        <v>9</v>
      </c>
      <c r="B376" s="182">
        <v>53</v>
      </c>
      <c r="C376" s="182">
        <v>0</v>
      </c>
      <c r="D376" s="178" t="s">
        <v>138</v>
      </c>
      <c r="E376" s="38">
        <v>853</v>
      </c>
      <c r="F376" s="178" t="s">
        <v>11</v>
      </c>
      <c r="G376" s="178" t="s">
        <v>134</v>
      </c>
      <c r="H376" s="178" t="s">
        <v>258</v>
      </c>
      <c r="I376" s="178" t="s">
        <v>24</v>
      </c>
      <c r="J376" s="203">
        <f>'6.ВСР'!J392</f>
        <v>302300</v>
      </c>
      <c r="K376" s="203">
        <f>'6.ВСР'!K392</f>
        <v>0</v>
      </c>
      <c r="L376" s="203">
        <f>'6.ВСР'!L392</f>
        <v>302300</v>
      </c>
      <c r="M376" s="203">
        <f>'6.ВСР'!M392</f>
        <v>0</v>
      </c>
      <c r="N376" s="203">
        <f>'6.ВСР'!N392</f>
        <v>302300</v>
      </c>
      <c r="O376" s="203">
        <f>'6.ВСР'!O392</f>
        <v>0</v>
      </c>
      <c r="P376" s="203">
        <f>'6.ВСР'!P392</f>
        <v>302300</v>
      </c>
      <c r="Q376" s="203">
        <f>'6.ВСР'!Q392</f>
        <v>0</v>
      </c>
      <c r="R376" s="203">
        <f>'6.ВСР'!R392</f>
        <v>302300</v>
      </c>
      <c r="S376" s="203" t="e">
        <f>'6.ВСР'!#REF!</f>
        <v>#REF!</v>
      </c>
      <c r="T376" s="203" t="e">
        <f>'6.ВСР'!#REF!</f>
        <v>#REF!</v>
      </c>
      <c r="U376" s="203" t="e">
        <f>'6.ВСР'!#REF!</f>
        <v>#REF!</v>
      </c>
      <c r="V376" s="203"/>
      <c r="W376" s="203"/>
      <c r="X376" s="203"/>
      <c r="Y376" s="203"/>
      <c r="Z376" s="203"/>
      <c r="AA376" s="203"/>
      <c r="AB376" s="203"/>
    </row>
    <row r="377" spans="1:28" s="12" customFormat="1" ht="135" x14ac:dyDescent="0.25">
      <c r="A377" s="194" t="s">
        <v>364</v>
      </c>
      <c r="B377" s="182">
        <v>53</v>
      </c>
      <c r="C377" s="182">
        <v>0</v>
      </c>
      <c r="D377" s="178" t="s">
        <v>138</v>
      </c>
      <c r="E377" s="38">
        <v>853</v>
      </c>
      <c r="F377" s="178"/>
      <c r="G377" s="178"/>
      <c r="H377" s="178" t="s">
        <v>367</v>
      </c>
      <c r="I377" s="178"/>
      <c r="J377" s="189">
        <f t="shared" ref="J377:U378" si="172">J378</f>
        <v>2400</v>
      </c>
      <c r="K377" s="189">
        <f t="shared" si="172"/>
        <v>0</v>
      </c>
      <c r="L377" s="189">
        <f t="shared" si="172"/>
        <v>0</v>
      </c>
      <c r="M377" s="189">
        <f t="shared" si="172"/>
        <v>2400</v>
      </c>
      <c r="N377" s="189">
        <f t="shared" si="172"/>
        <v>2400</v>
      </c>
      <c r="O377" s="189">
        <f t="shared" si="172"/>
        <v>0</v>
      </c>
      <c r="P377" s="189">
        <f t="shared" si="172"/>
        <v>0</v>
      </c>
      <c r="Q377" s="189">
        <f t="shared" si="172"/>
        <v>2400</v>
      </c>
      <c r="R377" s="189">
        <f t="shared" si="172"/>
        <v>2400</v>
      </c>
      <c r="S377" s="189" t="e">
        <f t="shared" si="172"/>
        <v>#REF!</v>
      </c>
      <c r="T377" s="189" t="e">
        <f t="shared" si="172"/>
        <v>#REF!</v>
      </c>
      <c r="U377" s="189" t="e">
        <f t="shared" si="172"/>
        <v>#REF!</v>
      </c>
      <c r="V377" s="189"/>
      <c r="W377" s="189"/>
      <c r="X377" s="189"/>
      <c r="Y377" s="189"/>
      <c r="Z377" s="189"/>
      <c r="AA377" s="189"/>
      <c r="AB377" s="189"/>
    </row>
    <row r="378" spans="1:28" s="12" customFormat="1" ht="60" x14ac:dyDescent="0.25">
      <c r="A378" s="37" t="s">
        <v>22</v>
      </c>
      <c r="B378" s="182">
        <v>53</v>
      </c>
      <c r="C378" s="182">
        <v>0</v>
      </c>
      <c r="D378" s="178" t="s">
        <v>138</v>
      </c>
      <c r="E378" s="38">
        <v>853</v>
      </c>
      <c r="F378" s="178"/>
      <c r="G378" s="178"/>
      <c r="H378" s="178" t="s">
        <v>367</v>
      </c>
      <c r="I378" s="178" t="s">
        <v>23</v>
      </c>
      <c r="J378" s="189">
        <f t="shared" si="172"/>
        <v>2400</v>
      </c>
      <c r="K378" s="189">
        <f t="shared" si="172"/>
        <v>0</v>
      </c>
      <c r="L378" s="189">
        <f t="shared" si="172"/>
        <v>0</v>
      </c>
      <c r="M378" s="189">
        <f t="shared" si="172"/>
        <v>2400</v>
      </c>
      <c r="N378" s="189">
        <f t="shared" si="172"/>
        <v>2400</v>
      </c>
      <c r="O378" s="189">
        <f t="shared" si="172"/>
        <v>0</v>
      </c>
      <c r="P378" s="189">
        <f t="shared" si="172"/>
        <v>0</v>
      </c>
      <c r="Q378" s="189">
        <f t="shared" si="172"/>
        <v>2400</v>
      </c>
      <c r="R378" s="189">
        <f t="shared" si="172"/>
        <v>2400</v>
      </c>
      <c r="S378" s="189" t="e">
        <f t="shared" si="172"/>
        <v>#REF!</v>
      </c>
      <c r="T378" s="189" t="e">
        <f t="shared" si="172"/>
        <v>#REF!</v>
      </c>
      <c r="U378" s="189" t="e">
        <f t="shared" si="172"/>
        <v>#REF!</v>
      </c>
      <c r="V378" s="189"/>
      <c r="W378" s="189"/>
      <c r="X378" s="189"/>
      <c r="Y378" s="189"/>
      <c r="Z378" s="189"/>
      <c r="AA378" s="189"/>
      <c r="AB378" s="189"/>
    </row>
    <row r="379" spans="1:28" s="12" customFormat="1" ht="60" x14ac:dyDescent="0.25">
      <c r="A379" s="37" t="s">
        <v>9</v>
      </c>
      <c r="B379" s="182">
        <v>53</v>
      </c>
      <c r="C379" s="182">
        <v>0</v>
      </c>
      <c r="D379" s="178" t="s">
        <v>138</v>
      </c>
      <c r="E379" s="38">
        <v>853</v>
      </c>
      <c r="F379" s="178"/>
      <c r="G379" s="178"/>
      <c r="H379" s="178" t="s">
        <v>367</v>
      </c>
      <c r="I379" s="178" t="s">
        <v>24</v>
      </c>
      <c r="J379" s="189">
        <f>'6.ВСР'!J395</f>
        <v>2400</v>
      </c>
      <c r="K379" s="189">
        <f>'6.ВСР'!K395</f>
        <v>0</v>
      </c>
      <c r="L379" s="189">
        <f>'6.ВСР'!L395</f>
        <v>0</v>
      </c>
      <c r="M379" s="189">
        <f>'6.ВСР'!M395</f>
        <v>2400</v>
      </c>
      <c r="N379" s="189">
        <f>'6.ВСР'!N395</f>
        <v>2400</v>
      </c>
      <c r="O379" s="189">
        <f>'6.ВСР'!O395</f>
        <v>0</v>
      </c>
      <c r="P379" s="189">
        <f>'6.ВСР'!P395</f>
        <v>0</v>
      </c>
      <c r="Q379" s="189">
        <f>'6.ВСР'!Q395</f>
        <v>2400</v>
      </c>
      <c r="R379" s="189">
        <f>'6.ВСР'!R395</f>
        <v>2400</v>
      </c>
      <c r="S379" s="189" t="e">
        <f>'6.ВСР'!#REF!</f>
        <v>#REF!</v>
      </c>
      <c r="T379" s="189" t="e">
        <f>'6.ВСР'!#REF!</f>
        <v>#REF!</v>
      </c>
      <c r="U379" s="189" t="e">
        <f>'6.ВСР'!#REF!</f>
        <v>#REF!</v>
      </c>
      <c r="V379" s="189"/>
      <c r="W379" s="189"/>
      <c r="X379" s="189"/>
      <c r="Y379" s="189"/>
      <c r="Z379" s="189"/>
      <c r="AA379" s="189"/>
      <c r="AB379" s="189"/>
    </row>
    <row r="380" spans="1:28" s="12" customFormat="1" ht="71.25" x14ac:dyDescent="0.25">
      <c r="A380" s="212" t="s">
        <v>253</v>
      </c>
      <c r="B380" s="11">
        <v>53</v>
      </c>
      <c r="C380" s="11">
        <v>0</v>
      </c>
      <c r="D380" s="111" t="s">
        <v>81</v>
      </c>
      <c r="E380" s="11"/>
      <c r="F380" s="111"/>
      <c r="G380" s="111"/>
      <c r="H380" s="111"/>
      <c r="I380" s="111"/>
      <c r="J380" s="23">
        <f t="shared" ref="J380:U380" si="173">J381</f>
        <v>2333000</v>
      </c>
      <c r="K380" s="23">
        <f t="shared" si="173"/>
        <v>833000</v>
      </c>
      <c r="L380" s="23">
        <f t="shared" si="173"/>
        <v>1500000</v>
      </c>
      <c r="M380" s="23">
        <f t="shared" si="173"/>
        <v>0</v>
      </c>
      <c r="N380" s="23">
        <f t="shared" si="173"/>
        <v>2333000</v>
      </c>
      <c r="O380" s="23">
        <f t="shared" si="173"/>
        <v>833000</v>
      </c>
      <c r="P380" s="23">
        <f t="shared" si="173"/>
        <v>1500000</v>
      </c>
      <c r="Q380" s="23">
        <f t="shared" si="173"/>
        <v>0</v>
      </c>
      <c r="R380" s="23">
        <f t="shared" si="173"/>
        <v>2333000</v>
      </c>
      <c r="S380" s="23" t="e">
        <f t="shared" si="173"/>
        <v>#REF!</v>
      </c>
      <c r="T380" s="23" t="e">
        <f t="shared" si="173"/>
        <v>#REF!</v>
      </c>
      <c r="U380" s="23" t="e">
        <f t="shared" si="173"/>
        <v>#REF!</v>
      </c>
      <c r="V380" s="23"/>
      <c r="W380" s="23"/>
      <c r="X380" s="23"/>
      <c r="Y380" s="23"/>
      <c r="Z380" s="23"/>
      <c r="AA380" s="23"/>
      <c r="AB380" s="23"/>
    </row>
    <row r="381" spans="1:28" s="12" customFormat="1" ht="42.75" x14ac:dyDescent="0.25">
      <c r="A381" s="212" t="s">
        <v>178</v>
      </c>
      <c r="B381" s="11">
        <v>53</v>
      </c>
      <c r="C381" s="11">
        <v>0</v>
      </c>
      <c r="D381" s="22" t="s">
        <v>81</v>
      </c>
      <c r="E381" s="11">
        <v>853</v>
      </c>
      <c r="F381" s="178"/>
      <c r="G381" s="178"/>
      <c r="H381" s="178"/>
      <c r="I381" s="178"/>
      <c r="J381" s="23">
        <f t="shared" ref="J381:U381" si="174">J382+J385+J388</f>
        <v>2333000</v>
      </c>
      <c r="K381" s="23">
        <f t="shared" si="174"/>
        <v>833000</v>
      </c>
      <c r="L381" s="23">
        <f t="shared" si="174"/>
        <v>1500000</v>
      </c>
      <c r="M381" s="23">
        <f t="shared" si="174"/>
        <v>0</v>
      </c>
      <c r="N381" s="23">
        <f t="shared" si="174"/>
        <v>2333000</v>
      </c>
      <c r="O381" s="23">
        <f t="shared" si="174"/>
        <v>833000</v>
      </c>
      <c r="P381" s="23">
        <f t="shared" si="174"/>
        <v>1500000</v>
      </c>
      <c r="Q381" s="23">
        <f t="shared" si="174"/>
        <v>0</v>
      </c>
      <c r="R381" s="23">
        <f t="shared" si="174"/>
        <v>2333000</v>
      </c>
      <c r="S381" s="23" t="e">
        <f t="shared" si="174"/>
        <v>#REF!</v>
      </c>
      <c r="T381" s="23" t="e">
        <f t="shared" si="174"/>
        <v>#REF!</v>
      </c>
      <c r="U381" s="23" t="e">
        <f t="shared" si="174"/>
        <v>#REF!</v>
      </c>
      <c r="V381" s="23"/>
      <c r="W381" s="23"/>
      <c r="X381" s="23"/>
      <c r="Y381" s="23"/>
      <c r="Z381" s="23"/>
      <c r="AA381" s="23"/>
      <c r="AB381" s="23"/>
    </row>
    <row r="382" spans="1:28" s="126" customFormat="1" ht="30" x14ac:dyDescent="0.25">
      <c r="A382" s="192" t="s">
        <v>306</v>
      </c>
      <c r="B382" s="182">
        <v>53</v>
      </c>
      <c r="C382" s="182">
        <v>0</v>
      </c>
      <c r="D382" s="193" t="s">
        <v>81</v>
      </c>
      <c r="E382" s="38">
        <v>853</v>
      </c>
      <c r="F382" s="193" t="s">
        <v>185</v>
      </c>
      <c r="G382" s="193" t="s">
        <v>11</v>
      </c>
      <c r="H382" s="193" t="s">
        <v>254</v>
      </c>
      <c r="I382" s="111"/>
      <c r="J382" s="189">
        <f t="shared" ref="J382:U383" si="175">J383</f>
        <v>833000</v>
      </c>
      <c r="K382" s="189">
        <f t="shared" si="175"/>
        <v>833000</v>
      </c>
      <c r="L382" s="189">
        <f t="shared" si="175"/>
        <v>0</v>
      </c>
      <c r="M382" s="189">
        <f t="shared" si="175"/>
        <v>0</v>
      </c>
      <c r="N382" s="189">
        <f t="shared" si="175"/>
        <v>833000</v>
      </c>
      <c r="O382" s="189">
        <f t="shared" si="175"/>
        <v>833000</v>
      </c>
      <c r="P382" s="189">
        <f t="shared" si="175"/>
        <v>0</v>
      </c>
      <c r="Q382" s="189">
        <f t="shared" si="175"/>
        <v>0</v>
      </c>
      <c r="R382" s="189">
        <f t="shared" si="175"/>
        <v>833000</v>
      </c>
      <c r="S382" s="189" t="e">
        <f t="shared" si="175"/>
        <v>#REF!</v>
      </c>
      <c r="T382" s="189" t="e">
        <f t="shared" si="175"/>
        <v>#REF!</v>
      </c>
      <c r="U382" s="189" t="e">
        <f t="shared" si="175"/>
        <v>#REF!</v>
      </c>
      <c r="V382" s="189"/>
      <c r="W382" s="189"/>
      <c r="X382" s="189"/>
      <c r="Y382" s="189"/>
      <c r="Z382" s="189"/>
      <c r="AA382" s="189"/>
      <c r="AB382" s="189"/>
    </row>
    <row r="383" spans="1:28" s="126" customFormat="1" x14ac:dyDescent="0.25">
      <c r="A383" s="190" t="s">
        <v>42</v>
      </c>
      <c r="B383" s="182">
        <v>53</v>
      </c>
      <c r="C383" s="182">
        <v>0</v>
      </c>
      <c r="D383" s="178" t="s">
        <v>81</v>
      </c>
      <c r="E383" s="38">
        <v>853</v>
      </c>
      <c r="F383" s="178" t="s">
        <v>185</v>
      </c>
      <c r="G383" s="178" t="s">
        <v>11</v>
      </c>
      <c r="H383" s="178" t="s">
        <v>254</v>
      </c>
      <c r="I383" s="178" t="s">
        <v>43</v>
      </c>
      <c r="J383" s="189">
        <f t="shared" si="175"/>
        <v>833000</v>
      </c>
      <c r="K383" s="189">
        <f t="shared" si="175"/>
        <v>833000</v>
      </c>
      <c r="L383" s="189">
        <f t="shared" si="175"/>
        <v>0</v>
      </c>
      <c r="M383" s="189">
        <f t="shared" si="175"/>
        <v>0</v>
      </c>
      <c r="N383" s="189">
        <f t="shared" si="175"/>
        <v>833000</v>
      </c>
      <c r="O383" s="189">
        <f t="shared" si="175"/>
        <v>833000</v>
      </c>
      <c r="P383" s="189">
        <f t="shared" si="175"/>
        <v>0</v>
      </c>
      <c r="Q383" s="189">
        <f t="shared" si="175"/>
        <v>0</v>
      </c>
      <c r="R383" s="189">
        <f t="shared" si="175"/>
        <v>833000</v>
      </c>
      <c r="S383" s="189" t="e">
        <f t="shared" si="175"/>
        <v>#REF!</v>
      </c>
      <c r="T383" s="189" t="e">
        <f t="shared" si="175"/>
        <v>#REF!</v>
      </c>
      <c r="U383" s="189" t="e">
        <f t="shared" si="175"/>
        <v>#REF!</v>
      </c>
      <c r="V383" s="189"/>
      <c r="W383" s="189"/>
      <c r="X383" s="189"/>
      <c r="Y383" s="189"/>
      <c r="Z383" s="189"/>
      <c r="AA383" s="189"/>
      <c r="AB383" s="189"/>
    </row>
    <row r="384" spans="1:28" s="126" customFormat="1" x14ac:dyDescent="0.25">
      <c r="A384" s="190" t="s">
        <v>188</v>
      </c>
      <c r="B384" s="182">
        <v>53</v>
      </c>
      <c r="C384" s="182">
        <v>0</v>
      </c>
      <c r="D384" s="178" t="s">
        <v>81</v>
      </c>
      <c r="E384" s="38">
        <v>853</v>
      </c>
      <c r="F384" s="178" t="s">
        <v>185</v>
      </c>
      <c r="G384" s="178" t="s">
        <v>11</v>
      </c>
      <c r="H384" s="193" t="s">
        <v>254</v>
      </c>
      <c r="I384" s="178" t="s">
        <v>189</v>
      </c>
      <c r="J384" s="189">
        <f>'6.ВСР'!J408</f>
        <v>833000</v>
      </c>
      <c r="K384" s="189">
        <f>'6.ВСР'!K408</f>
        <v>833000</v>
      </c>
      <c r="L384" s="189">
        <f>'6.ВСР'!L408</f>
        <v>0</v>
      </c>
      <c r="M384" s="189">
        <f>'6.ВСР'!M408</f>
        <v>0</v>
      </c>
      <c r="N384" s="189">
        <f>'6.ВСР'!N408</f>
        <v>833000</v>
      </c>
      <c r="O384" s="189">
        <f>'6.ВСР'!O408</f>
        <v>833000</v>
      </c>
      <c r="P384" s="189">
        <f>'6.ВСР'!P408</f>
        <v>0</v>
      </c>
      <c r="Q384" s="189">
        <f>'6.ВСР'!Q408</f>
        <v>0</v>
      </c>
      <c r="R384" s="189">
        <f>'6.ВСР'!R408</f>
        <v>833000</v>
      </c>
      <c r="S384" s="189" t="e">
        <f>'6.ВСР'!#REF!</f>
        <v>#REF!</v>
      </c>
      <c r="T384" s="189" t="e">
        <f>'6.ВСР'!#REF!</f>
        <v>#REF!</v>
      </c>
      <c r="U384" s="189" t="e">
        <f>'6.ВСР'!#REF!</f>
        <v>#REF!</v>
      </c>
      <c r="V384" s="189"/>
      <c r="W384" s="189"/>
      <c r="X384" s="189"/>
      <c r="Y384" s="189"/>
      <c r="Z384" s="189"/>
      <c r="AA384" s="189"/>
      <c r="AB384" s="189"/>
    </row>
    <row r="385" spans="1:28" s="126" customFormat="1" ht="60" hidden="1" x14ac:dyDescent="0.25">
      <c r="A385" s="192" t="s">
        <v>59</v>
      </c>
      <c r="B385" s="182">
        <v>53</v>
      </c>
      <c r="C385" s="182">
        <v>0</v>
      </c>
      <c r="D385" s="193" t="s">
        <v>81</v>
      </c>
      <c r="E385" s="38">
        <v>853</v>
      </c>
      <c r="F385" s="182" t="s">
        <v>56</v>
      </c>
      <c r="G385" s="182" t="s">
        <v>58</v>
      </c>
      <c r="H385" s="182">
        <v>51180</v>
      </c>
      <c r="I385" s="182" t="s">
        <v>61</v>
      </c>
      <c r="J385" s="23"/>
      <c r="K385" s="23"/>
      <c r="L385" s="23"/>
      <c r="M385" s="23"/>
      <c r="N385" s="23"/>
      <c r="O385" s="23"/>
      <c r="P385" s="23"/>
      <c r="Q385" s="23"/>
      <c r="R385" s="23"/>
      <c r="S385" s="23"/>
      <c r="T385" s="23"/>
      <c r="U385" s="23"/>
      <c r="V385" s="23"/>
      <c r="W385" s="23"/>
      <c r="X385" s="23"/>
      <c r="Y385" s="23"/>
      <c r="Z385" s="23"/>
      <c r="AA385" s="23"/>
      <c r="AB385" s="23"/>
    </row>
    <row r="386" spans="1:28" s="126" customFormat="1" hidden="1" x14ac:dyDescent="0.25">
      <c r="A386" s="37" t="s">
        <v>42</v>
      </c>
      <c r="B386" s="182">
        <v>53</v>
      </c>
      <c r="C386" s="182">
        <v>0</v>
      </c>
      <c r="D386" s="178" t="s">
        <v>81</v>
      </c>
      <c r="E386" s="38">
        <v>853</v>
      </c>
      <c r="F386" s="182" t="s">
        <v>56</v>
      </c>
      <c r="G386" s="182" t="s">
        <v>58</v>
      </c>
      <c r="H386" s="182">
        <v>51180</v>
      </c>
      <c r="I386" s="182" t="s">
        <v>43</v>
      </c>
      <c r="J386" s="189"/>
      <c r="K386" s="189"/>
      <c r="L386" s="189"/>
      <c r="M386" s="189"/>
      <c r="N386" s="189"/>
      <c r="O386" s="189"/>
      <c r="P386" s="189"/>
      <c r="Q386" s="189"/>
      <c r="R386" s="189"/>
      <c r="S386" s="189"/>
      <c r="T386" s="189"/>
      <c r="U386" s="189"/>
      <c r="V386" s="189"/>
      <c r="W386" s="189"/>
      <c r="X386" s="189"/>
      <c r="Y386" s="189"/>
      <c r="Z386" s="189"/>
      <c r="AA386" s="189"/>
      <c r="AB386" s="189"/>
    </row>
    <row r="387" spans="1:28" s="126" customFormat="1" hidden="1" x14ac:dyDescent="0.25">
      <c r="A387" s="37" t="s">
        <v>44</v>
      </c>
      <c r="B387" s="182">
        <v>53</v>
      </c>
      <c r="C387" s="182">
        <v>0</v>
      </c>
      <c r="D387" s="178" t="s">
        <v>81</v>
      </c>
      <c r="E387" s="38">
        <v>853</v>
      </c>
      <c r="F387" s="182" t="s">
        <v>56</v>
      </c>
      <c r="G387" s="182" t="s">
        <v>58</v>
      </c>
      <c r="H387" s="182">
        <v>51180</v>
      </c>
      <c r="I387" s="182" t="s">
        <v>45</v>
      </c>
      <c r="J387" s="189"/>
      <c r="K387" s="189"/>
      <c r="L387" s="189"/>
      <c r="M387" s="189"/>
      <c r="N387" s="189"/>
      <c r="O387" s="189"/>
      <c r="P387" s="189"/>
      <c r="Q387" s="189"/>
      <c r="R387" s="189"/>
      <c r="S387" s="189"/>
      <c r="T387" s="189"/>
      <c r="U387" s="189"/>
      <c r="V387" s="189"/>
      <c r="W387" s="189"/>
      <c r="X387" s="189"/>
      <c r="Y387" s="189"/>
      <c r="Z387" s="189"/>
      <c r="AA387" s="189"/>
      <c r="AB387" s="189"/>
    </row>
    <row r="388" spans="1:28" s="126" customFormat="1" ht="60" x14ac:dyDescent="0.25">
      <c r="A388" s="192" t="s">
        <v>255</v>
      </c>
      <c r="B388" s="182">
        <v>53</v>
      </c>
      <c r="C388" s="182">
        <v>0</v>
      </c>
      <c r="D388" s="178" t="s">
        <v>81</v>
      </c>
      <c r="E388" s="38">
        <v>853</v>
      </c>
      <c r="F388" s="178" t="s">
        <v>185</v>
      </c>
      <c r="G388" s="178" t="s">
        <v>56</v>
      </c>
      <c r="H388" s="193" t="s">
        <v>302</v>
      </c>
      <c r="I388" s="178"/>
      <c r="J388" s="189">
        <f t="shared" ref="J388:U389" si="176">J389</f>
        <v>1500000</v>
      </c>
      <c r="K388" s="189">
        <f t="shared" si="176"/>
        <v>0</v>
      </c>
      <c r="L388" s="189">
        <f t="shared" si="176"/>
        <v>1500000</v>
      </c>
      <c r="M388" s="189">
        <f t="shared" si="176"/>
        <v>0</v>
      </c>
      <c r="N388" s="189">
        <f t="shared" si="176"/>
        <v>1500000</v>
      </c>
      <c r="O388" s="189">
        <f t="shared" si="176"/>
        <v>0</v>
      </c>
      <c r="P388" s="189">
        <f t="shared" si="176"/>
        <v>1500000</v>
      </c>
      <c r="Q388" s="189">
        <f t="shared" si="176"/>
        <v>0</v>
      </c>
      <c r="R388" s="189">
        <f t="shared" si="176"/>
        <v>1500000</v>
      </c>
      <c r="S388" s="189" t="e">
        <f t="shared" si="176"/>
        <v>#REF!</v>
      </c>
      <c r="T388" s="189" t="e">
        <f t="shared" si="176"/>
        <v>#REF!</v>
      </c>
      <c r="U388" s="189" t="e">
        <f t="shared" si="176"/>
        <v>#REF!</v>
      </c>
      <c r="V388" s="189"/>
      <c r="W388" s="189"/>
      <c r="X388" s="189"/>
      <c r="Y388" s="189"/>
      <c r="Z388" s="189"/>
      <c r="AA388" s="189"/>
      <c r="AB388" s="189"/>
    </row>
    <row r="389" spans="1:28" s="12" customFormat="1" x14ac:dyDescent="0.25">
      <c r="A389" s="190" t="s">
        <v>42</v>
      </c>
      <c r="B389" s="182">
        <v>53</v>
      </c>
      <c r="C389" s="182">
        <v>0</v>
      </c>
      <c r="D389" s="178" t="s">
        <v>81</v>
      </c>
      <c r="E389" s="38">
        <v>853</v>
      </c>
      <c r="F389" s="178" t="s">
        <v>185</v>
      </c>
      <c r="G389" s="178" t="s">
        <v>56</v>
      </c>
      <c r="H389" s="193" t="s">
        <v>302</v>
      </c>
      <c r="I389" s="178" t="s">
        <v>43</v>
      </c>
      <c r="J389" s="189">
        <f t="shared" si="176"/>
        <v>1500000</v>
      </c>
      <c r="K389" s="189">
        <f t="shared" si="176"/>
        <v>0</v>
      </c>
      <c r="L389" s="189">
        <f t="shared" si="176"/>
        <v>1500000</v>
      </c>
      <c r="M389" s="189">
        <f t="shared" si="176"/>
        <v>0</v>
      </c>
      <c r="N389" s="189">
        <f t="shared" si="176"/>
        <v>1500000</v>
      </c>
      <c r="O389" s="189">
        <f t="shared" si="176"/>
        <v>0</v>
      </c>
      <c r="P389" s="189">
        <f t="shared" si="176"/>
        <v>1500000</v>
      </c>
      <c r="Q389" s="189">
        <f t="shared" si="176"/>
        <v>0</v>
      </c>
      <c r="R389" s="189">
        <f t="shared" si="176"/>
        <v>1500000</v>
      </c>
      <c r="S389" s="189" t="e">
        <f t="shared" si="176"/>
        <v>#REF!</v>
      </c>
      <c r="T389" s="189" t="e">
        <f t="shared" si="176"/>
        <v>#REF!</v>
      </c>
      <c r="U389" s="189" t="e">
        <f t="shared" si="176"/>
        <v>#REF!</v>
      </c>
      <c r="V389" s="189"/>
      <c r="W389" s="189"/>
      <c r="X389" s="189"/>
      <c r="Y389" s="189"/>
      <c r="Z389" s="189"/>
      <c r="AA389" s="189"/>
      <c r="AB389" s="189"/>
    </row>
    <row r="390" spans="1:28" s="126" customFormat="1" x14ac:dyDescent="0.25">
      <c r="A390" s="190" t="s">
        <v>188</v>
      </c>
      <c r="B390" s="182">
        <v>53</v>
      </c>
      <c r="C390" s="182">
        <v>0</v>
      </c>
      <c r="D390" s="178" t="s">
        <v>81</v>
      </c>
      <c r="E390" s="38">
        <v>853</v>
      </c>
      <c r="F390" s="178" t="s">
        <v>185</v>
      </c>
      <c r="G390" s="178" t="s">
        <v>56</v>
      </c>
      <c r="H390" s="193" t="s">
        <v>302</v>
      </c>
      <c r="I390" s="178" t="s">
        <v>189</v>
      </c>
      <c r="J390" s="189">
        <f>'6.ВСР'!J412</f>
        <v>1500000</v>
      </c>
      <c r="K390" s="189">
        <f>'6.ВСР'!K412</f>
        <v>0</v>
      </c>
      <c r="L390" s="189">
        <f>'6.ВСР'!L412</f>
        <v>1500000</v>
      </c>
      <c r="M390" s="189">
        <f>'6.ВСР'!M412</f>
        <v>0</v>
      </c>
      <c r="N390" s="189">
        <f>'6.ВСР'!N412</f>
        <v>1500000</v>
      </c>
      <c r="O390" s="189">
        <f>'6.ВСР'!O412</f>
        <v>0</v>
      </c>
      <c r="P390" s="189">
        <f>'6.ВСР'!P412</f>
        <v>1500000</v>
      </c>
      <c r="Q390" s="189">
        <f>'6.ВСР'!Q412</f>
        <v>0</v>
      </c>
      <c r="R390" s="189">
        <f>'6.ВСР'!R412</f>
        <v>1500000</v>
      </c>
      <c r="S390" s="189" t="e">
        <f>'6.ВСР'!#REF!</f>
        <v>#REF!</v>
      </c>
      <c r="T390" s="189" t="e">
        <f>'6.ВСР'!#REF!</f>
        <v>#REF!</v>
      </c>
      <c r="U390" s="189" t="e">
        <f>'6.ВСР'!#REF!</f>
        <v>#REF!</v>
      </c>
      <c r="V390" s="189"/>
      <c r="W390" s="189"/>
      <c r="X390" s="189"/>
      <c r="Y390" s="189"/>
      <c r="Z390" s="189"/>
      <c r="AA390" s="189"/>
      <c r="AB390" s="189"/>
    </row>
    <row r="391" spans="1:28" s="126" customFormat="1" ht="28.5" x14ac:dyDescent="0.25">
      <c r="A391" s="212" t="s">
        <v>256</v>
      </c>
      <c r="B391" s="11">
        <v>70</v>
      </c>
      <c r="C391" s="182"/>
      <c r="D391" s="178"/>
      <c r="E391" s="38"/>
      <c r="F391" s="178"/>
      <c r="G391" s="178"/>
      <c r="H391" s="178"/>
      <c r="I391" s="178"/>
      <c r="J391" s="23">
        <f t="shared" ref="J391:U391" si="177">J392+J399+J405+J411</f>
        <v>1174600</v>
      </c>
      <c r="K391" s="23">
        <f t="shared" si="177"/>
        <v>0</v>
      </c>
      <c r="L391" s="23">
        <f t="shared" si="177"/>
        <v>1156600</v>
      </c>
      <c r="M391" s="23">
        <f t="shared" si="177"/>
        <v>18000</v>
      </c>
      <c r="N391" s="23">
        <f t="shared" si="177"/>
        <v>4460500</v>
      </c>
      <c r="O391" s="23">
        <f t="shared" si="177"/>
        <v>0</v>
      </c>
      <c r="P391" s="23">
        <f t="shared" si="177"/>
        <v>4442500</v>
      </c>
      <c r="Q391" s="23">
        <f t="shared" si="177"/>
        <v>18000</v>
      </c>
      <c r="R391" s="23">
        <f t="shared" si="177"/>
        <v>7160500</v>
      </c>
      <c r="S391" s="23" t="e">
        <f t="shared" si="177"/>
        <v>#REF!</v>
      </c>
      <c r="T391" s="23" t="e">
        <f t="shared" si="177"/>
        <v>#REF!</v>
      </c>
      <c r="U391" s="23" t="e">
        <f t="shared" si="177"/>
        <v>#REF!</v>
      </c>
      <c r="V391" s="23"/>
      <c r="W391" s="23"/>
      <c r="X391" s="23"/>
      <c r="Y391" s="23"/>
      <c r="Z391" s="23"/>
      <c r="AA391" s="23"/>
      <c r="AB391" s="23"/>
    </row>
    <row r="392" spans="1:28" s="126" customFormat="1" ht="28.5" hidden="1" x14ac:dyDescent="0.25">
      <c r="A392" s="212" t="s">
        <v>6</v>
      </c>
      <c r="B392" s="11">
        <v>70</v>
      </c>
      <c r="C392" s="11">
        <v>0</v>
      </c>
      <c r="D392" s="178" t="s">
        <v>242</v>
      </c>
      <c r="E392" s="220">
        <v>851</v>
      </c>
      <c r="F392" s="22"/>
      <c r="G392" s="22"/>
      <c r="H392" s="22"/>
      <c r="I392" s="22"/>
      <c r="J392" s="23">
        <f t="shared" ref="J392:U392" si="178">J393+J396</f>
        <v>0</v>
      </c>
      <c r="K392" s="23">
        <f t="shared" si="178"/>
        <v>0</v>
      </c>
      <c r="L392" s="23">
        <f t="shared" si="178"/>
        <v>0</v>
      </c>
      <c r="M392" s="23">
        <f t="shared" si="178"/>
        <v>0</v>
      </c>
      <c r="N392" s="23">
        <f t="shared" si="178"/>
        <v>0</v>
      </c>
      <c r="O392" s="23">
        <f t="shared" si="178"/>
        <v>0</v>
      </c>
      <c r="P392" s="23">
        <f t="shared" si="178"/>
        <v>0</v>
      </c>
      <c r="Q392" s="23">
        <f t="shared" si="178"/>
        <v>0</v>
      </c>
      <c r="R392" s="23">
        <f t="shared" si="178"/>
        <v>0</v>
      </c>
      <c r="S392" s="23" t="e">
        <f t="shared" si="178"/>
        <v>#REF!</v>
      </c>
      <c r="T392" s="23" t="e">
        <f t="shared" si="178"/>
        <v>#REF!</v>
      </c>
      <c r="U392" s="23" t="e">
        <f t="shared" si="178"/>
        <v>#REF!</v>
      </c>
      <c r="V392" s="23" t="e">
        <f t="shared" ref="V392:AB392" si="179">V393+V396</f>
        <v>#REF!</v>
      </c>
      <c r="W392" s="23" t="e">
        <f t="shared" si="179"/>
        <v>#REF!</v>
      </c>
      <c r="X392" s="23" t="e">
        <f t="shared" si="179"/>
        <v>#REF!</v>
      </c>
      <c r="Y392" s="23" t="e">
        <f t="shared" si="179"/>
        <v>#REF!</v>
      </c>
      <c r="Z392" s="23" t="e">
        <f t="shared" si="179"/>
        <v>#REF!</v>
      </c>
      <c r="AA392" s="23" t="e">
        <f t="shared" si="179"/>
        <v>#REF!</v>
      </c>
      <c r="AB392" s="23" t="e">
        <f t="shared" si="179"/>
        <v>#REF!</v>
      </c>
    </row>
    <row r="393" spans="1:28" s="126" customFormat="1" ht="30" hidden="1" x14ac:dyDescent="0.25">
      <c r="A393" s="192" t="s">
        <v>130</v>
      </c>
      <c r="B393" s="182">
        <v>70</v>
      </c>
      <c r="C393" s="182">
        <v>0</v>
      </c>
      <c r="D393" s="178" t="s">
        <v>242</v>
      </c>
      <c r="E393" s="182">
        <v>851</v>
      </c>
      <c r="F393" s="178" t="s">
        <v>11</v>
      </c>
      <c r="G393" s="178" t="s">
        <v>138</v>
      </c>
      <c r="H393" s="178" t="s">
        <v>362</v>
      </c>
      <c r="I393" s="178"/>
      <c r="J393" s="189">
        <f t="shared" ref="J393:U394" si="180">J394</f>
        <v>0</v>
      </c>
      <c r="K393" s="189">
        <f t="shared" si="180"/>
        <v>0</v>
      </c>
      <c r="L393" s="189">
        <f t="shared" si="180"/>
        <v>0</v>
      </c>
      <c r="M393" s="189">
        <f t="shared" si="180"/>
        <v>0</v>
      </c>
      <c r="N393" s="189">
        <f t="shared" si="180"/>
        <v>0</v>
      </c>
      <c r="O393" s="189">
        <f t="shared" si="180"/>
        <v>0</v>
      </c>
      <c r="P393" s="189">
        <f t="shared" si="180"/>
        <v>0</v>
      </c>
      <c r="Q393" s="189">
        <f t="shared" si="180"/>
        <v>0</v>
      </c>
      <c r="R393" s="189">
        <f t="shared" si="180"/>
        <v>0</v>
      </c>
      <c r="S393" s="189" t="e">
        <f t="shared" si="180"/>
        <v>#REF!</v>
      </c>
      <c r="T393" s="189" t="e">
        <f t="shared" si="180"/>
        <v>#REF!</v>
      </c>
      <c r="U393" s="189" t="e">
        <f t="shared" si="180"/>
        <v>#REF!</v>
      </c>
      <c r="V393" s="189"/>
      <c r="W393" s="189"/>
      <c r="X393" s="189"/>
      <c r="Y393" s="189"/>
      <c r="Z393" s="189"/>
      <c r="AA393" s="189"/>
      <c r="AB393" s="189"/>
    </row>
    <row r="394" spans="1:28" s="126" customFormat="1" ht="30" hidden="1" x14ac:dyDescent="0.25">
      <c r="A394" s="190" t="s">
        <v>125</v>
      </c>
      <c r="B394" s="182">
        <v>70</v>
      </c>
      <c r="C394" s="182">
        <v>0</v>
      </c>
      <c r="D394" s="178" t="s">
        <v>242</v>
      </c>
      <c r="E394" s="182">
        <v>851</v>
      </c>
      <c r="F394" s="178" t="s">
        <v>11</v>
      </c>
      <c r="G394" s="178" t="s">
        <v>138</v>
      </c>
      <c r="H394" s="178" t="s">
        <v>362</v>
      </c>
      <c r="I394" s="178" t="s">
        <v>126</v>
      </c>
      <c r="J394" s="189">
        <f t="shared" si="180"/>
        <v>0</v>
      </c>
      <c r="K394" s="189">
        <f t="shared" si="180"/>
        <v>0</v>
      </c>
      <c r="L394" s="189">
        <f t="shared" si="180"/>
        <v>0</v>
      </c>
      <c r="M394" s="189">
        <f t="shared" si="180"/>
        <v>0</v>
      </c>
      <c r="N394" s="189">
        <f t="shared" si="180"/>
        <v>0</v>
      </c>
      <c r="O394" s="189">
        <f t="shared" si="180"/>
        <v>0</v>
      </c>
      <c r="P394" s="189">
        <f t="shared" si="180"/>
        <v>0</v>
      </c>
      <c r="Q394" s="189">
        <f t="shared" si="180"/>
        <v>0</v>
      </c>
      <c r="R394" s="189">
        <f t="shared" si="180"/>
        <v>0</v>
      </c>
      <c r="S394" s="189" t="e">
        <f t="shared" si="180"/>
        <v>#REF!</v>
      </c>
      <c r="T394" s="189" t="e">
        <f t="shared" si="180"/>
        <v>#REF!</v>
      </c>
      <c r="U394" s="189" t="e">
        <f t="shared" si="180"/>
        <v>#REF!</v>
      </c>
      <c r="V394" s="189"/>
      <c r="W394" s="189"/>
      <c r="X394" s="189"/>
      <c r="Y394" s="189"/>
      <c r="Z394" s="189"/>
      <c r="AA394" s="189"/>
      <c r="AB394" s="189"/>
    </row>
    <row r="395" spans="1:28" s="126" customFormat="1" ht="60" hidden="1" x14ac:dyDescent="0.25">
      <c r="A395" s="190" t="s">
        <v>127</v>
      </c>
      <c r="B395" s="182">
        <v>70</v>
      </c>
      <c r="C395" s="182">
        <v>0</v>
      </c>
      <c r="D395" s="178" t="s">
        <v>242</v>
      </c>
      <c r="E395" s="182">
        <v>851</v>
      </c>
      <c r="F395" s="178" t="s">
        <v>11</v>
      </c>
      <c r="G395" s="178" t="s">
        <v>138</v>
      </c>
      <c r="H395" s="178" t="s">
        <v>362</v>
      </c>
      <c r="I395" s="178" t="s">
        <v>128</v>
      </c>
      <c r="J395" s="189">
        <f>'6.ВСР'!J204+'6.ВСР'!J220</f>
        <v>0</v>
      </c>
      <c r="K395" s="189">
        <f>'6.ВСР'!K204+'6.ВСР'!K220</f>
        <v>0</v>
      </c>
      <c r="L395" s="189">
        <f>'6.ВСР'!L204+'6.ВСР'!L220</f>
        <v>0</v>
      </c>
      <c r="M395" s="189">
        <f>'6.ВСР'!M204+'6.ВСР'!M220</f>
        <v>0</v>
      </c>
      <c r="N395" s="189">
        <f>'6.ВСР'!N204+'6.ВСР'!N220</f>
        <v>0</v>
      </c>
      <c r="O395" s="189">
        <f>'6.ВСР'!O204+'6.ВСР'!O220</f>
        <v>0</v>
      </c>
      <c r="P395" s="189">
        <f>'6.ВСР'!P204+'6.ВСР'!P220</f>
        <v>0</v>
      </c>
      <c r="Q395" s="189">
        <f>'6.ВСР'!Q204+'6.ВСР'!Q220</f>
        <v>0</v>
      </c>
      <c r="R395" s="189">
        <f>'6.ВСР'!R204+'6.ВСР'!R220</f>
        <v>0</v>
      </c>
      <c r="S395" s="189" t="e">
        <f>'6.ВСР'!#REF!+'6.ВСР'!#REF!</f>
        <v>#REF!</v>
      </c>
      <c r="T395" s="189" t="e">
        <f>'6.ВСР'!#REF!+'6.ВСР'!#REF!</f>
        <v>#REF!</v>
      </c>
      <c r="U395" s="189" t="e">
        <f>'6.ВСР'!#REF!+'6.ВСР'!#REF!</f>
        <v>#REF!</v>
      </c>
      <c r="V395" s="189" t="e">
        <f>'6.ВСР'!#REF!+'6.ВСР'!#REF!</f>
        <v>#REF!</v>
      </c>
      <c r="W395" s="189" t="e">
        <f>'6.ВСР'!#REF!+'6.ВСР'!#REF!</f>
        <v>#REF!</v>
      </c>
      <c r="X395" s="189" t="e">
        <f>'6.ВСР'!#REF!+'6.ВСР'!#REF!</f>
        <v>#REF!</v>
      </c>
      <c r="Y395" s="189" t="e">
        <f>'6.ВСР'!#REF!+'6.ВСР'!#REF!</f>
        <v>#REF!</v>
      </c>
      <c r="Z395" s="189" t="e">
        <f>'6.ВСР'!#REF!+'6.ВСР'!#REF!</f>
        <v>#REF!</v>
      </c>
      <c r="AA395" s="189" t="e">
        <f>'6.ВСР'!#REF!+'6.ВСР'!#REF!</f>
        <v>#REF!</v>
      </c>
      <c r="AB395" s="189" t="e">
        <f>'6.ВСР'!#REF!+'6.ВСР'!#REF!</f>
        <v>#REF!</v>
      </c>
    </row>
    <row r="396" spans="1:28" s="126" customFormat="1" ht="180" hidden="1" x14ac:dyDescent="0.25">
      <c r="A396" s="227" t="s">
        <v>919</v>
      </c>
      <c r="B396" s="182">
        <v>70</v>
      </c>
      <c r="C396" s="182">
        <v>0</v>
      </c>
      <c r="D396" s="178" t="s">
        <v>242</v>
      </c>
      <c r="E396" s="182">
        <v>851</v>
      </c>
      <c r="F396" s="178"/>
      <c r="G396" s="178"/>
      <c r="H396" s="178" t="s">
        <v>920</v>
      </c>
      <c r="I396" s="178"/>
      <c r="J396" s="189">
        <f t="shared" ref="J396:U397" si="181">J397</f>
        <v>0</v>
      </c>
      <c r="K396" s="189">
        <f t="shared" si="181"/>
        <v>0</v>
      </c>
      <c r="L396" s="189">
        <f t="shared" si="181"/>
        <v>0</v>
      </c>
      <c r="M396" s="189">
        <f t="shared" si="181"/>
        <v>0</v>
      </c>
      <c r="N396" s="189">
        <f t="shared" si="181"/>
        <v>0</v>
      </c>
      <c r="O396" s="189">
        <f t="shared" si="181"/>
        <v>0</v>
      </c>
      <c r="P396" s="189">
        <f t="shared" si="181"/>
        <v>0</v>
      </c>
      <c r="Q396" s="189">
        <f t="shared" si="181"/>
        <v>0</v>
      </c>
      <c r="R396" s="189">
        <f t="shared" si="181"/>
        <v>0</v>
      </c>
      <c r="S396" s="189" t="e">
        <f t="shared" si="181"/>
        <v>#REF!</v>
      </c>
      <c r="T396" s="189" t="e">
        <f t="shared" si="181"/>
        <v>#REF!</v>
      </c>
      <c r="U396" s="189" t="e">
        <f t="shared" si="181"/>
        <v>#REF!</v>
      </c>
      <c r="V396" s="189" t="e">
        <f t="shared" ref="V396:AB397" si="182">V397</f>
        <v>#REF!</v>
      </c>
      <c r="W396" s="189" t="e">
        <f t="shared" si="182"/>
        <v>#REF!</v>
      </c>
      <c r="X396" s="189" t="e">
        <f t="shared" si="182"/>
        <v>#REF!</v>
      </c>
      <c r="Y396" s="189" t="e">
        <f t="shared" si="182"/>
        <v>#REF!</v>
      </c>
      <c r="Z396" s="189" t="e">
        <f t="shared" si="182"/>
        <v>#REF!</v>
      </c>
      <c r="AA396" s="189" t="e">
        <f t="shared" si="182"/>
        <v>#REF!</v>
      </c>
      <c r="AB396" s="189" t="e">
        <f t="shared" si="182"/>
        <v>#REF!</v>
      </c>
    </row>
    <row r="397" spans="1:28" s="126" customFormat="1" ht="60" hidden="1" x14ac:dyDescent="0.25">
      <c r="A397" s="227" t="s">
        <v>22</v>
      </c>
      <c r="B397" s="182">
        <v>70</v>
      </c>
      <c r="C397" s="182">
        <v>0</v>
      </c>
      <c r="D397" s="178" t="s">
        <v>242</v>
      </c>
      <c r="E397" s="182">
        <v>851</v>
      </c>
      <c r="F397" s="178"/>
      <c r="G397" s="178"/>
      <c r="H397" s="178" t="s">
        <v>920</v>
      </c>
      <c r="I397" s="178" t="s">
        <v>23</v>
      </c>
      <c r="J397" s="189">
        <f t="shared" si="181"/>
        <v>0</v>
      </c>
      <c r="K397" s="189">
        <f t="shared" si="181"/>
        <v>0</v>
      </c>
      <c r="L397" s="189">
        <f t="shared" si="181"/>
        <v>0</v>
      </c>
      <c r="M397" s="189">
        <f t="shared" si="181"/>
        <v>0</v>
      </c>
      <c r="N397" s="189">
        <f t="shared" si="181"/>
        <v>0</v>
      </c>
      <c r="O397" s="189">
        <f t="shared" si="181"/>
        <v>0</v>
      </c>
      <c r="P397" s="189">
        <f t="shared" si="181"/>
        <v>0</v>
      </c>
      <c r="Q397" s="189">
        <f t="shared" si="181"/>
        <v>0</v>
      </c>
      <c r="R397" s="189">
        <f t="shared" si="181"/>
        <v>0</v>
      </c>
      <c r="S397" s="189" t="e">
        <f t="shared" si="181"/>
        <v>#REF!</v>
      </c>
      <c r="T397" s="189" t="e">
        <f t="shared" si="181"/>
        <v>#REF!</v>
      </c>
      <c r="U397" s="189" t="e">
        <f t="shared" si="181"/>
        <v>#REF!</v>
      </c>
      <c r="V397" s="189" t="e">
        <f t="shared" si="182"/>
        <v>#REF!</v>
      </c>
      <c r="W397" s="189" t="e">
        <f t="shared" si="182"/>
        <v>#REF!</v>
      </c>
      <c r="X397" s="189" t="e">
        <f t="shared" si="182"/>
        <v>#REF!</v>
      </c>
      <c r="Y397" s="189" t="e">
        <f t="shared" si="182"/>
        <v>#REF!</v>
      </c>
      <c r="Z397" s="189" t="e">
        <f t="shared" si="182"/>
        <v>#REF!</v>
      </c>
      <c r="AA397" s="189" t="e">
        <f t="shared" si="182"/>
        <v>#REF!</v>
      </c>
      <c r="AB397" s="189" t="e">
        <f t="shared" si="182"/>
        <v>#REF!</v>
      </c>
    </row>
    <row r="398" spans="1:28" s="126" customFormat="1" ht="60" hidden="1" x14ac:dyDescent="0.25">
      <c r="A398" s="227" t="s">
        <v>9</v>
      </c>
      <c r="B398" s="182">
        <v>70</v>
      </c>
      <c r="C398" s="182">
        <v>0</v>
      </c>
      <c r="D398" s="178" t="s">
        <v>242</v>
      </c>
      <c r="E398" s="182">
        <v>851</v>
      </c>
      <c r="F398" s="178"/>
      <c r="G398" s="178"/>
      <c r="H398" s="178" t="s">
        <v>920</v>
      </c>
      <c r="I398" s="178" t="s">
        <v>24</v>
      </c>
      <c r="J398" s="189">
        <f>'6.ВСР'!J63</f>
        <v>0</v>
      </c>
      <c r="K398" s="189">
        <f>'6.ВСР'!K63</f>
        <v>0</v>
      </c>
      <c r="L398" s="189">
        <f>'6.ВСР'!L63</f>
        <v>0</v>
      </c>
      <c r="M398" s="189">
        <f>'6.ВСР'!M63</f>
        <v>0</v>
      </c>
      <c r="N398" s="189">
        <f>'6.ВСР'!N63</f>
        <v>0</v>
      </c>
      <c r="O398" s="189">
        <f>'6.ВСР'!O63</f>
        <v>0</v>
      </c>
      <c r="P398" s="189">
        <f>'6.ВСР'!P63</f>
        <v>0</v>
      </c>
      <c r="Q398" s="189">
        <f>'6.ВСР'!Q63</f>
        <v>0</v>
      </c>
      <c r="R398" s="189">
        <f>'6.ВСР'!R63</f>
        <v>0</v>
      </c>
      <c r="S398" s="189" t="e">
        <f>'6.ВСР'!#REF!</f>
        <v>#REF!</v>
      </c>
      <c r="T398" s="189" t="e">
        <f>'6.ВСР'!#REF!</f>
        <v>#REF!</v>
      </c>
      <c r="U398" s="189" t="e">
        <f>'6.ВСР'!#REF!</f>
        <v>#REF!</v>
      </c>
      <c r="V398" s="189" t="e">
        <f>'6.ВСР'!#REF!</f>
        <v>#REF!</v>
      </c>
      <c r="W398" s="189" t="e">
        <f>'6.ВСР'!#REF!</f>
        <v>#REF!</v>
      </c>
      <c r="X398" s="189" t="e">
        <f>'6.ВСР'!#REF!</f>
        <v>#REF!</v>
      </c>
      <c r="Y398" s="189" t="e">
        <f>'6.ВСР'!#REF!</f>
        <v>#REF!</v>
      </c>
      <c r="Z398" s="189" t="e">
        <f>'6.ВСР'!#REF!</f>
        <v>#REF!</v>
      </c>
      <c r="AA398" s="189" t="e">
        <f>'6.ВСР'!#REF!</f>
        <v>#REF!</v>
      </c>
      <c r="AB398" s="189" t="e">
        <f>'6.ВСР'!#REF!</f>
        <v>#REF!</v>
      </c>
    </row>
    <row r="399" spans="1:28" s="12" customFormat="1" ht="42.75" x14ac:dyDescent="0.25">
      <c r="A399" s="212" t="s">
        <v>178</v>
      </c>
      <c r="B399" s="11">
        <v>70</v>
      </c>
      <c r="C399" s="11">
        <v>0</v>
      </c>
      <c r="D399" s="22" t="s">
        <v>242</v>
      </c>
      <c r="E399" s="220">
        <v>853</v>
      </c>
      <c r="F399" s="22"/>
      <c r="G399" s="22"/>
      <c r="H399" s="22"/>
      <c r="I399" s="22"/>
      <c r="J399" s="23">
        <f t="shared" ref="J399:U399" si="183">J400+J402</f>
        <v>100000</v>
      </c>
      <c r="K399" s="23">
        <f t="shared" si="183"/>
        <v>0</v>
      </c>
      <c r="L399" s="23">
        <f t="shared" si="183"/>
        <v>100000</v>
      </c>
      <c r="M399" s="23">
        <f t="shared" si="183"/>
        <v>0</v>
      </c>
      <c r="N399" s="23">
        <f t="shared" si="183"/>
        <v>3400000</v>
      </c>
      <c r="O399" s="23">
        <f t="shared" si="183"/>
        <v>0</v>
      </c>
      <c r="P399" s="23">
        <f t="shared" si="183"/>
        <v>3400000</v>
      </c>
      <c r="Q399" s="23">
        <f t="shared" si="183"/>
        <v>0</v>
      </c>
      <c r="R399" s="23">
        <f t="shared" si="183"/>
        <v>6100000</v>
      </c>
      <c r="S399" s="23" t="e">
        <f t="shared" si="183"/>
        <v>#REF!</v>
      </c>
      <c r="T399" s="23" t="e">
        <f t="shared" si="183"/>
        <v>#REF!</v>
      </c>
      <c r="U399" s="23" t="e">
        <f t="shared" si="183"/>
        <v>#REF!</v>
      </c>
      <c r="V399" s="23"/>
      <c r="W399" s="23"/>
      <c r="X399" s="23"/>
      <c r="Y399" s="23"/>
      <c r="Z399" s="23"/>
      <c r="AA399" s="23"/>
      <c r="AB399" s="23"/>
    </row>
    <row r="400" spans="1:28" s="126" customFormat="1" ht="30" x14ac:dyDescent="0.25">
      <c r="A400" s="236" t="s">
        <v>365</v>
      </c>
      <c r="B400" s="182">
        <v>70</v>
      </c>
      <c r="C400" s="182">
        <v>0</v>
      </c>
      <c r="D400" s="178" t="s">
        <v>242</v>
      </c>
      <c r="E400" s="182">
        <v>853</v>
      </c>
      <c r="F400" s="178"/>
      <c r="G400" s="178"/>
      <c r="H400" s="178" t="s">
        <v>373</v>
      </c>
      <c r="I400" s="178"/>
      <c r="J400" s="189">
        <f t="shared" ref="J400:U400" si="184">J401</f>
        <v>0</v>
      </c>
      <c r="K400" s="189">
        <f t="shared" si="184"/>
        <v>0</v>
      </c>
      <c r="L400" s="189">
        <f t="shared" si="184"/>
        <v>0</v>
      </c>
      <c r="M400" s="189">
        <f t="shared" si="184"/>
        <v>0</v>
      </c>
      <c r="N400" s="189">
        <f t="shared" si="184"/>
        <v>3400000</v>
      </c>
      <c r="O400" s="189">
        <f t="shared" si="184"/>
        <v>0</v>
      </c>
      <c r="P400" s="189">
        <f t="shared" si="184"/>
        <v>3400000</v>
      </c>
      <c r="Q400" s="189">
        <f t="shared" si="184"/>
        <v>0</v>
      </c>
      <c r="R400" s="189">
        <f t="shared" si="184"/>
        <v>6100000</v>
      </c>
      <c r="S400" s="189" t="e">
        <f t="shared" si="184"/>
        <v>#REF!</v>
      </c>
      <c r="T400" s="189" t="e">
        <f t="shared" si="184"/>
        <v>#REF!</v>
      </c>
      <c r="U400" s="189" t="e">
        <f t="shared" si="184"/>
        <v>#REF!</v>
      </c>
      <c r="V400" s="189"/>
      <c r="W400" s="189"/>
      <c r="X400" s="189"/>
      <c r="Y400" s="189"/>
      <c r="Z400" s="189"/>
      <c r="AA400" s="189"/>
      <c r="AB400" s="189"/>
    </row>
    <row r="401" spans="1:28" s="126" customFormat="1" x14ac:dyDescent="0.25">
      <c r="A401" s="190" t="s">
        <v>182</v>
      </c>
      <c r="B401" s="182">
        <v>70</v>
      </c>
      <c r="C401" s="182">
        <v>0</v>
      </c>
      <c r="D401" s="178" t="s">
        <v>242</v>
      </c>
      <c r="E401" s="182">
        <v>853</v>
      </c>
      <c r="F401" s="178"/>
      <c r="G401" s="178"/>
      <c r="H401" s="178" t="s">
        <v>373</v>
      </c>
      <c r="I401" s="178" t="s">
        <v>183</v>
      </c>
      <c r="J401" s="189">
        <f>'6.ВСР'!J403</f>
        <v>0</v>
      </c>
      <c r="K401" s="189">
        <f>'6.ВСР'!K403</f>
        <v>0</v>
      </c>
      <c r="L401" s="189">
        <f>'6.ВСР'!L403</f>
        <v>0</v>
      </c>
      <c r="M401" s="189">
        <f>'6.ВСР'!M403</f>
        <v>0</v>
      </c>
      <c r="N401" s="189">
        <f>'6.ВСР'!N403</f>
        <v>3400000</v>
      </c>
      <c r="O401" s="189">
        <f>'6.ВСР'!O403</f>
        <v>0</v>
      </c>
      <c r="P401" s="189">
        <f>'6.ВСР'!P403</f>
        <v>3400000</v>
      </c>
      <c r="Q401" s="189">
        <f>'6.ВСР'!Q403</f>
        <v>0</v>
      </c>
      <c r="R401" s="189">
        <f>'6.ВСР'!R403</f>
        <v>6100000</v>
      </c>
      <c r="S401" s="189" t="e">
        <f>'6.ВСР'!#REF!</f>
        <v>#REF!</v>
      </c>
      <c r="T401" s="189" t="e">
        <f>'6.ВСР'!#REF!</f>
        <v>#REF!</v>
      </c>
      <c r="U401" s="189" t="e">
        <f>'6.ВСР'!#REF!</f>
        <v>#REF!</v>
      </c>
      <c r="V401" s="189"/>
      <c r="W401" s="189"/>
      <c r="X401" s="189"/>
      <c r="Y401" s="189"/>
      <c r="Z401" s="189"/>
      <c r="AA401" s="189"/>
      <c r="AB401" s="189"/>
    </row>
    <row r="402" spans="1:28" s="126" customFormat="1" ht="30" x14ac:dyDescent="0.25">
      <c r="A402" s="192" t="s">
        <v>130</v>
      </c>
      <c r="B402" s="182">
        <v>70</v>
      </c>
      <c r="C402" s="182">
        <v>0</v>
      </c>
      <c r="D402" s="178" t="s">
        <v>242</v>
      </c>
      <c r="E402" s="182">
        <v>853</v>
      </c>
      <c r="F402" s="178" t="s">
        <v>11</v>
      </c>
      <c r="G402" s="178" t="s">
        <v>138</v>
      </c>
      <c r="H402" s="178" t="s">
        <v>362</v>
      </c>
      <c r="I402" s="178"/>
      <c r="J402" s="189">
        <f t="shared" ref="J402:U403" si="185">J403</f>
        <v>100000</v>
      </c>
      <c r="K402" s="189">
        <f t="shared" si="185"/>
        <v>0</v>
      </c>
      <c r="L402" s="189">
        <f t="shared" si="185"/>
        <v>100000</v>
      </c>
      <c r="M402" s="189">
        <f t="shared" si="185"/>
        <v>0</v>
      </c>
      <c r="N402" s="189">
        <f t="shared" si="185"/>
        <v>0</v>
      </c>
      <c r="O402" s="189">
        <f t="shared" si="185"/>
        <v>0</v>
      </c>
      <c r="P402" s="189">
        <f t="shared" si="185"/>
        <v>0</v>
      </c>
      <c r="Q402" s="189">
        <f t="shared" si="185"/>
        <v>0</v>
      </c>
      <c r="R402" s="189">
        <f t="shared" si="185"/>
        <v>0</v>
      </c>
      <c r="S402" s="189" t="e">
        <f t="shared" si="185"/>
        <v>#REF!</v>
      </c>
      <c r="T402" s="189" t="e">
        <f t="shared" si="185"/>
        <v>#REF!</v>
      </c>
      <c r="U402" s="189" t="e">
        <f t="shared" si="185"/>
        <v>#REF!</v>
      </c>
      <c r="V402" s="189"/>
      <c r="W402" s="189"/>
      <c r="X402" s="189"/>
      <c r="Y402" s="189"/>
      <c r="Z402" s="189"/>
      <c r="AA402" s="189"/>
      <c r="AB402" s="189"/>
    </row>
    <row r="403" spans="1:28" s="126" customFormat="1" x14ac:dyDescent="0.25">
      <c r="A403" s="37" t="s">
        <v>25</v>
      </c>
      <c r="B403" s="182">
        <v>70</v>
      </c>
      <c r="C403" s="182">
        <v>0</v>
      </c>
      <c r="D403" s="178" t="s">
        <v>242</v>
      </c>
      <c r="E403" s="182">
        <v>853</v>
      </c>
      <c r="F403" s="178" t="s">
        <v>11</v>
      </c>
      <c r="G403" s="178" t="s">
        <v>138</v>
      </c>
      <c r="H403" s="178" t="s">
        <v>362</v>
      </c>
      <c r="I403" s="178" t="s">
        <v>26</v>
      </c>
      <c r="J403" s="189">
        <f t="shared" si="185"/>
        <v>100000</v>
      </c>
      <c r="K403" s="189">
        <f t="shared" si="185"/>
        <v>0</v>
      </c>
      <c r="L403" s="189">
        <f t="shared" si="185"/>
        <v>100000</v>
      </c>
      <c r="M403" s="189">
        <f t="shared" si="185"/>
        <v>0</v>
      </c>
      <c r="N403" s="189">
        <f t="shared" si="185"/>
        <v>0</v>
      </c>
      <c r="O403" s="189">
        <f t="shared" si="185"/>
        <v>0</v>
      </c>
      <c r="P403" s="189">
        <f t="shared" si="185"/>
        <v>0</v>
      </c>
      <c r="Q403" s="189">
        <f t="shared" si="185"/>
        <v>0</v>
      </c>
      <c r="R403" s="189">
        <f t="shared" si="185"/>
        <v>0</v>
      </c>
      <c r="S403" s="189" t="e">
        <f t="shared" si="185"/>
        <v>#REF!</v>
      </c>
      <c r="T403" s="189" t="e">
        <f t="shared" si="185"/>
        <v>#REF!</v>
      </c>
      <c r="U403" s="189" t="e">
        <f t="shared" si="185"/>
        <v>#REF!</v>
      </c>
      <c r="V403" s="189"/>
      <c r="W403" s="189"/>
      <c r="X403" s="189"/>
      <c r="Y403" s="189"/>
      <c r="Z403" s="189"/>
      <c r="AA403" s="189"/>
      <c r="AB403" s="189"/>
    </row>
    <row r="404" spans="1:28" s="126" customFormat="1" x14ac:dyDescent="0.25">
      <c r="A404" s="190" t="s">
        <v>182</v>
      </c>
      <c r="B404" s="182">
        <v>70</v>
      </c>
      <c r="C404" s="182">
        <v>0</v>
      </c>
      <c r="D404" s="178" t="s">
        <v>242</v>
      </c>
      <c r="E404" s="182">
        <v>853</v>
      </c>
      <c r="F404" s="178" t="s">
        <v>11</v>
      </c>
      <c r="G404" s="178" t="s">
        <v>138</v>
      </c>
      <c r="H404" s="178" t="s">
        <v>362</v>
      </c>
      <c r="I404" s="178" t="s">
        <v>183</v>
      </c>
      <c r="J404" s="189">
        <f>'6.ВСР'!J399</f>
        <v>100000</v>
      </c>
      <c r="K404" s="189">
        <f>'6.ВСР'!K399</f>
        <v>0</v>
      </c>
      <c r="L404" s="189">
        <f>'6.ВСР'!L399</f>
        <v>100000</v>
      </c>
      <c r="M404" s="189">
        <f>'6.ВСР'!M399</f>
        <v>0</v>
      </c>
      <c r="N404" s="189">
        <f>'6.ВСР'!N399</f>
        <v>0</v>
      </c>
      <c r="O404" s="189">
        <f>'6.ВСР'!O399</f>
        <v>0</v>
      </c>
      <c r="P404" s="189">
        <f>'6.ВСР'!P399</f>
        <v>0</v>
      </c>
      <c r="Q404" s="189">
        <f>'6.ВСР'!Q399</f>
        <v>0</v>
      </c>
      <c r="R404" s="189">
        <f>'6.ВСР'!R399</f>
        <v>0</v>
      </c>
      <c r="S404" s="189" t="e">
        <f>'6.ВСР'!#REF!</f>
        <v>#REF!</v>
      </c>
      <c r="T404" s="189" t="e">
        <f>'6.ВСР'!#REF!</f>
        <v>#REF!</v>
      </c>
      <c r="U404" s="189" t="e">
        <f>'6.ВСР'!#REF!</f>
        <v>#REF!</v>
      </c>
      <c r="V404" s="189"/>
      <c r="W404" s="189"/>
      <c r="X404" s="189"/>
      <c r="Y404" s="189"/>
      <c r="Z404" s="189"/>
      <c r="AA404" s="189"/>
      <c r="AB404" s="189"/>
    </row>
    <row r="405" spans="1:28" s="126" customFormat="1" ht="28.5" x14ac:dyDescent="0.25">
      <c r="A405" s="212" t="s">
        <v>193</v>
      </c>
      <c r="B405" s="220">
        <v>70</v>
      </c>
      <c r="C405" s="220">
        <v>0</v>
      </c>
      <c r="D405" s="178" t="s">
        <v>242</v>
      </c>
      <c r="E405" s="220">
        <v>854</v>
      </c>
      <c r="F405" s="220"/>
      <c r="G405" s="22"/>
      <c r="H405" s="22"/>
      <c r="I405" s="22"/>
      <c r="J405" s="23">
        <f t="shared" ref="J405:U405" si="186">J406</f>
        <v>354200</v>
      </c>
      <c r="K405" s="23">
        <f t="shared" si="186"/>
        <v>0</v>
      </c>
      <c r="L405" s="23">
        <f t="shared" si="186"/>
        <v>354200</v>
      </c>
      <c r="M405" s="23">
        <f t="shared" si="186"/>
        <v>0</v>
      </c>
      <c r="N405" s="23">
        <f t="shared" si="186"/>
        <v>354200</v>
      </c>
      <c r="O405" s="23">
        <f t="shared" si="186"/>
        <v>0</v>
      </c>
      <c r="P405" s="23">
        <f t="shared" si="186"/>
        <v>354200</v>
      </c>
      <c r="Q405" s="23">
        <f t="shared" si="186"/>
        <v>0</v>
      </c>
      <c r="R405" s="23">
        <f t="shared" si="186"/>
        <v>354200</v>
      </c>
      <c r="S405" s="23" t="e">
        <f t="shared" si="186"/>
        <v>#REF!</v>
      </c>
      <c r="T405" s="23" t="e">
        <f t="shared" si="186"/>
        <v>#REF!</v>
      </c>
      <c r="U405" s="23" t="e">
        <f t="shared" si="186"/>
        <v>#REF!</v>
      </c>
      <c r="V405" s="23"/>
      <c r="W405" s="23"/>
      <c r="X405" s="23"/>
      <c r="Y405" s="23"/>
      <c r="Z405" s="23"/>
      <c r="AA405" s="23"/>
      <c r="AB405" s="23"/>
    </row>
    <row r="406" spans="1:28" s="126" customFormat="1" ht="60" x14ac:dyDescent="0.25">
      <c r="A406" s="192" t="s">
        <v>20</v>
      </c>
      <c r="B406" s="182">
        <v>70</v>
      </c>
      <c r="C406" s="182">
        <v>0</v>
      </c>
      <c r="D406" s="178" t="s">
        <v>242</v>
      </c>
      <c r="E406" s="182">
        <v>854</v>
      </c>
      <c r="F406" s="178" t="s">
        <v>17</v>
      </c>
      <c r="G406" s="178" t="s">
        <v>58</v>
      </c>
      <c r="H406" s="178" t="s">
        <v>258</v>
      </c>
      <c r="I406" s="178"/>
      <c r="J406" s="189">
        <f t="shared" ref="J406:U406" si="187">J407+J410</f>
        <v>354200</v>
      </c>
      <c r="K406" s="189">
        <f t="shared" si="187"/>
        <v>0</v>
      </c>
      <c r="L406" s="189">
        <f t="shared" si="187"/>
        <v>354200</v>
      </c>
      <c r="M406" s="189">
        <f t="shared" si="187"/>
        <v>0</v>
      </c>
      <c r="N406" s="189">
        <f t="shared" si="187"/>
        <v>354200</v>
      </c>
      <c r="O406" s="189">
        <f t="shared" si="187"/>
        <v>0</v>
      </c>
      <c r="P406" s="189">
        <f t="shared" si="187"/>
        <v>354200</v>
      </c>
      <c r="Q406" s="189">
        <f t="shared" si="187"/>
        <v>0</v>
      </c>
      <c r="R406" s="189">
        <f t="shared" si="187"/>
        <v>354200</v>
      </c>
      <c r="S406" s="189" t="e">
        <f t="shared" si="187"/>
        <v>#REF!</v>
      </c>
      <c r="T406" s="189" t="e">
        <f t="shared" si="187"/>
        <v>#REF!</v>
      </c>
      <c r="U406" s="189" t="e">
        <f t="shared" si="187"/>
        <v>#REF!</v>
      </c>
      <c r="V406" s="189"/>
      <c r="W406" s="189"/>
      <c r="X406" s="189"/>
      <c r="Y406" s="189"/>
      <c r="Z406" s="189"/>
      <c r="AA406" s="189"/>
      <c r="AB406" s="189"/>
    </row>
    <row r="407" spans="1:28" s="126" customFormat="1" ht="135" x14ac:dyDescent="0.25">
      <c r="A407" s="190" t="s">
        <v>16</v>
      </c>
      <c r="B407" s="182">
        <v>70</v>
      </c>
      <c r="C407" s="182">
        <v>0</v>
      </c>
      <c r="D407" s="178" t="s">
        <v>242</v>
      </c>
      <c r="E407" s="182">
        <v>854</v>
      </c>
      <c r="F407" s="178" t="s">
        <v>11</v>
      </c>
      <c r="G407" s="178" t="s">
        <v>58</v>
      </c>
      <c r="H407" s="178" t="s">
        <v>258</v>
      </c>
      <c r="I407" s="178" t="s">
        <v>18</v>
      </c>
      <c r="J407" s="189">
        <f t="shared" ref="J407:U407" si="188">J408</f>
        <v>298300</v>
      </c>
      <c r="K407" s="189">
        <f t="shared" si="188"/>
        <v>0</v>
      </c>
      <c r="L407" s="189">
        <f t="shared" si="188"/>
        <v>298300</v>
      </c>
      <c r="M407" s="189">
        <f t="shared" si="188"/>
        <v>0</v>
      </c>
      <c r="N407" s="189">
        <f t="shared" si="188"/>
        <v>298300</v>
      </c>
      <c r="O407" s="189">
        <f t="shared" si="188"/>
        <v>0</v>
      </c>
      <c r="P407" s="189">
        <f t="shared" si="188"/>
        <v>298300</v>
      </c>
      <c r="Q407" s="189">
        <f t="shared" si="188"/>
        <v>0</v>
      </c>
      <c r="R407" s="189">
        <f t="shared" si="188"/>
        <v>298300</v>
      </c>
      <c r="S407" s="189" t="e">
        <f t="shared" si="188"/>
        <v>#REF!</v>
      </c>
      <c r="T407" s="189" t="e">
        <f t="shared" si="188"/>
        <v>#REF!</v>
      </c>
      <c r="U407" s="189" t="e">
        <f t="shared" si="188"/>
        <v>#REF!</v>
      </c>
      <c r="V407" s="189"/>
      <c r="W407" s="189"/>
      <c r="X407" s="189"/>
      <c r="Y407" s="189"/>
      <c r="Z407" s="189"/>
      <c r="AA407" s="189"/>
      <c r="AB407" s="189"/>
    </row>
    <row r="408" spans="1:28" s="126" customFormat="1" ht="45" x14ac:dyDescent="0.25">
      <c r="A408" s="190" t="s">
        <v>8</v>
      </c>
      <c r="B408" s="182">
        <v>70</v>
      </c>
      <c r="C408" s="182">
        <v>0</v>
      </c>
      <c r="D408" s="178" t="s">
        <v>242</v>
      </c>
      <c r="E408" s="182">
        <v>854</v>
      </c>
      <c r="F408" s="178" t="s">
        <v>11</v>
      </c>
      <c r="G408" s="178" t="s">
        <v>58</v>
      </c>
      <c r="H408" s="178" t="s">
        <v>258</v>
      </c>
      <c r="I408" s="178" t="s">
        <v>19</v>
      </c>
      <c r="J408" s="189">
        <f>'6.ВСР'!J418</f>
        <v>298300</v>
      </c>
      <c r="K408" s="189">
        <f>'6.ВСР'!K418</f>
        <v>0</v>
      </c>
      <c r="L408" s="189">
        <f>'6.ВСР'!L418</f>
        <v>298300</v>
      </c>
      <c r="M408" s="189">
        <f>'6.ВСР'!M418</f>
        <v>0</v>
      </c>
      <c r="N408" s="189">
        <f>'6.ВСР'!N418</f>
        <v>298300</v>
      </c>
      <c r="O408" s="189">
        <f>'6.ВСР'!O418</f>
        <v>0</v>
      </c>
      <c r="P408" s="189">
        <f>'6.ВСР'!P418</f>
        <v>298300</v>
      </c>
      <c r="Q408" s="189">
        <f>'6.ВСР'!Q418</f>
        <v>0</v>
      </c>
      <c r="R408" s="189">
        <f>'6.ВСР'!R418</f>
        <v>298300</v>
      </c>
      <c r="S408" s="189" t="e">
        <f>'6.ВСР'!#REF!</f>
        <v>#REF!</v>
      </c>
      <c r="T408" s="189" t="e">
        <f>'6.ВСР'!#REF!</f>
        <v>#REF!</v>
      </c>
      <c r="U408" s="189" t="e">
        <f>'6.ВСР'!#REF!</f>
        <v>#REF!</v>
      </c>
      <c r="V408" s="189"/>
      <c r="W408" s="189"/>
      <c r="X408" s="189"/>
      <c r="Y408" s="189"/>
      <c r="Z408" s="189"/>
      <c r="AA408" s="189"/>
      <c r="AB408" s="189"/>
    </row>
    <row r="409" spans="1:28" s="126" customFormat="1" ht="60" x14ac:dyDescent="0.25">
      <c r="A409" s="37" t="s">
        <v>22</v>
      </c>
      <c r="B409" s="182">
        <v>70</v>
      </c>
      <c r="C409" s="182">
        <v>0</v>
      </c>
      <c r="D409" s="178" t="s">
        <v>242</v>
      </c>
      <c r="E409" s="182">
        <v>854</v>
      </c>
      <c r="F409" s="178" t="s">
        <v>11</v>
      </c>
      <c r="G409" s="178" t="s">
        <v>58</v>
      </c>
      <c r="H409" s="178" t="s">
        <v>258</v>
      </c>
      <c r="I409" s="178" t="s">
        <v>23</v>
      </c>
      <c r="J409" s="189">
        <f t="shared" ref="J409:U409" si="189">J410</f>
        <v>55900</v>
      </c>
      <c r="K409" s="189">
        <f t="shared" si="189"/>
        <v>0</v>
      </c>
      <c r="L409" s="189">
        <f t="shared" si="189"/>
        <v>55900</v>
      </c>
      <c r="M409" s="189">
        <f t="shared" si="189"/>
        <v>0</v>
      </c>
      <c r="N409" s="189">
        <f t="shared" si="189"/>
        <v>55900</v>
      </c>
      <c r="O409" s="189">
        <f t="shared" si="189"/>
        <v>0</v>
      </c>
      <c r="P409" s="189">
        <f t="shared" si="189"/>
        <v>55900</v>
      </c>
      <c r="Q409" s="189">
        <f t="shared" si="189"/>
        <v>0</v>
      </c>
      <c r="R409" s="189">
        <f t="shared" si="189"/>
        <v>55900</v>
      </c>
      <c r="S409" s="189" t="e">
        <f t="shared" si="189"/>
        <v>#REF!</v>
      </c>
      <c r="T409" s="189" t="e">
        <f t="shared" si="189"/>
        <v>#REF!</v>
      </c>
      <c r="U409" s="189" t="e">
        <f t="shared" si="189"/>
        <v>#REF!</v>
      </c>
      <c r="V409" s="189"/>
      <c r="W409" s="189"/>
      <c r="X409" s="189"/>
      <c r="Y409" s="189"/>
      <c r="Z409" s="189"/>
      <c r="AA409" s="189"/>
      <c r="AB409" s="189"/>
    </row>
    <row r="410" spans="1:28" s="126" customFormat="1" ht="60" x14ac:dyDescent="0.25">
      <c r="A410" s="37" t="s">
        <v>9</v>
      </c>
      <c r="B410" s="182">
        <v>70</v>
      </c>
      <c r="C410" s="182">
        <v>0</v>
      </c>
      <c r="D410" s="178" t="s">
        <v>242</v>
      </c>
      <c r="E410" s="182">
        <v>854</v>
      </c>
      <c r="F410" s="178" t="s">
        <v>11</v>
      </c>
      <c r="G410" s="178" t="s">
        <v>58</v>
      </c>
      <c r="H410" s="178" t="s">
        <v>258</v>
      </c>
      <c r="I410" s="178" t="s">
        <v>24</v>
      </c>
      <c r="J410" s="189">
        <f>'6.ВСР'!J420</f>
        <v>55900</v>
      </c>
      <c r="K410" s="189">
        <f>'6.ВСР'!K420</f>
        <v>0</v>
      </c>
      <c r="L410" s="189">
        <f>'6.ВСР'!L420</f>
        <v>55900</v>
      </c>
      <c r="M410" s="189">
        <f>'6.ВСР'!M420</f>
        <v>0</v>
      </c>
      <c r="N410" s="189">
        <f>'6.ВСР'!N420</f>
        <v>55900</v>
      </c>
      <c r="O410" s="189">
        <f>'6.ВСР'!O420</f>
        <v>0</v>
      </c>
      <c r="P410" s="189">
        <f>'6.ВСР'!P420</f>
        <v>55900</v>
      </c>
      <c r="Q410" s="189">
        <f>'6.ВСР'!Q420</f>
        <v>0</v>
      </c>
      <c r="R410" s="189">
        <f>'6.ВСР'!R420</f>
        <v>55900</v>
      </c>
      <c r="S410" s="189" t="e">
        <f>'6.ВСР'!#REF!</f>
        <v>#REF!</v>
      </c>
      <c r="T410" s="189" t="e">
        <f>'6.ВСР'!#REF!</f>
        <v>#REF!</v>
      </c>
      <c r="U410" s="189" t="e">
        <f>'6.ВСР'!#REF!</f>
        <v>#REF!</v>
      </c>
      <c r="V410" s="189"/>
      <c r="W410" s="189"/>
      <c r="X410" s="189"/>
      <c r="Y410" s="189"/>
      <c r="Z410" s="189"/>
      <c r="AA410" s="189"/>
      <c r="AB410" s="189"/>
    </row>
    <row r="411" spans="1:28" s="126" customFormat="1" ht="42.75" x14ac:dyDescent="0.25">
      <c r="A411" s="212" t="s">
        <v>196</v>
      </c>
      <c r="B411" s="11">
        <v>70</v>
      </c>
      <c r="C411" s="11">
        <v>0</v>
      </c>
      <c r="D411" s="178" t="s">
        <v>242</v>
      </c>
      <c r="E411" s="11">
        <v>857</v>
      </c>
      <c r="F411" s="22"/>
      <c r="G411" s="22"/>
      <c r="H411" s="178"/>
      <c r="I411" s="22"/>
      <c r="J411" s="23">
        <f t="shared" ref="J411:U411" si="190">J412+J415+J418</f>
        <v>720400</v>
      </c>
      <c r="K411" s="23">
        <f t="shared" si="190"/>
        <v>0</v>
      </c>
      <c r="L411" s="23">
        <f t="shared" si="190"/>
        <v>702400</v>
      </c>
      <c r="M411" s="23">
        <f t="shared" si="190"/>
        <v>18000</v>
      </c>
      <c r="N411" s="23">
        <f t="shared" si="190"/>
        <v>706300</v>
      </c>
      <c r="O411" s="23">
        <f t="shared" si="190"/>
        <v>0</v>
      </c>
      <c r="P411" s="23">
        <f t="shared" si="190"/>
        <v>688300</v>
      </c>
      <c r="Q411" s="23">
        <f t="shared" si="190"/>
        <v>18000</v>
      </c>
      <c r="R411" s="23">
        <f t="shared" si="190"/>
        <v>706300</v>
      </c>
      <c r="S411" s="23" t="e">
        <f t="shared" si="190"/>
        <v>#REF!</v>
      </c>
      <c r="T411" s="23" t="e">
        <f t="shared" si="190"/>
        <v>#REF!</v>
      </c>
      <c r="U411" s="23" t="e">
        <f t="shared" si="190"/>
        <v>#REF!</v>
      </c>
      <c r="V411" s="23"/>
      <c r="W411" s="23"/>
      <c r="X411" s="23"/>
      <c r="Y411" s="23"/>
      <c r="Z411" s="23"/>
      <c r="AA411" s="23"/>
      <c r="AB411" s="23"/>
    </row>
    <row r="412" spans="1:28" s="126" customFormat="1" ht="60" x14ac:dyDescent="0.25">
      <c r="A412" s="192" t="s">
        <v>20</v>
      </c>
      <c r="B412" s="182">
        <v>70</v>
      </c>
      <c r="C412" s="182">
        <v>0</v>
      </c>
      <c r="D412" s="178" t="s">
        <v>242</v>
      </c>
      <c r="E412" s="182">
        <v>857</v>
      </c>
      <c r="F412" s="178" t="s">
        <v>11</v>
      </c>
      <c r="G412" s="178" t="s">
        <v>134</v>
      </c>
      <c r="H412" s="178" t="s">
        <v>258</v>
      </c>
      <c r="I412" s="178"/>
      <c r="J412" s="189">
        <f t="shared" ref="J412:U413" si="191">J413</f>
        <v>24400</v>
      </c>
      <c r="K412" s="189">
        <f t="shared" si="191"/>
        <v>0</v>
      </c>
      <c r="L412" s="189">
        <f t="shared" si="191"/>
        <v>24400</v>
      </c>
      <c r="M412" s="189">
        <f t="shared" si="191"/>
        <v>0</v>
      </c>
      <c r="N412" s="189">
        <f t="shared" si="191"/>
        <v>24400</v>
      </c>
      <c r="O412" s="189">
        <f t="shared" si="191"/>
        <v>0</v>
      </c>
      <c r="P412" s="189">
        <f t="shared" si="191"/>
        <v>24400</v>
      </c>
      <c r="Q412" s="189">
        <f t="shared" si="191"/>
        <v>0</v>
      </c>
      <c r="R412" s="189">
        <f t="shared" si="191"/>
        <v>24400</v>
      </c>
      <c r="S412" s="189" t="e">
        <f t="shared" si="191"/>
        <v>#REF!</v>
      </c>
      <c r="T412" s="189" t="e">
        <f t="shared" si="191"/>
        <v>#REF!</v>
      </c>
      <c r="U412" s="189" t="e">
        <f t="shared" si="191"/>
        <v>#REF!</v>
      </c>
      <c r="V412" s="189"/>
      <c r="W412" s="189"/>
      <c r="X412" s="189"/>
      <c r="Y412" s="189"/>
      <c r="Z412" s="189"/>
      <c r="AA412" s="189"/>
      <c r="AB412" s="189"/>
    </row>
    <row r="413" spans="1:28" s="126" customFormat="1" ht="60" x14ac:dyDescent="0.25">
      <c r="A413" s="37" t="s">
        <v>22</v>
      </c>
      <c r="B413" s="182">
        <v>70</v>
      </c>
      <c r="C413" s="182">
        <v>0</v>
      </c>
      <c r="D413" s="178" t="s">
        <v>242</v>
      </c>
      <c r="E413" s="182">
        <v>857</v>
      </c>
      <c r="F413" s="178" t="s">
        <v>11</v>
      </c>
      <c r="G413" s="178" t="s">
        <v>58</v>
      </c>
      <c r="H413" s="178" t="s">
        <v>258</v>
      </c>
      <c r="I413" s="178" t="s">
        <v>23</v>
      </c>
      <c r="J413" s="189">
        <f t="shared" si="191"/>
        <v>24400</v>
      </c>
      <c r="K413" s="189">
        <f t="shared" si="191"/>
        <v>0</v>
      </c>
      <c r="L413" s="189">
        <f t="shared" si="191"/>
        <v>24400</v>
      </c>
      <c r="M413" s="189">
        <f t="shared" si="191"/>
        <v>0</v>
      </c>
      <c r="N413" s="189">
        <f t="shared" si="191"/>
        <v>24400</v>
      </c>
      <c r="O413" s="189">
        <f t="shared" si="191"/>
        <v>0</v>
      </c>
      <c r="P413" s="189">
        <f t="shared" si="191"/>
        <v>24400</v>
      </c>
      <c r="Q413" s="189">
        <f t="shared" si="191"/>
        <v>0</v>
      </c>
      <c r="R413" s="189">
        <f t="shared" si="191"/>
        <v>24400</v>
      </c>
      <c r="S413" s="189" t="e">
        <f t="shared" si="191"/>
        <v>#REF!</v>
      </c>
      <c r="T413" s="189" t="e">
        <f t="shared" si="191"/>
        <v>#REF!</v>
      </c>
      <c r="U413" s="189" t="e">
        <f t="shared" si="191"/>
        <v>#REF!</v>
      </c>
      <c r="V413" s="189"/>
      <c r="W413" s="189"/>
      <c r="X413" s="189"/>
      <c r="Y413" s="189"/>
      <c r="Z413" s="189"/>
      <c r="AA413" s="189"/>
      <c r="AB413" s="189"/>
    </row>
    <row r="414" spans="1:28" s="126" customFormat="1" ht="60" x14ac:dyDescent="0.25">
      <c r="A414" s="37" t="s">
        <v>9</v>
      </c>
      <c r="B414" s="182">
        <v>70</v>
      </c>
      <c r="C414" s="182">
        <v>0</v>
      </c>
      <c r="D414" s="178" t="s">
        <v>242</v>
      </c>
      <c r="E414" s="182">
        <v>857</v>
      </c>
      <c r="F414" s="178" t="s">
        <v>11</v>
      </c>
      <c r="G414" s="178" t="s">
        <v>58</v>
      </c>
      <c r="H414" s="178" t="s">
        <v>258</v>
      </c>
      <c r="I414" s="178" t="s">
        <v>24</v>
      </c>
      <c r="J414" s="189">
        <f>'6.ВСР'!J426</f>
        <v>24400</v>
      </c>
      <c r="K414" s="189">
        <f>'6.ВСР'!K426</f>
        <v>0</v>
      </c>
      <c r="L414" s="189">
        <f>'6.ВСР'!L426</f>
        <v>24400</v>
      </c>
      <c r="M414" s="189">
        <f>'6.ВСР'!M426</f>
        <v>0</v>
      </c>
      <c r="N414" s="189">
        <f>'6.ВСР'!N426</f>
        <v>24400</v>
      </c>
      <c r="O414" s="189">
        <f>'6.ВСР'!O426</f>
        <v>0</v>
      </c>
      <c r="P414" s="189">
        <f>'6.ВСР'!P426</f>
        <v>24400</v>
      </c>
      <c r="Q414" s="189">
        <f>'6.ВСР'!Q426</f>
        <v>0</v>
      </c>
      <c r="R414" s="189">
        <f>'6.ВСР'!R426</f>
        <v>24400</v>
      </c>
      <c r="S414" s="189" t="e">
        <f>'6.ВСР'!#REF!</f>
        <v>#REF!</v>
      </c>
      <c r="T414" s="189" t="e">
        <f>'6.ВСР'!#REF!</f>
        <v>#REF!</v>
      </c>
      <c r="U414" s="189" t="e">
        <f>'6.ВСР'!#REF!</f>
        <v>#REF!</v>
      </c>
      <c r="V414" s="189"/>
      <c r="W414" s="189"/>
      <c r="X414" s="189"/>
      <c r="Y414" s="189"/>
      <c r="Z414" s="189"/>
      <c r="AA414" s="189"/>
      <c r="AB414" s="189"/>
    </row>
    <row r="415" spans="1:28" s="126" customFormat="1" ht="75" x14ac:dyDescent="0.25">
      <c r="A415" s="192" t="s">
        <v>197</v>
      </c>
      <c r="B415" s="182">
        <v>70</v>
      </c>
      <c r="C415" s="182">
        <v>0</v>
      </c>
      <c r="D415" s="178" t="s">
        <v>242</v>
      </c>
      <c r="E415" s="182">
        <v>857</v>
      </c>
      <c r="F415" s="178" t="s">
        <v>11</v>
      </c>
      <c r="G415" s="178" t="s">
        <v>134</v>
      </c>
      <c r="H415" s="178" t="s">
        <v>304</v>
      </c>
      <c r="I415" s="178"/>
      <c r="J415" s="189">
        <f t="shared" ref="J415:U416" si="192">J416</f>
        <v>678000</v>
      </c>
      <c r="K415" s="189">
        <f t="shared" si="192"/>
        <v>0</v>
      </c>
      <c r="L415" s="189">
        <f t="shared" si="192"/>
        <v>678000</v>
      </c>
      <c r="M415" s="189">
        <f t="shared" si="192"/>
        <v>0</v>
      </c>
      <c r="N415" s="189">
        <f t="shared" si="192"/>
        <v>663900</v>
      </c>
      <c r="O415" s="189">
        <f t="shared" si="192"/>
        <v>0</v>
      </c>
      <c r="P415" s="189">
        <f t="shared" si="192"/>
        <v>663900</v>
      </c>
      <c r="Q415" s="189">
        <f t="shared" si="192"/>
        <v>0</v>
      </c>
      <c r="R415" s="189">
        <f t="shared" si="192"/>
        <v>663900</v>
      </c>
      <c r="S415" s="189" t="e">
        <f t="shared" si="192"/>
        <v>#REF!</v>
      </c>
      <c r="T415" s="189" t="e">
        <f t="shared" si="192"/>
        <v>#REF!</v>
      </c>
      <c r="U415" s="189" t="e">
        <f t="shared" si="192"/>
        <v>#REF!</v>
      </c>
      <c r="V415" s="189"/>
      <c r="W415" s="189"/>
      <c r="X415" s="189"/>
      <c r="Y415" s="189"/>
      <c r="Z415" s="189"/>
      <c r="AA415" s="189"/>
      <c r="AB415" s="189"/>
    </row>
    <row r="416" spans="1:28" s="126" customFormat="1" ht="135" x14ac:dyDescent="0.25">
      <c r="A416" s="190" t="s">
        <v>16</v>
      </c>
      <c r="B416" s="182">
        <v>70</v>
      </c>
      <c r="C416" s="182">
        <v>0</v>
      </c>
      <c r="D416" s="178" t="s">
        <v>242</v>
      </c>
      <c r="E416" s="182">
        <v>857</v>
      </c>
      <c r="F416" s="178" t="s">
        <v>17</v>
      </c>
      <c r="G416" s="178" t="s">
        <v>134</v>
      </c>
      <c r="H416" s="178" t="s">
        <v>304</v>
      </c>
      <c r="I416" s="178" t="s">
        <v>18</v>
      </c>
      <c r="J416" s="189">
        <f t="shared" si="192"/>
        <v>678000</v>
      </c>
      <c r="K416" s="189">
        <f t="shared" si="192"/>
        <v>0</v>
      </c>
      <c r="L416" s="189">
        <f t="shared" si="192"/>
        <v>678000</v>
      </c>
      <c r="M416" s="189">
        <f t="shared" si="192"/>
        <v>0</v>
      </c>
      <c r="N416" s="189">
        <f t="shared" si="192"/>
        <v>663900</v>
      </c>
      <c r="O416" s="189">
        <f t="shared" si="192"/>
        <v>0</v>
      </c>
      <c r="P416" s="189">
        <f t="shared" si="192"/>
        <v>663900</v>
      </c>
      <c r="Q416" s="189">
        <f t="shared" si="192"/>
        <v>0</v>
      </c>
      <c r="R416" s="189">
        <f t="shared" si="192"/>
        <v>663900</v>
      </c>
      <c r="S416" s="189" t="e">
        <f t="shared" si="192"/>
        <v>#REF!</v>
      </c>
      <c r="T416" s="189" t="e">
        <f t="shared" si="192"/>
        <v>#REF!</v>
      </c>
      <c r="U416" s="189" t="e">
        <f t="shared" si="192"/>
        <v>#REF!</v>
      </c>
      <c r="V416" s="189"/>
      <c r="W416" s="189"/>
      <c r="X416" s="189"/>
      <c r="Y416" s="189"/>
      <c r="Z416" s="189"/>
      <c r="AA416" s="189"/>
      <c r="AB416" s="189"/>
    </row>
    <row r="417" spans="1:28" s="126" customFormat="1" ht="45" x14ac:dyDescent="0.25">
      <c r="A417" s="190" t="s">
        <v>8</v>
      </c>
      <c r="B417" s="182">
        <v>70</v>
      </c>
      <c r="C417" s="182">
        <v>0</v>
      </c>
      <c r="D417" s="178" t="s">
        <v>242</v>
      </c>
      <c r="E417" s="182">
        <v>857</v>
      </c>
      <c r="F417" s="178" t="s">
        <v>11</v>
      </c>
      <c r="G417" s="178" t="s">
        <v>134</v>
      </c>
      <c r="H417" s="178" t="s">
        <v>304</v>
      </c>
      <c r="I417" s="178" t="s">
        <v>19</v>
      </c>
      <c r="J417" s="189">
        <f>'6.ВСР'!J429</f>
        <v>678000</v>
      </c>
      <c r="K417" s="189">
        <f>'6.ВСР'!K429</f>
        <v>0</v>
      </c>
      <c r="L417" s="189">
        <f>'6.ВСР'!L429</f>
        <v>678000</v>
      </c>
      <c r="M417" s="189">
        <f>'6.ВСР'!M429</f>
        <v>0</v>
      </c>
      <c r="N417" s="189">
        <f>'6.ВСР'!N429</f>
        <v>663900</v>
      </c>
      <c r="O417" s="189">
        <f>'6.ВСР'!O429</f>
        <v>0</v>
      </c>
      <c r="P417" s="189">
        <f>'6.ВСР'!P429</f>
        <v>663900</v>
      </c>
      <c r="Q417" s="189">
        <f>'6.ВСР'!Q429</f>
        <v>0</v>
      </c>
      <c r="R417" s="189">
        <f>'6.ВСР'!R429</f>
        <v>663900</v>
      </c>
      <c r="S417" s="189" t="e">
        <f>'6.ВСР'!#REF!</f>
        <v>#REF!</v>
      </c>
      <c r="T417" s="189" t="e">
        <f>'6.ВСР'!#REF!</f>
        <v>#REF!</v>
      </c>
      <c r="U417" s="189" t="e">
        <f>'6.ВСР'!#REF!</f>
        <v>#REF!</v>
      </c>
      <c r="V417" s="189"/>
      <c r="W417" s="189"/>
      <c r="X417" s="189"/>
      <c r="Y417" s="189"/>
      <c r="Z417" s="189"/>
      <c r="AA417" s="189"/>
      <c r="AB417" s="189"/>
    </row>
    <row r="418" spans="1:28" s="126" customFormat="1" ht="135" x14ac:dyDescent="0.25">
      <c r="A418" s="192" t="s">
        <v>199</v>
      </c>
      <c r="B418" s="182">
        <v>70</v>
      </c>
      <c r="C418" s="182">
        <v>0</v>
      </c>
      <c r="D418" s="178" t="s">
        <v>242</v>
      </c>
      <c r="E418" s="182">
        <v>857</v>
      </c>
      <c r="F418" s="178" t="s">
        <v>17</v>
      </c>
      <c r="G418" s="178" t="s">
        <v>134</v>
      </c>
      <c r="H418" s="178" t="s">
        <v>303</v>
      </c>
      <c r="I418" s="150"/>
      <c r="J418" s="189">
        <f t="shared" ref="J418:U419" si="193">J419</f>
        <v>18000</v>
      </c>
      <c r="K418" s="189">
        <f t="shared" si="193"/>
        <v>0</v>
      </c>
      <c r="L418" s="189">
        <f t="shared" si="193"/>
        <v>0</v>
      </c>
      <c r="M418" s="189">
        <f t="shared" si="193"/>
        <v>18000</v>
      </c>
      <c r="N418" s="189">
        <f t="shared" si="193"/>
        <v>18000</v>
      </c>
      <c r="O418" s="189">
        <f t="shared" si="193"/>
        <v>0</v>
      </c>
      <c r="P418" s="189">
        <f t="shared" si="193"/>
        <v>0</v>
      </c>
      <c r="Q418" s="189">
        <f t="shared" si="193"/>
        <v>18000</v>
      </c>
      <c r="R418" s="189">
        <f t="shared" si="193"/>
        <v>18000</v>
      </c>
      <c r="S418" s="189" t="e">
        <f t="shared" si="193"/>
        <v>#REF!</v>
      </c>
      <c r="T418" s="189" t="e">
        <f t="shared" si="193"/>
        <v>#REF!</v>
      </c>
      <c r="U418" s="189" t="e">
        <f t="shared" si="193"/>
        <v>#REF!</v>
      </c>
      <c r="V418" s="189"/>
      <c r="W418" s="189"/>
      <c r="X418" s="189"/>
      <c r="Y418" s="189"/>
      <c r="Z418" s="189"/>
      <c r="AA418" s="189"/>
      <c r="AB418" s="189"/>
    </row>
    <row r="419" spans="1:28" s="126" customFormat="1" ht="60" x14ac:dyDescent="0.25">
      <c r="A419" s="37" t="s">
        <v>22</v>
      </c>
      <c r="B419" s="182">
        <v>70</v>
      </c>
      <c r="C419" s="182">
        <v>0</v>
      </c>
      <c r="D419" s="178" t="s">
        <v>242</v>
      </c>
      <c r="E419" s="182">
        <v>857</v>
      </c>
      <c r="F419" s="178" t="s">
        <v>11</v>
      </c>
      <c r="G419" s="178" t="s">
        <v>134</v>
      </c>
      <c r="H419" s="178" t="s">
        <v>303</v>
      </c>
      <c r="I419" s="178" t="s">
        <v>23</v>
      </c>
      <c r="J419" s="189">
        <f t="shared" si="193"/>
        <v>18000</v>
      </c>
      <c r="K419" s="189">
        <f t="shared" si="193"/>
        <v>0</v>
      </c>
      <c r="L419" s="189">
        <f t="shared" si="193"/>
        <v>0</v>
      </c>
      <c r="M419" s="189">
        <f t="shared" si="193"/>
        <v>18000</v>
      </c>
      <c r="N419" s="189">
        <f t="shared" si="193"/>
        <v>18000</v>
      </c>
      <c r="O419" s="189">
        <f t="shared" si="193"/>
        <v>0</v>
      </c>
      <c r="P419" s="189">
        <f t="shared" si="193"/>
        <v>0</v>
      </c>
      <c r="Q419" s="189">
        <f t="shared" si="193"/>
        <v>18000</v>
      </c>
      <c r="R419" s="189">
        <f t="shared" si="193"/>
        <v>18000</v>
      </c>
      <c r="S419" s="189" t="e">
        <f t="shared" si="193"/>
        <v>#REF!</v>
      </c>
      <c r="T419" s="189" t="e">
        <f t="shared" si="193"/>
        <v>#REF!</v>
      </c>
      <c r="U419" s="189" t="e">
        <f t="shared" si="193"/>
        <v>#REF!</v>
      </c>
      <c r="V419" s="189"/>
      <c r="W419" s="189"/>
      <c r="X419" s="189"/>
      <c r="Y419" s="189"/>
      <c r="Z419" s="189"/>
      <c r="AA419" s="189"/>
      <c r="AB419" s="189"/>
    </row>
    <row r="420" spans="1:28" s="126" customFormat="1" ht="60" x14ac:dyDescent="0.25">
      <c r="A420" s="37" t="s">
        <v>9</v>
      </c>
      <c r="B420" s="182">
        <v>70</v>
      </c>
      <c r="C420" s="182">
        <v>0</v>
      </c>
      <c r="D420" s="178" t="s">
        <v>242</v>
      </c>
      <c r="E420" s="182">
        <v>857</v>
      </c>
      <c r="F420" s="178" t="s">
        <v>11</v>
      </c>
      <c r="G420" s="178" t="s">
        <v>134</v>
      </c>
      <c r="H420" s="178" t="s">
        <v>303</v>
      </c>
      <c r="I420" s="178" t="s">
        <v>24</v>
      </c>
      <c r="J420" s="189">
        <f>'6.ВСР'!J432</f>
        <v>18000</v>
      </c>
      <c r="K420" s="189">
        <f>'6.ВСР'!K432</f>
        <v>0</v>
      </c>
      <c r="L420" s="189">
        <f>'6.ВСР'!L432</f>
        <v>0</v>
      </c>
      <c r="M420" s="189">
        <f>'6.ВСР'!M432</f>
        <v>18000</v>
      </c>
      <c r="N420" s="189">
        <f>'6.ВСР'!N432</f>
        <v>18000</v>
      </c>
      <c r="O420" s="189">
        <f>'6.ВСР'!O432</f>
        <v>0</v>
      </c>
      <c r="P420" s="189">
        <f>'6.ВСР'!P432</f>
        <v>0</v>
      </c>
      <c r="Q420" s="189">
        <f>'6.ВСР'!Q432</f>
        <v>18000</v>
      </c>
      <c r="R420" s="189">
        <f>'6.ВСР'!R432</f>
        <v>18000</v>
      </c>
      <c r="S420" s="189" t="e">
        <f>'6.ВСР'!#REF!</f>
        <v>#REF!</v>
      </c>
      <c r="T420" s="189" t="e">
        <f>'6.ВСР'!#REF!</f>
        <v>#REF!</v>
      </c>
      <c r="U420" s="189" t="e">
        <f>'6.ВСР'!#REF!</f>
        <v>#REF!</v>
      </c>
      <c r="V420" s="189"/>
      <c r="W420" s="189"/>
      <c r="X420" s="189"/>
      <c r="Y420" s="189"/>
      <c r="Z420" s="189"/>
      <c r="AA420" s="189"/>
      <c r="AB420" s="189"/>
    </row>
    <row r="421" spans="1:28" s="126" customFormat="1" ht="27.75" customHeight="1" x14ac:dyDescent="0.25">
      <c r="A421" s="20" t="s">
        <v>201</v>
      </c>
      <c r="B421" s="11"/>
      <c r="C421" s="11"/>
      <c r="D421" s="22"/>
      <c r="E421" s="11"/>
      <c r="F421" s="22"/>
      <c r="G421" s="22"/>
      <c r="H421" s="22"/>
      <c r="I421" s="22"/>
      <c r="J421" s="23">
        <f t="shared" ref="J421:U421" si="194">J6+J259+J369+J391</f>
        <v>285993018.28999996</v>
      </c>
      <c r="K421" s="23">
        <f t="shared" si="194"/>
        <v>153046051.28999999</v>
      </c>
      <c r="L421" s="23">
        <f t="shared" si="194"/>
        <v>126389800</v>
      </c>
      <c r="M421" s="23">
        <f t="shared" si="194"/>
        <v>6557167</v>
      </c>
      <c r="N421" s="23">
        <f t="shared" si="194"/>
        <v>263881800.54999998</v>
      </c>
      <c r="O421" s="23">
        <f t="shared" si="194"/>
        <v>132035467.55000001</v>
      </c>
      <c r="P421" s="23">
        <f t="shared" si="194"/>
        <v>125282500</v>
      </c>
      <c r="Q421" s="23">
        <f t="shared" si="194"/>
        <v>6563833</v>
      </c>
      <c r="R421" s="23">
        <f t="shared" si="194"/>
        <v>245319643.39999998</v>
      </c>
      <c r="S421" s="23" t="e">
        <f t="shared" si="194"/>
        <v>#REF!</v>
      </c>
      <c r="T421" s="23" t="e">
        <f t="shared" si="194"/>
        <v>#REF!</v>
      </c>
      <c r="U421" s="23" t="e">
        <f t="shared" si="194"/>
        <v>#REF!</v>
      </c>
      <c r="V421" s="23"/>
      <c r="W421" s="23"/>
      <c r="X421" s="23"/>
      <c r="Y421" s="23"/>
      <c r="Z421" s="23"/>
      <c r="AA421" s="23"/>
      <c r="AB421" s="23"/>
    </row>
    <row r="422" spans="1:28" x14ac:dyDescent="0.25">
      <c r="A422" s="8"/>
      <c r="D422" s="8"/>
      <c r="E422" s="8"/>
      <c r="F422" s="8"/>
      <c r="G422" s="8"/>
      <c r="H422" s="8"/>
      <c r="J422" s="16"/>
      <c r="K422" s="16"/>
      <c r="L422" s="16"/>
      <c r="M422" s="16"/>
      <c r="N422" s="16"/>
      <c r="O422" s="16"/>
      <c r="P422" s="16"/>
      <c r="Q422" s="16"/>
      <c r="R422" s="16"/>
      <c r="S422" s="16" t="e">
        <f>S421-'6.ВСР'!#REF!</f>
        <v>#REF!</v>
      </c>
      <c r="T422" s="16" t="e">
        <f>T421-'6.ВСР'!#REF!</f>
        <v>#REF!</v>
      </c>
      <c r="U422" s="16" t="e">
        <f>U421-'6.ВСР'!#REF!</f>
        <v>#REF!</v>
      </c>
    </row>
    <row r="423" spans="1:28" x14ac:dyDescent="0.25">
      <c r="A423" s="8"/>
      <c r="D423" s="8"/>
      <c r="E423" s="8"/>
      <c r="F423" s="8"/>
      <c r="G423" s="8"/>
      <c r="H423" s="8"/>
      <c r="V423" s="112" t="e">
        <f>V421-'6.ВСР'!#REF!</f>
        <v>#REF!</v>
      </c>
      <c r="W423" s="112" t="e">
        <f>W421-'6.ВСР'!#REF!</f>
        <v>#REF!</v>
      </c>
      <c r="X423" s="112" t="e">
        <f>X421-'6.ВСР'!#REF!</f>
        <v>#REF!</v>
      </c>
      <c r="Y423" s="112" t="e">
        <f>Y421-'6.ВСР'!#REF!</f>
        <v>#REF!</v>
      </c>
      <c r="Z423" s="112" t="e">
        <f>Z421-'6.ВСР'!#REF!</f>
        <v>#REF!</v>
      </c>
      <c r="AA423" s="112" t="e">
        <f>AA421-'6.ВСР'!#REF!</f>
        <v>#REF!</v>
      </c>
      <c r="AB423" s="112" t="e">
        <f>AB421-'6.ВСР'!#REF!</f>
        <v>#REF!</v>
      </c>
    </row>
  </sheetData>
  <mergeCells count="2">
    <mergeCell ref="A3:R3"/>
    <mergeCell ref="J2:R2"/>
  </mergeCells>
  <pageMargins left="0.62992125984251968" right="0.51181102362204722" top="0.39370078740157483" bottom="0.39370078740157483" header="0.31496062992125984" footer="0.31496062992125984"/>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85"/>
  <sheetViews>
    <sheetView workbookViewId="0">
      <selection activeCell="G89" sqref="G89"/>
    </sheetView>
  </sheetViews>
  <sheetFormatPr defaultRowHeight="15" x14ac:dyDescent="0.25"/>
  <cols>
    <col min="1" max="1" width="4.140625" style="53" customWidth="1"/>
    <col min="2" max="2" width="33.7109375" style="53" customWidth="1"/>
    <col min="3" max="5" width="17" style="53" customWidth="1"/>
    <col min="6" max="256" width="9.140625" style="53"/>
    <col min="257" max="257" width="4.140625" style="53" customWidth="1"/>
    <col min="258" max="258" width="58.85546875" style="53" customWidth="1"/>
    <col min="259" max="259" width="32.85546875" style="53" customWidth="1"/>
    <col min="260" max="512" width="9.140625" style="53"/>
    <col min="513" max="513" width="4.140625" style="53" customWidth="1"/>
    <col min="514" max="514" width="58.85546875" style="53" customWidth="1"/>
    <col min="515" max="515" width="32.85546875" style="53" customWidth="1"/>
    <col min="516" max="768" width="9.140625" style="53"/>
    <col min="769" max="769" width="4.140625" style="53" customWidth="1"/>
    <col min="770" max="770" width="58.85546875" style="53" customWidth="1"/>
    <col min="771" max="771" width="32.85546875" style="53" customWidth="1"/>
    <col min="772" max="1024" width="9.140625" style="53"/>
    <col min="1025" max="1025" width="4.140625" style="53" customWidth="1"/>
    <col min="1026" max="1026" width="58.85546875" style="53" customWidth="1"/>
    <col min="1027" max="1027" width="32.85546875" style="53" customWidth="1"/>
    <col min="1028" max="1280" width="9.140625" style="53"/>
    <col min="1281" max="1281" width="4.140625" style="53" customWidth="1"/>
    <col min="1282" max="1282" width="58.85546875" style="53" customWidth="1"/>
    <col min="1283" max="1283" width="32.85546875" style="53" customWidth="1"/>
    <col min="1284" max="1536" width="9.140625" style="53"/>
    <col min="1537" max="1537" width="4.140625" style="53" customWidth="1"/>
    <col min="1538" max="1538" width="58.85546875" style="53" customWidth="1"/>
    <col min="1539" max="1539" width="32.85546875" style="53" customWidth="1"/>
    <col min="1540" max="1792" width="9.140625" style="53"/>
    <col min="1793" max="1793" width="4.140625" style="53" customWidth="1"/>
    <col min="1794" max="1794" width="58.85546875" style="53" customWidth="1"/>
    <col min="1795" max="1795" width="32.85546875" style="53" customWidth="1"/>
    <col min="1796" max="2048" width="9.140625" style="53"/>
    <col min="2049" max="2049" width="4.140625" style="53" customWidth="1"/>
    <col min="2050" max="2050" width="58.85546875" style="53" customWidth="1"/>
    <col min="2051" max="2051" width="32.85546875" style="53" customWidth="1"/>
    <col min="2052" max="2304" width="9.140625" style="53"/>
    <col min="2305" max="2305" width="4.140625" style="53" customWidth="1"/>
    <col min="2306" max="2306" width="58.85546875" style="53" customWidth="1"/>
    <col min="2307" max="2307" width="32.85546875" style="53" customWidth="1"/>
    <col min="2308" max="2560" width="9.140625" style="53"/>
    <col min="2561" max="2561" width="4.140625" style="53" customWidth="1"/>
    <col min="2562" max="2562" width="58.85546875" style="53" customWidth="1"/>
    <col min="2563" max="2563" width="32.85546875" style="53" customWidth="1"/>
    <col min="2564" max="2816" width="9.140625" style="53"/>
    <col min="2817" max="2817" width="4.140625" style="53" customWidth="1"/>
    <col min="2818" max="2818" width="58.85546875" style="53" customWidth="1"/>
    <col min="2819" max="2819" width="32.85546875" style="53" customWidth="1"/>
    <col min="2820" max="3072" width="9.140625" style="53"/>
    <col min="3073" max="3073" width="4.140625" style="53" customWidth="1"/>
    <col min="3074" max="3074" width="58.85546875" style="53" customWidth="1"/>
    <col min="3075" max="3075" width="32.85546875" style="53" customWidth="1"/>
    <col min="3076" max="3328" width="9.140625" style="53"/>
    <col min="3329" max="3329" width="4.140625" style="53" customWidth="1"/>
    <col min="3330" max="3330" width="58.85546875" style="53" customWidth="1"/>
    <col min="3331" max="3331" width="32.85546875" style="53" customWidth="1"/>
    <col min="3332" max="3584" width="9.140625" style="53"/>
    <col min="3585" max="3585" width="4.140625" style="53" customWidth="1"/>
    <col min="3586" max="3586" width="58.85546875" style="53" customWidth="1"/>
    <col min="3587" max="3587" width="32.85546875" style="53" customWidth="1"/>
    <col min="3588" max="3840" width="9.140625" style="53"/>
    <col min="3841" max="3841" width="4.140625" style="53" customWidth="1"/>
    <col min="3842" max="3842" width="58.85546875" style="53" customWidth="1"/>
    <col min="3843" max="3843" width="32.85546875" style="53" customWidth="1"/>
    <col min="3844" max="4096" width="9.140625" style="53"/>
    <col min="4097" max="4097" width="4.140625" style="53" customWidth="1"/>
    <col min="4098" max="4098" width="58.85546875" style="53" customWidth="1"/>
    <col min="4099" max="4099" width="32.85546875" style="53" customWidth="1"/>
    <col min="4100" max="4352" width="9.140625" style="53"/>
    <col min="4353" max="4353" width="4.140625" style="53" customWidth="1"/>
    <col min="4354" max="4354" width="58.85546875" style="53" customWidth="1"/>
    <col min="4355" max="4355" width="32.85546875" style="53" customWidth="1"/>
    <col min="4356" max="4608" width="9.140625" style="53"/>
    <col min="4609" max="4609" width="4.140625" style="53" customWidth="1"/>
    <col min="4610" max="4610" width="58.85546875" style="53" customWidth="1"/>
    <col min="4611" max="4611" width="32.85546875" style="53" customWidth="1"/>
    <col min="4612" max="4864" width="9.140625" style="53"/>
    <col min="4865" max="4865" width="4.140625" style="53" customWidth="1"/>
    <col min="4866" max="4866" width="58.85546875" style="53" customWidth="1"/>
    <col min="4867" max="4867" width="32.85546875" style="53" customWidth="1"/>
    <col min="4868" max="5120" width="9.140625" style="53"/>
    <col min="5121" max="5121" width="4.140625" style="53" customWidth="1"/>
    <col min="5122" max="5122" width="58.85546875" style="53" customWidth="1"/>
    <col min="5123" max="5123" width="32.85546875" style="53" customWidth="1"/>
    <col min="5124" max="5376" width="9.140625" style="53"/>
    <col min="5377" max="5377" width="4.140625" style="53" customWidth="1"/>
    <col min="5378" max="5378" width="58.85546875" style="53" customWidth="1"/>
    <col min="5379" max="5379" width="32.85546875" style="53" customWidth="1"/>
    <col min="5380" max="5632" width="9.140625" style="53"/>
    <col min="5633" max="5633" width="4.140625" style="53" customWidth="1"/>
    <col min="5634" max="5634" width="58.85546875" style="53" customWidth="1"/>
    <col min="5635" max="5635" width="32.85546875" style="53" customWidth="1"/>
    <col min="5636" max="5888" width="9.140625" style="53"/>
    <col min="5889" max="5889" width="4.140625" style="53" customWidth="1"/>
    <col min="5890" max="5890" width="58.85546875" style="53" customWidth="1"/>
    <col min="5891" max="5891" width="32.85546875" style="53" customWidth="1"/>
    <col min="5892" max="6144" width="9.140625" style="53"/>
    <col min="6145" max="6145" width="4.140625" style="53" customWidth="1"/>
    <col min="6146" max="6146" width="58.85546875" style="53" customWidth="1"/>
    <col min="6147" max="6147" width="32.85546875" style="53" customWidth="1"/>
    <col min="6148" max="6400" width="9.140625" style="53"/>
    <col min="6401" max="6401" width="4.140625" style="53" customWidth="1"/>
    <col min="6402" max="6402" width="58.85546875" style="53" customWidth="1"/>
    <col min="6403" max="6403" width="32.85546875" style="53" customWidth="1"/>
    <col min="6404" max="6656" width="9.140625" style="53"/>
    <col min="6657" max="6657" width="4.140625" style="53" customWidth="1"/>
    <col min="6658" max="6658" width="58.85546875" style="53" customWidth="1"/>
    <col min="6659" max="6659" width="32.85546875" style="53" customWidth="1"/>
    <col min="6660" max="6912" width="9.140625" style="53"/>
    <col min="6913" max="6913" width="4.140625" style="53" customWidth="1"/>
    <col min="6914" max="6914" width="58.85546875" style="53" customWidth="1"/>
    <col min="6915" max="6915" width="32.85546875" style="53" customWidth="1"/>
    <col min="6916" max="7168" width="9.140625" style="53"/>
    <col min="7169" max="7169" width="4.140625" style="53" customWidth="1"/>
    <col min="7170" max="7170" width="58.85546875" style="53" customWidth="1"/>
    <col min="7171" max="7171" width="32.85546875" style="53" customWidth="1"/>
    <col min="7172" max="7424" width="9.140625" style="53"/>
    <col min="7425" max="7425" width="4.140625" style="53" customWidth="1"/>
    <col min="7426" max="7426" width="58.85546875" style="53" customWidth="1"/>
    <col min="7427" max="7427" width="32.85546875" style="53" customWidth="1"/>
    <col min="7428" max="7680" width="9.140625" style="53"/>
    <col min="7681" max="7681" width="4.140625" style="53" customWidth="1"/>
    <col min="7682" max="7682" width="58.85546875" style="53" customWidth="1"/>
    <col min="7683" max="7683" width="32.85546875" style="53" customWidth="1"/>
    <col min="7684" max="7936" width="9.140625" style="53"/>
    <col min="7937" max="7937" width="4.140625" style="53" customWidth="1"/>
    <col min="7938" max="7938" width="58.85546875" style="53" customWidth="1"/>
    <col min="7939" max="7939" width="32.85546875" style="53" customWidth="1"/>
    <col min="7940" max="8192" width="9.140625" style="53"/>
    <col min="8193" max="8193" width="4.140625" style="53" customWidth="1"/>
    <col min="8194" max="8194" width="58.85546875" style="53" customWidth="1"/>
    <col min="8195" max="8195" width="32.85546875" style="53" customWidth="1"/>
    <col min="8196" max="8448" width="9.140625" style="53"/>
    <col min="8449" max="8449" width="4.140625" style="53" customWidth="1"/>
    <col min="8450" max="8450" width="58.85546875" style="53" customWidth="1"/>
    <col min="8451" max="8451" width="32.85546875" style="53" customWidth="1"/>
    <col min="8452" max="8704" width="9.140625" style="53"/>
    <col min="8705" max="8705" width="4.140625" style="53" customWidth="1"/>
    <col min="8706" max="8706" width="58.85546875" style="53" customWidth="1"/>
    <col min="8707" max="8707" width="32.85546875" style="53" customWidth="1"/>
    <col min="8708" max="8960" width="9.140625" style="53"/>
    <col min="8961" max="8961" width="4.140625" style="53" customWidth="1"/>
    <col min="8962" max="8962" width="58.85546875" style="53" customWidth="1"/>
    <col min="8963" max="8963" width="32.85546875" style="53" customWidth="1"/>
    <col min="8964" max="9216" width="9.140625" style="53"/>
    <col min="9217" max="9217" width="4.140625" style="53" customWidth="1"/>
    <col min="9218" max="9218" width="58.85546875" style="53" customWidth="1"/>
    <col min="9219" max="9219" width="32.85546875" style="53" customWidth="1"/>
    <col min="9220" max="9472" width="9.140625" style="53"/>
    <col min="9473" max="9473" width="4.140625" style="53" customWidth="1"/>
    <col min="9474" max="9474" width="58.85546875" style="53" customWidth="1"/>
    <col min="9475" max="9475" width="32.85546875" style="53" customWidth="1"/>
    <col min="9476" max="9728" width="9.140625" style="53"/>
    <col min="9729" max="9729" width="4.140625" style="53" customWidth="1"/>
    <col min="9730" max="9730" width="58.85546875" style="53" customWidth="1"/>
    <col min="9731" max="9731" width="32.85546875" style="53" customWidth="1"/>
    <col min="9732" max="9984" width="9.140625" style="53"/>
    <col min="9985" max="9985" width="4.140625" style="53" customWidth="1"/>
    <col min="9986" max="9986" width="58.85546875" style="53" customWidth="1"/>
    <col min="9987" max="9987" width="32.85546875" style="53" customWidth="1"/>
    <col min="9988" max="10240" width="9.140625" style="53"/>
    <col min="10241" max="10241" width="4.140625" style="53" customWidth="1"/>
    <col min="10242" max="10242" width="58.85546875" style="53" customWidth="1"/>
    <col min="10243" max="10243" width="32.85546875" style="53" customWidth="1"/>
    <col min="10244" max="10496" width="9.140625" style="53"/>
    <col min="10497" max="10497" width="4.140625" style="53" customWidth="1"/>
    <col min="10498" max="10498" width="58.85546875" style="53" customWidth="1"/>
    <col min="10499" max="10499" width="32.85546875" style="53" customWidth="1"/>
    <col min="10500" max="10752" width="9.140625" style="53"/>
    <col min="10753" max="10753" width="4.140625" style="53" customWidth="1"/>
    <col min="10754" max="10754" width="58.85546875" style="53" customWidth="1"/>
    <col min="10755" max="10755" width="32.85546875" style="53" customWidth="1"/>
    <col min="10756" max="11008" width="9.140625" style="53"/>
    <col min="11009" max="11009" width="4.140625" style="53" customWidth="1"/>
    <col min="11010" max="11010" width="58.85546875" style="53" customWidth="1"/>
    <col min="11011" max="11011" width="32.85546875" style="53" customWidth="1"/>
    <col min="11012" max="11264" width="9.140625" style="53"/>
    <col min="11265" max="11265" width="4.140625" style="53" customWidth="1"/>
    <col min="11266" max="11266" width="58.85546875" style="53" customWidth="1"/>
    <col min="11267" max="11267" width="32.85546875" style="53" customWidth="1"/>
    <col min="11268" max="11520" width="9.140625" style="53"/>
    <col min="11521" max="11521" width="4.140625" style="53" customWidth="1"/>
    <col min="11522" max="11522" width="58.85546875" style="53" customWidth="1"/>
    <col min="11523" max="11523" width="32.85546875" style="53" customWidth="1"/>
    <col min="11524" max="11776" width="9.140625" style="53"/>
    <col min="11777" max="11777" width="4.140625" style="53" customWidth="1"/>
    <col min="11778" max="11778" width="58.85546875" style="53" customWidth="1"/>
    <col min="11779" max="11779" width="32.85546875" style="53" customWidth="1"/>
    <col min="11780" max="12032" width="9.140625" style="53"/>
    <col min="12033" max="12033" width="4.140625" style="53" customWidth="1"/>
    <col min="12034" max="12034" width="58.85546875" style="53" customWidth="1"/>
    <col min="12035" max="12035" width="32.85546875" style="53" customWidth="1"/>
    <col min="12036" max="12288" width="9.140625" style="53"/>
    <col min="12289" max="12289" width="4.140625" style="53" customWidth="1"/>
    <col min="12290" max="12290" width="58.85546875" style="53" customWidth="1"/>
    <col min="12291" max="12291" width="32.85546875" style="53" customWidth="1"/>
    <col min="12292" max="12544" width="9.140625" style="53"/>
    <col min="12545" max="12545" width="4.140625" style="53" customWidth="1"/>
    <col min="12546" max="12546" width="58.85546875" style="53" customWidth="1"/>
    <col min="12547" max="12547" width="32.85546875" style="53" customWidth="1"/>
    <col min="12548" max="12800" width="9.140625" style="53"/>
    <col min="12801" max="12801" width="4.140625" style="53" customWidth="1"/>
    <col min="12802" max="12802" width="58.85546875" style="53" customWidth="1"/>
    <col min="12803" max="12803" width="32.85546875" style="53" customWidth="1"/>
    <col min="12804" max="13056" width="9.140625" style="53"/>
    <col min="13057" max="13057" width="4.140625" style="53" customWidth="1"/>
    <col min="13058" max="13058" width="58.85546875" style="53" customWidth="1"/>
    <col min="13059" max="13059" width="32.85546875" style="53" customWidth="1"/>
    <col min="13060" max="13312" width="9.140625" style="53"/>
    <col min="13313" max="13313" width="4.140625" style="53" customWidth="1"/>
    <col min="13314" max="13314" width="58.85546875" style="53" customWidth="1"/>
    <col min="13315" max="13315" width="32.85546875" style="53" customWidth="1"/>
    <col min="13316" max="13568" width="9.140625" style="53"/>
    <col min="13569" max="13569" width="4.140625" style="53" customWidth="1"/>
    <col min="13570" max="13570" width="58.85546875" style="53" customWidth="1"/>
    <col min="13571" max="13571" width="32.85546875" style="53" customWidth="1"/>
    <col min="13572" max="13824" width="9.140625" style="53"/>
    <col min="13825" max="13825" width="4.140625" style="53" customWidth="1"/>
    <col min="13826" max="13826" width="58.85546875" style="53" customWidth="1"/>
    <col min="13827" max="13827" width="32.85546875" style="53" customWidth="1"/>
    <col min="13828" max="14080" width="9.140625" style="53"/>
    <col min="14081" max="14081" width="4.140625" style="53" customWidth="1"/>
    <col min="14082" max="14082" width="58.85546875" style="53" customWidth="1"/>
    <col min="14083" max="14083" width="32.85546875" style="53" customWidth="1"/>
    <col min="14084" max="14336" width="9.140625" style="53"/>
    <col min="14337" max="14337" width="4.140625" style="53" customWidth="1"/>
    <col min="14338" max="14338" width="58.85546875" style="53" customWidth="1"/>
    <col min="14339" max="14339" width="32.85546875" style="53" customWidth="1"/>
    <col min="14340" max="14592" width="9.140625" style="53"/>
    <col min="14593" max="14593" width="4.140625" style="53" customWidth="1"/>
    <col min="14594" max="14594" width="58.85546875" style="53" customWidth="1"/>
    <col min="14595" max="14595" width="32.85546875" style="53" customWidth="1"/>
    <col min="14596" max="14848" width="9.140625" style="53"/>
    <col min="14849" max="14849" width="4.140625" style="53" customWidth="1"/>
    <col min="14850" max="14850" width="58.85546875" style="53" customWidth="1"/>
    <col min="14851" max="14851" width="32.85546875" style="53" customWidth="1"/>
    <col min="14852" max="15104" width="9.140625" style="53"/>
    <col min="15105" max="15105" width="4.140625" style="53" customWidth="1"/>
    <col min="15106" max="15106" width="58.85546875" style="53" customWidth="1"/>
    <col min="15107" max="15107" width="32.85546875" style="53" customWidth="1"/>
    <col min="15108" max="15360" width="9.140625" style="53"/>
    <col min="15361" max="15361" width="4.140625" style="53" customWidth="1"/>
    <col min="15362" max="15362" width="58.85546875" style="53" customWidth="1"/>
    <col min="15363" max="15363" width="32.85546875" style="53" customWidth="1"/>
    <col min="15364" max="15616" width="9.140625" style="53"/>
    <col min="15617" max="15617" width="4.140625" style="53" customWidth="1"/>
    <col min="15618" max="15618" width="58.85546875" style="53" customWidth="1"/>
    <col min="15619" max="15619" width="32.85546875" style="53" customWidth="1"/>
    <col min="15620" max="15872" width="9.140625" style="53"/>
    <col min="15873" max="15873" width="4.140625" style="53" customWidth="1"/>
    <col min="15874" max="15874" width="58.85546875" style="53" customWidth="1"/>
    <col min="15875" max="15875" width="32.85546875" style="53" customWidth="1"/>
    <col min="15876" max="16128" width="9.140625" style="53"/>
    <col min="16129" max="16129" width="4.140625" style="53" customWidth="1"/>
    <col min="16130" max="16130" width="58.85546875" style="53" customWidth="1"/>
    <col min="16131" max="16131" width="32.85546875" style="53" customWidth="1"/>
    <col min="16132" max="16384" width="9.140625" style="53"/>
  </cols>
  <sheetData>
    <row r="1" spans="1:7" ht="19.5" customHeight="1" x14ac:dyDescent="0.25">
      <c r="A1" s="51"/>
      <c r="B1" s="52"/>
      <c r="C1" s="290" t="s">
        <v>431</v>
      </c>
      <c r="D1" s="290"/>
      <c r="E1" s="290"/>
    </row>
    <row r="2" spans="1:7" ht="74.25" customHeight="1" x14ac:dyDescent="0.25">
      <c r="A2" s="51"/>
      <c r="B2" s="52"/>
      <c r="C2" s="249" t="s">
        <v>1010</v>
      </c>
      <c r="D2" s="249"/>
      <c r="E2" s="249"/>
      <c r="F2" s="14"/>
      <c r="G2" s="14"/>
    </row>
    <row r="3" spans="1:7" x14ac:dyDescent="0.25">
      <c r="A3" s="51"/>
      <c r="B3" s="52"/>
      <c r="C3" s="291" t="s">
        <v>436</v>
      </c>
      <c r="D3" s="291"/>
      <c r="E3" s="291"/>
    </row>
    <row r="4" spans="1:7" s="55" customFormat="1" ht="55.5" customHeight="1" x14ac:dyDescent="0.25">
      <c r="A4" s="54"/>
      <c r="B4" s="289" t="s">
        <v>1020</v>
      </c>
      <c r="C4" s="289"/>
      <c r="D4" s="289"/>
      <c r="E4" s="289"/>
    </row>
    <row r="5" spans="1:7" x14ac:dyDescent="0.25">
      <c r="A5" s="51"/>
      <c r="B5" s="56"/>
      <c r="C5" s="56"/>
      <c r="D5" s="52"/>
      <c r="E5" s="57" t="s">
        <v>305</v>
      </c>
    </row>
    <row r="6" spans="1:7" s="40" customFormat="1" ht="37.5" customHeight="1" x14ac:dyDescent="0.25">
      <c r="A6" s="58" t="s">
        <v>437</v>
      </c>
      <c r="B6" s="58" t="s">
        <v>438</v>
      </c>
      <c r="C6" s="58" t="s">
        <v>433</v>
      </c>
      <c r="D6" s="58" t="s">
        <v>435</v>
      </c>
      <c r="E6" s="58" t="s">
        <v>971</v>
      </c>
    </row>
    <row r="7" spans="1:7" s="62" customFormat="1" ht="24.75" customHeight="1" x14ac:dyDescent="0.25">
      <c r="A7" s="59">
        <v>1</v>
      </c>
      <c r="B7" s="60" t="s">
        <v>439</v>
      </c>
      <c r="C7" s="61">
        <v>0</v>
      </c>
      <c r="D7" s="61">
        <v>0</v>
      </c>
      <c r="E7" s="61">
        <v>0</v>
      </c>
    </row>
    <row r="8" spans="1:7" s="62" customFormat="1" ht="24.75" customHeight="1" x14ac:dyDescent="0.25">
      <c r="A8" s="59">
        <v>2</v>
      </c>
      <c r="B8" s="60" t="s">
        <v>440</v>
      </c>
      <c r="C8" s="61">
        <v>79700</v>
      </c>
      <c r="D8" s="61">
        <v>77800</v>
      </c>
      <c r="E8" s="61">
        <v>82400</v>
      </c>
    </row>
    <row r="9" spans="1:7" s="62" customFormat="1" ht="24.75" customHeight="1" x14ac:dyDescent="0.25">
      <c r="A9" s="59">
        <v>3</v>
      </c>
      <c r="B9" s="60" t="s">
        <v>441</v>
      </c>
      <c r="C9" s="61">
        <v>245100</v>
      </c>
      <c r="D9" s="63">
        <v>247100</v>
      </c>
      <c r="E9" s="63">
        <v>241600</v>
      </c>
    </row>
    <row r="10" spans="1:7" s="62" customFormat="1" ht="24.75" customHeight="1" x14ac:dyDescent="0.25">
      <c r="A10" s="59">
        <v>4</v>
      </c>
      <c r="B10" s="60" t="s">
        <v>442</v>
      </c>
      <c r="C10" s="61">
        <v>339200</v>
      </c>
      <c r="D10" s="63">
        <v>341100</v>
      </c>
      <c r="E10" s="63">
        <v>336100</v>
      </c>
    </row>
    <row r="11" spans="1:7" s="62" customFormat="1" ht="24.75" customHeight="1" x14ac:dyDescent="0.25">
      <c r="A11" s="59">
        <v>5</v>
      </c>
      <c r="B11" s="60" t="s">
        <v>443</v>
      </c>
      <c r="C11" s="61">
        <v>105700</v>
      </c>
      <c r="D11" s="63">
        <v>104500</v>
      </c>
      <c r="E11" s="63">
        <v>108300</v>
      </c>
    </row>
    <row r="12" spans="1:7" s="62" customFormat="1" ht="24.75" customHeight="1" x14ac:dyDescent="0.25">
      <c r="A12" s="59">
        <v>6</v>
      </c>
      <c r="B12" s="60" t="s">
        <v>444</v>
      </c>
      <c r="C12" s="61">
        <v>63300</v>
      </c>
      <c r="D12" s="63">
        <v>62500</v>
      </c>
      <c r="E12" s="63">
        <v>64600</v>
      </c>
    </row>
    <row r="13" spans="1:7" s="67" customFormat="1" ht="29.25" customHeight="1" x14ac:dyDescent="0.25">
      <c r="A13" s="64"/>
      <c r="B13" s="65" t="s">
        <v>445</v>
      </c>
      <c r="C13" s="66">
        <f>SUM(C7:C12)</f>
        <v>833000</v>
      </c>
      <c r="D13" s="66">
        <f t="shared" ref="D13:E13" si="0">SUM(D7:D12)</f>
        <v>833000</v>
      </c>
      <c r="E13" s="66">
        <f t="shared" si="0"/>
        <v>833000</v>
      </c>
    </row>
    <row r="32" ht="48" customHeight="1" x14ac:dyDescent="0.25"/>
    <row r="33" spans="1:5" ht="36.75" customHeight="1" x14ac:dyDescent="0.25"/>
    <row r="38" spans="1:5" ht="19.5" hidden="1" customHeight="1" x14ac:dyDescent="0.25">
      <c r="A38" s="51"/>
      <c r="B38" s="52"/>
      <c r="C38" s="290" t="s">
        <v>1021</v>
      </c>
      <c r="D38" s="290"/>
      <c r="E38" s="290"/>
    </row>
    <row r="39" spans="1:5" ht="63" hidden="1" customHeight="1" x14ac:dyDescent="0.25">
      <c r="A39" s="51"/>
      <c r="B39" s="52"/>
      <c r="C39" s="249" t="s">
        <v>1010</v>
      </c>
      <c r="D39" s="249"/>
      <c r="E39" s="249"/>
    </row>
    <row r="40" spans="1:5" hidden="1" x14ac:dyDescent="0.25">
      <c r="A40" s="51"/>
      <c r="B40" s="52"/>
      <c r="C40" s="291" t="s">
        <v>446</v>
      </c>
      <c r="D40" s="291"/>
      <c r="E40" s="291"/>
    </row>
    <row r="41" spans="1:5" ht="74.25" hidden="1" customHeight="1" x14ac:dyDescent="0.25">
      <c r="A41" s="54"/>
      <c r="B41" s="289" t="s">
        <v>1022</v>
      </c>
      <c r="C41" s="289"/>
      <c r="D41" s="289"/>
      <c r="E41" s="289"/>
    </row>
    <row r="42" spans="1:5" hidden="1" x14ac:dyDescent="0.25">
      <c r="A42" s="51"/>
      <c r="B42" s="56"/>
      <c r="C42" s="56"/>
      <c r="D42" s="52"/>
      <c r="E42" s="57" t="s">
        <v>305</v>
      </c>
    </row>
    <row r="43" spans="1:5" ht="30" hidden="1" x14ac:dyDescent="0.25">
      <c r="A43" s="58" t="s">
        <v>437</v>
      </c>
      <c r="B43" s="58" t="s">
        <v>438</v>
      </c>
      <c r="C43" s="58" t="s">
        <v>433</v>
      </c>
      <c r="D43" s="58" t="s">
        <v>435</v>
      </c>
      <c r="E43" s="58" t="s">
        <v>971</v>
      </c>
    </row>
    <row r="44" spans="1:5" ht="28.5" hidden="1" customHeight="1" x14ac:dyDescent="0.25">
      <c r="A44" s="59">
        <v>1</v>
      </c>
      <c r="B44" s="60" t="s">
        <v>439</v>
      </c>
      <c r="C44" s="61">
        <v>666267</v>
      </c>
      <c r="D44" s="61">
        <v>672933</v>
      </c>
      <c r="E44" s="61">
        <v>698653</v>
      </c>
    </row>
    <row r="45" spans="1:5" ht="28.5" hidden="1" customHeight="1" x14ac:dyDescent="0.25">
      <c r="A45" s="59">
        <v>2</v>
      </c>
      <c r="B45" s="60" t="s">
        <v>440</v>
      </c>
      <c r="C45" s="61">
        <v>88836</v>
      </c>
      <c r="D45" s="61">
        <v>89725</v>
      </c>
      <c r="E45" s="61">
        <v>93154</v>
      </c>
    </row>
    <row r="46" spans="1:5" ht="28.5" hidden="1" customHeight="1" x14ac:dyDescent="0.25">
      <c r="A46" s="59">
        <v>3</v>
      </c>
      <c r="B46" s="60" t="s">
        <v>441</v>
      </c>
      <c r="C46" s="61">
        <v>88836</v>
      </c>
      <c r="D46" s="61">
        <v>89725</v>
      </c>
      <c r="E46" s="61">
        <v>93154</v>
      </c>
    </row>
    <row r="47" spans="1:5" ht="28.5" hidden="1" customHeight="1" x14ac:dyDescent="0.25">
      <c r="A47" s="59">
        <v>4</v>
      </c>
      <c r="B47" s="60" t="s">
        <v>442</v>
      </c>
      <c r="C47" s="61">
        <v>88836</v>
      </c>
      <c r="D47" s="61">
        <v>89724</v>
      </c>
      <c r="E47" s="61">
        <v>93154</v>
      </c>
    </row>
    <row r="48" spans="1:5" ht="28.5" hidden="1" customHeight="1" x14ac:dyDescent="0.25">
      <c r="A48" s="59">
        <v>5</v>
      </c>
      <c r="B48" s="60" t="s">
        <v>443</v>
      </c>
      <c r="C48" s="61">
        <v>88836</v>
      </c>
      <c r="D48" s="61">
        <v>89724</v>
      </c>
      <c r="E48" s="61">
        <v>93154</v>
      </c>
    </row>
    <row r="49" spans="1:5" ht="28.5" hidden="1" customHeight="1" x14ac:dyDescent="0.25">
      <c r="A49" s="59">
        <v>6</v>
      </c>
      <c r="B49" s="60" t="s">
        <v>444</v>
      </c>
      <c r="C49" s="61">
        <v>88836</v>
      </c>
      <c r="D49" s="61">
        <v>89724</v>
      </c>
      <c r="E49" s="61">
        <v>93154</v>
      </c>
    </row>
    <row r="50" spans="1:5" ht="28.5" hidden="1" customHeight="1" x14ac:dyDescent="0.25">
      <c r="A50" s="64"/>
      <c r="B50" s="65" t="s">
        <v>445</v>
      </c>
      <c r="C50" s="66">
        <f>SUM(C44:C49)</f>
        <v>1110447</v>
      </c>
      <c r="D50" s="66">
        <f t="shared" ref="D50:E50" si="1">SUM(D44:D49)</f>
        <v>1121555</v>
      </c>
      <c r="E50" s="66">
        <f t="shared" si="1"/>
        <v>1164423</v>
      </c>
    </row>
    <row r="51" spans="1:5" hidden="1" x14ac:dyDescent="0.25"/>
    <row r="52" spans="1:5" hidden="1" x14ac:dyDescent="0.25"/>
    <row r="53" spans="1:5" hidden="1" x14ac:dyDescent="0.25"/>
    <row r="54" spans="1:5" hidden="1" x14ac:dyDescent="0.25"/>
    <row r="55" spans="1:5" hidden="1" x14ac:dyDescent="0.25"/>
    <row r="56" spans="1:5" hidden="1" x14ac:dyDescent="0.25"/>
    <row r="57" spans="1:5" hidden="1" x14ac:dyDescent="0.25"/>
    <row r="58" spans="1:5" hidden="1" x14ac:dyDescent="0.25"/>
    <row r="59" spans="1:5" hidden="1" x14ac:dyDescent="0.25"/>
    <row r="60" spans="1:5" hidden="1" x14ac:dyDescent="0.25"/>
    <row r="61" spans="1:5" hidden="1" x14ac:dyDescent="0.25"/>
    <row r="62" spans="1:5" hidden="1" x14ac:dyDescent="0.25"/>
    <row r="63" spans="1:5" hidden="1" x14ac:dyDescent="0.25"/>
    <row r="64" spans="1:5" hidden="1" x14ac:dyDescent="0.25"/>
    <row r="65" spans="1:5" hidden="1" x14ac:dyDescent="0.25"/>
    <row r="66" spans="1:5" hidden="1" x14ac:dyDescent="0.25"/>
    <row r="67" spans="1:5" hidden="1" x14ac:dyDescent="0.25"/>
    <row r="68" spans="1:5" ht="55.5" hidden="1" customHeight="1" x14ac:dyDescent="0.25"/>
    <row r="69" spans="1:5" hidden="1" x14ac:dyDescent="0.25"/>
    <row r="70" spans="1:5" hidden="1" x14ac:dyDescent="0.25"/>
    <row r="71" spans="1:5" hidden="1" x14ac:dyDescent="0.25"/>
    <row r="72" spans="1:5" ht="35.25" hidden="1" customHeight="1" x14ac:dyDescent="0.25"/>
    <row r="73" spans="1:5" ht="15" hidden="1" customHeight="1" x14ac:dyDescent="0.25">
      <c r="A73" s="51"/>
      <c r="B73" s="52"/>
      <c r="C73" s="290" t="s">
        <v>1021</v>
      </c>
      <c r="D73" s="290"/>
      <c r="E73" s="290"/>
    </row>
    <row r="74" spans="1:5" ht="70.5" hidden="1" customHeight="1" x14ac:dyDescent="0.25">
      <c r="A74" s="51"/>
      <c r="B74" s="52"/>
      <c r="C74" s="249" t="s">
        <v>1010</v>
      </c>
      <c r="D74" s="249"/>
      <c r="E74" s="249"/>
    </row>
    <row r="75" spans="1:5" hidden="1" x14ac:dyDescent="0.25">
      <c r="A75" s="51"/>
      <c r="B75" s="52"/>
      <c r="C75" s="291" t="s">
        <v>447</v>
      </c>
      <c r="D75" s="291"/>
      <c r="E75" s="291"/>
    </row>
    <row r="76" spans="1:5" ht="87.75" hidden="1" customHeight="1" x14ac:dyDescent="0.25">
      <c r="A76" s="54"/>
      <c r="B76" s="289" t="s">
        <v>1023</v>
      </c>
      <c r="C76" s="289"/>
      <c r="D76" s="289"/>
      <c r="E76" s="289"/>
    </row>
    <row r="77" spans="1:5" hidden="1" x14ac:dyDescent="0.25">
      <c r="A77" s="51"/>
      <c r="B77" s="56"/>
      <c r="C77" s="56"/>
      <c r="D77" s="52"/>
      <c r="E77" s="57" t="s">
        <v>305</v>
      </c>
    </row>
    <row r="78" spans="1:5" ht="30" hidden="1" x14ac:dyDescent="0.25">
      <c r="A78" s="58" t="s">
        <v>437</v>
      </c>
      <c r="B78" s="58" t="s">
        <v>438</v>
      </c>
      <c r="C78" s="58" t="s">
        <v>433</v>
      </c>
      <c r="D78" s="58" t="s">
        <v>435</v>
      </c>
      <c r="E78" s="58" t="s">
        <v>971</v>
      </c>
    </row>
    <row r="79" spans="1:5" ht="28.5" hidden="1" customHeight="1" x14ac:dyDescent="0.25">
      <c r="A79" s="59">
        <v>1</v>
      </c>
      <c r="B79" s="60" t="s">
        <v>439</v>
      </c>
      <c r="C79" s="61">
        <v>200</v>
      </c>
      <c r="D79" s="61">
        <v>200</v>
      </c>
      <c r="E79" s="61">
        <v>200</v>
      </c>
    </row>
    <row r="80" spans="1:5" ht="28.5" hidden="1" customHeight="1" x14ac:dyDescent="0.25">
      <c r="A80" s="59">
        <v>2</v>
      </c>
      <c r="B80" s="60" t="s">
        <v>440</v>
      </c>
      <c r="C80" s="68">
        <v>0</v>
      </c>
      <c r="D80" s="68">
        <v>0</v>
      </c>
      <c r="E80" s="68">
        <v>0</v>
      </c>
    </row>
    <row r="81" spans="1:5" ht="28.5" hidden="1" customHeight="1" x14ac:dyDescent="0.25">
      <c r="A81" s="59">
        <v>3</v>
      </c>
      <c r="B81" s="60" t="s">
        <v>441</v>
      </c>
      <c r="C81" s="68">
        <v>0</v>
      </c>
      <c r="D81" s="68">
        <v>0</v>
      </c>
      <c r="E81" s="68">
        <v>0</v>
      </c>
    </row>
    <row r="82" spans="1:5" ht="28.5" hidden="1" customHeight="1" x14ac:dyDescent="0.25">
      <c r="A82" s="59">
        <v>4</v>
      </c>
      <c r="B82" s="60" t="s">
        <v>442</v>
      </c>
      <c r="C82" s="68">
        <v>0</v>
      </c>
      <c r="D82" s="68">
        <v>0</v>
      </c>
      <c r="E82" s="68">
        <v>0</v>
      </c>
    </row>
    <row r="83" spans="1:5" ht="28.5" hidden="1" customHeight="1" x14ac:dyDescent="0.25">
      <c r="A83" s="59">
        <v>5</v>
      </c>
      <c r="B83" s="60" t="s">
        <v>443</v>
      </c>
      <c r="C83" s="68">
        <v>0</v>
      </c>
      <c r="D83" s="68">
        <v>0</v>
      </c>
      <c r="E83" s="68">
        <v>0</v>
      </c>
    </row>
    <row r="84" spans="1:5" ht="28.5" hidden="1" customHeight="1" x14ac:dyDescent="0.25">
      <c r="A84" s="59">
        <v>6</v>
      </c>
      <c r="B84" s="60" t="s">
        <v>444</v>
      </c>
      <c r="C84" s="68">
        <v>0</v>
      </c>
      <c r="D84" s="68">
        <v>0</v>
      </c>
      <c r="E84" s="68">
        <v>0</v>
      </c>
    </row>
    <row r="85" spans="1:5" ht="28.5" hidden="1" customHeight="1" x14ac:dyDescent="0.25">
      <c r="A85" s="64"/>
      <c r="B85" s="65" t="s">
        <v>445</v>
      </c>
      <c r="C85" s="66">
        <f>SUM(C79:C79)</f>
        <v>200</v>
      </c>
      <c r="D85" s="66">
        <f>SUM(D79:D79)</f>
        <v>200</v>
      </c>
      <c r="E85" s="66">
        <f>SUM(E79:E79)</f>
        <v>200</v>
      </c>
    </row>
  </sheetData>
  <mergeCells count="12">
    <mergeCell ref="B76:E76"/>
    <mergeCell ref="C1:E1"/>
    <mergeCell ref="C2:E2"/>
    <mergeCell ref="C3:E3"/>
    <mergeCell ref="B4:E4"/>
    <mergeCell ref="C38:E38"/>
    <mergeCell ref="C39:E39"/>
    <mergeCell ref="C40:E40"/>
    <mergeCell ref="B41:E41"/>
    <mergeCell ref="C73:E73"/>
    <mergeCell ref="C74:E74"/>
    <mergeCell ref="C75:E75"/>
  </mergeCells>
  <pageMargins left="0.70866141732283472" right="0.51181102362204722" top="0.55118110236220474"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6</vt:i4>
      </vt:variant>
    </vt:vector>
  </HeadingPairs>
  <TitlesOfParts>
    <vt:vector size="23" baseType="lpstr">
      <vt:lpstr>1.Дох</vt:lpstr>
      <vt:lpstr>2.Норм</vt:lpstr>
      <vt:lpstr>3.Адм.дох</vt:lpstr>
      <vt:lpstr>4.Адм.ОГВ</vt:lpstr>
      <vt:lpstr>5.Адм.ист.</vt:lpstr>
      <vt:lpstr>6.ВСР</vt:lpstr>
      <vt:lpstr>7.ФС</vt:lpstr>
      <vt:lpstr>8.ПС</vt:lpstr>
      <vt:lpstr>9.1.Выравн</vt:lpstr>
      <vt:lpstr>9.2.ВУС</vt:lpstr>
      <vt:lpstr>9.3.Прот</vt:lpstr>
      <vt:lpstr>10.1.Сбал</vt:lpstr>
      <vt:lpstr>10.2.Дороги</vt:lpstr>
      <vt:lpstr>10.3.Жилье</vt:lpstr>
      <vt:lpstr>10.4.Вода</vt:lpstr>
      <vt:lpstr>11.Ист</vt:lpstr>
      <vt:lpstr>10.5 Градостроение</vt:lpstr>
      <vt:lpstr>'1.Дох'!Заголовки_для_печати</vt:lpstr>
      <vt:lpstr>'2.Норм'!Заголовки_для_печати</vt:lpstr>
      <vt:lpstr>'3.Адм.дох'!Заголовки_для_печати</vt:lpstr>
      <vt:lpstr>'6.ВСР'!Заголовки_для_печати</vt:lpstr>
      <vt:lpstr>'7.ФС'!Заголовки_для_печати</vt:lpstr>
      <vt:lpstr>'8.ПС'!Заголовки_для_печати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2021-05-05T09:59:37Z</dcterms:modified>
</cp:coreProperties>
</file>