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65" windowWidth="14805" windowHeight="6450"/>
  </bookViews>
  <sheets>
    <sheet name="1.Дох" sheetId="15" r:id="rId1"/>
  </sheets>
  <definedNames>
    <definedName name="_xlnm.Print_Titles" localSheetId="0">'1.Дох'!$5:$5</definedName>
  </definedNames>
  <calcPr calcId="145621"/>
</workbook>
</file>

<file path=xl/calcChain.xml><?xml version="1.0" encoding="utf-8"?>
<calcChain xmlns="http://schemas.openxmlformats.org/spreadsheetml/2006/main">
  <c r="D109" i="15" l="1"/>
  <c r="E109" i="15"/>
  <c r="C109" i="15"/>
  <c r="E10" i="15" l="1"/>
  <c r="E11" i="15"/>
  <c r="E12" i="15"/>
  <c r="E13" i="15"/>
  <c r="E17" i="15"/>
  <c r="E19" i="15"/>
  <c r="E21" i="15"/>
  <c r="E23" i="15"/>
  <c r="E26" i="15"/>
  <c r="E28" i="15"/>
  <c r="E30" i="15"/>
  <c r="E33" i="15"/>
  <c r="E37" i="15"/>
  <c r="E38" i="15"/>
  <c r="E40" i="15"/>
  <c r="E43" i="15"/>
  <c r="E46" i="15"/>
  <c r="E48" i="15"/>
  <c r="E52" i="15"/>
  <c r="E56" i="15"/>
  <c r="E57" i="15"/>
  <c r="E61" i="15"/>
  <c r="E63" i="15"/>
  <c r="E65" i="15"/>
  <c r="E67" i="15"/>
  <c r="E70" i="15"/>
  <c r="E72" i="15"/>
  <c r="E74" i="15"/>
  <c r="E76" i="15"/>
  <c r="E80" i="15"/>
  <c r="E83" i="15"/>
  <c r="E90" i="15"/>
  <c r="E92" i="15"/>
  <c r="E95" i="15"/>
  <c r="E99" i="15"/>
  <c r="E101" i="15"/>
  <c r="E103" i="15"/>
  <c r="E105" i="15"/>
  <c r="E110" i="15"/>
  <c r="E111" i="15"/>
  <c r="E113" i="15"/>
  <c r="E114" i="15"/>
  <c r="E115" i="15"/>
  <c r="E119" i="15"/>
  <c r="E120" i="15"/>
  <c r="E121" i="15"/>
  <c r="E122" i="15"/>
  <c r="E123" i="15"/>
  <c r="E124" i="15"/>
  <c r="E125" i="15"/>
  <c r="E128" i="15"/>
  <c r="E130" i="15"/>
  <c r="E132" i="15"/>
  <c r="E134" i="15"/>
  <c r="E136" i="15"/>
  <c r="E138" i="15"/>
  <c r="E141" i="15"/>
  <c r="E143" i="15"/>
  <c r="E145" i="15"/>
  <c r="D25" i="15" l="1"/>
  <c r="E25" i="15" s="1"/>
  <c r="C25" i="15"/>
  <c r="D45" i="15"/>
  <c r="E45" i="15" s="1"/>
  <c r="C45" i="15"/>
  <c r="D50" i="15"/>
  <c r="E50" i="15" s="1"/>
  <c r="C50" i="15"/>
  <c r="D77" i="15"/>
  <c r="C77" i="15"/>
  <c r="D84" i="15"/>
  <c r="C84" i="15"/>
  <c r="D164" i="15" l="1"/>
  <c r="C164" i="15"/>
  <c r="D150" i="15" l="1"/>
  <c r="D149" i="15" s="1"/>
  <c r="D118" i="15" l="1"/>
  <c r="D106" i="15" l="1"/>
  <c r="D162" i="15" l="1"/>
  <c r="D9" i="15"/>
  <c r="D16" i="15"/>
  <c r="C16" i="15"/>
  <c r="D18" i="15"/>
  <c r="C18" i="15"/>
  <c r="D20" i="15"/>
  <c r="C20" i="15"/>
  <c r="D22" i="15"/>
  <c r="E22" i="15" s="1"/>
  <c r="C22" i="15"/>
  <c r="D27" i="15"/>
  <c r="C27" i="15"/>
  <c r="D29" i="15"/>
  <c r="E29" i="15" s="1"/>
  <c r="C29" i="15"/>
  <c r="D32" i="15"/>
  <c r="C32" i="15"/>
  <c r="D36" i="15"/>
  <c r="D39" i="15"/>
  <c r="D42" i="15"/>
  <c r="D44" i="15"/>
  <c r="D47" i="15"/>
  <c r="D49" i="15"/>
  <c r="D51" i="15"/>
  <c r="D55" i="15"/>
  <c r="D60" i="15"/>
  <c r="D62" i="15"/>
  <c r="D64" i="15"/>
  <c r="D66" i="15"/>
  <c r="D69" i="15"/>
  <c r="D71" i="15"/>
  <c r="D73" i="15"/>
  <c r="D75" i="15"/>
  <c r="D79" i="15"/>
  <c r="D82" i="15"/>
  <c r="D89" i="15"/>
  <c r="D91" i="15"/>
  <c r="D94" i="15"/>
  <c r="D96" i="15"/>
  <c r="D98" i="15"/>
  <c r="D100" i="15"/>
  <c r="D102" i="15"/>
  <c r="D104" i="15"/>
  <c r="D117" i="15"/>
  <c r="D127" i="15"/>
  <c r="D129" i="15"/>
  <c r="D131" i="15"/>
  <c r="D133" i="15"/>
  <c r="D135" i="15"/>
  <c r="D137" i="15"/>
  <c r="D140" i="15"/>
  <c r="D142" i="15"/>
  <c r="D144" i="15"/>
  <c r="D160" i="15" l="1"/>
  <c r="D54" i="15"/>
  <c r="D108" i="15"/>
  <c r="D93" i="15" s="1"/>
  <c r="D41" i="15"/>
  <c r="D31" i="15"/>
  <c r="E32" i="15"/>
  <c r="E27" i="15"/>
  <c r="E20" i="15"/>
  <c r="E16" i="15"/>
  <c r="D81" i="15"/>
  <c r="D58" i="15"/>
  <c r="D8" i="15"/>
  <c r="D163" i="15"/>
  <c r="D161" i="15" s="1"/>
  <c r="E18" i="15"/>
  <c r="D59" i="15"/>
  <c r="D24" i="15"/>
  <c r="D15" i="15"/>
  <c r="D35" i="15"/>
  <c r="D88" i="15"/>
  <c r="D139" i="15"/>
  <c r="D116" i="15"/>
  <c r="D157" i="15" l="1"/>
  <c r="D34" i="15"/>
  <c r="D14" i="15"/>
  <c r="D53" i="15"/>
  <c r="D158" i="15"/>
  <c r="D87" i="15"/>
  <c r="D159" i="15"/>
  <c r="D7" i="15" l="1"/>
  <c r="D86" i="15"/>
  <c r="D156" i="15"/>
  <c r="D155" i="15" s="1"/>
  <c r="D154" i="15" l="1"/>
  <c r="D152" i="15"/>
  <c r="D153" i="15" s="1"/>
  <c r="C142" i="15" l="1"/>
  <c r="C126" i="15"/>
  <c r="E126" i="15" s="1"/>
  <c r="C100" i="15"/>
  <c r="E100" i="15" s="1"/>
  <c r="C112" i="15"/>
  <c r="E112" i="15" s="1"/>
  <c r="C97" i="15"/>
  <c r="E97" i="15" s="1"/>
  <c r="C160" i="15" l="1"/>
  <c r="E142" i="15"/>
  <c r="C162" i="15" l="1"/>
  <c r="C147" i="15" l="1"/>
  <c r="C146" i="15"/>
  <c r="C144" i="15"/>
  <c r="C140" i="15"/>
  <c r="E140" i="15" s="1"/>
  <c r="C137" i="15"/>
  <c r="E137" i="15" s="1"/>
  <c r="C135" i="15"/>
  <c r="E135" i="15" s="1"/>
  <c r="C133" i="15"/>
  <c r="E133" i="15" s="1"/>
  <c r="C131" i="15"/>
  <c r="E131" i="15" s="1"/>
  <c r="C129" i="15"/>
  <c r="E129" i="15" s="1"/>
  <c r="C127" i="15"/>
  <c r="E127" i="15" s="1"/>
  <c r="C118" i="15"/>
  <c r="C106" i="15"/>
  <c r="C104" i="15"/>
  <c r="E104" i="15" s="1"/>
  <c r="C102" i="15"/>
  <c r="E102" i="15" s="1"/>
  <c r="C98" i="15"/>
  <c r="E98" i="15" s="1"/>
  <c r="C96" i="15"/>
  <c r="E96" i="15" s="1"/>
  <c r="C94" i="15"/>
  <c r="E94" i="15" s="1"/>
  <c r="C91" i="15"/>
  <c r="E91" i="15" s="1"/>
  <c r="C89" i="15"/>
  <c r="E89" i="15" s="1"/>
  <c r="C82" i="15"/>
  <c r="C79" i="15"/>
  <c r="E79" i="15" s="1"/>
  <c r="C75" i="15"/>
  <c r="E75" i="15" s="1"/>
  <c r="C73" i="15"/>
  <c r="E73" i="15" s="1"/>
  <c r="C71" i="15"/>
  <c r="C69" i="15"/>
  <c r="E69" i="15" s="1"/>
  <c r="C66" i="15"/>
  <c r="E66" i="15" s="1"/>
  <c r="C64" i="15"/>
  <c r="E64" i="15" s="1"/>
  <c r="C62" i="15"/>
  <c r="E62" i="15" s="1"/>
  <c r="C60" i="15"/>
  <c r="E60" i="15" s="1"/>
  <c r="C55" i="15"/>
  <c r="C51" i="15"/>
  <c r="E51" i="15" s="1"/>
  <c r="C49" i="15"/>
  <c r="E49" i="15" s="1"/>
  <c r="C47" i="15"/>
  <c r="E47" i="15" s="1"/>
  <c r="C44" i="15"/>
  <c r="E44" i="15" s="1"/>
  <c r="C42" i="15"/>
  <c r="C39" i="15"/>
  <c r="E39" i="15" s="1"/>
  <c r="C36" i="15"/>
  <c r="E36" i="15" s="1"/>
  <c r="C31" i="15"/>
  <c r="E31" i="15" s="1"/>
  <c r="C24" i="15"/>
  <c r="E24" i="15" s="1"/>
  <c r="C15" i="15"/>
  <c r="E15" i="15" s="1"/>
  <c r="C9" i="15"/>
  <c r="C58" i="15" l="1"/>
  <c r="E58" i="15" s="1"/>
  <c r="E71" i="15"/>
  <c r="C81" i="15"/>
  <c r="E81" i="15" s="1"/>
  <c r="E82" i="15"/>
  <c r="C41" i="15"/>
  <c r="E41" i="15" s="1"/>
  <c r="E42" i="15"/>
  <c r="C108" i="15"/>
  <c r="E108" i="15" s="1"/>
  <c r="C54" i="15"/>
  <c r="E55" i="15"/>
  <c r="C117" i="15"/>
  <c r="E117" i="15" s="1"/>
  <c r="E118" i="15"/>
  <c r="C163" i="15"/>
  <c r="C161" i="15" s="1"/>
  <c r="E144" i="15"/>
  <c r="C8" i="15"/>
  <c r="E8" i="15" s="1"/>
  <c r="E9" i="15"/>
  <c r="C59" i="15"/>
  <c r="E59" i="15" s="1"/>
  <c r="C88" i="15"/>
  <c r="C139" i="15"/>
  <c r="E139" i="15" s="1"/>
  <c r="C14" i="15"/>
  <c r="E14" i="15" s="1"/>
  <c r="C116" i="15"/>
  <c r="C35" i="15"/>
  <c r="C93" i="15" l="1"/>
  <c r="C34" i="15"/>
  <c r="E34" i="15" s="1"/>
  <c r="E35" i="15"/>
  <c r="C157" i="15"/>
  <c r="E88" i="15"/>
  <c r="C159" i="15"/>
  <c r="E116" i="15"/>
  <c r="C53" i="15"/>
  <c r="E53" i="15" s="1"/>
  <c r="E54" i="15"/>
  <c r="C87" i="15"/>
  <c r="E87" i="15" s="1"/>
  <c r="E93" i="15" l="1"/>
  <c r="C158" i="15"/>
  <c r="C156" i="15" s="1"/>
  <c r="C155" i="15" s="1"/>
  <c r="C7" i="15"/>
  <c r="C86" i="15"/>
  <c r="C154" i="15" l="1"/>
  <c r="E7" i="15"/>
  <c r="C152" i="15"/>
  <c r="E152" i="15" s="1"/>
  <c r="E86" i="15"/>
</calcChain>
</file>

<file path=xl/sharedStrings.xml><?xml version="1.0" encoding="utf-8"?>
<sst xmlns="http://schemas.openxmlformats.org/spreadsheetml/2006/main" count="299" uniqueCount="293">
  <si>
    <t>Иные межбюджетные трансферты</t>
  </si>
  <si>
    <t>Приложение 1</t>
  </si>
  <si>
    <t xml:space="preserve"> </t>
  </si>
  <si>
    <t>Код бюджетной классификации Российской Федерации</t>
  </si>
  <si>
    <t>Наименование доходов</t>
  </si>
  <si>
    <t>1 00 00000 00 0000 000</t>
  </si>
  <si>
    <t xml:space="preserve"> 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</si>
  <si>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</si>
  <si>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</si>
  <si>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</si>
  <si>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</si>
  <si>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</si>
  <si>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</si>
  <si>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1 01 02020 01 0000 110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</si>
  <si>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</t>
  </si>
  <si>
    <t>1 01 02030 01 0000 110</t>
  </si>
  <si>
    <t xml:space="preserve">Налог на доходы физических лиц с доходов, полученных  физическими  лицами в соответствии со статьей 228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</si>
  <si>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</si>
  <si>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</si>
  <si>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</si>
  <si>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</si>
  <si>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</si>
  <si>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</si>
  <si>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</si>
  <si>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</si>
  <si>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</si>
  <si>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</si>
  <si>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</si>
  <si>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</si>
  <si>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</si>
  <si>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</si>
  <si>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</si>
  <si>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</si>
  <si>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 налог на  вмененный  доход для  отдельных видов 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</si>
  <si>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</si>
  <si>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</si>
  <si>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</si>
  <si>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</si>
  <si>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</si>
  <si>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</si>
  <si>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</si>
  <si>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</si>
  <si>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</si>
  <si>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ГОСУДАРСТВЕННАЯ ПОШЛИНА</t>
  </si>
  <si>
    <t xml:space="preserve"> 1 08 03000 01 0000 110</t>
  </si>
  <si>
    <t>Государственная пошлина  по делам,  рассматриваемым в судах  общей  юрисдикции, мировыми судьями</t>
  </si>
  <si>
    <t>1 08 03010 01 0000 110</t>
  </si>
  <si>
    <t>Государственная пошлина  по делам,  рассматриваемым в судах  общей  юрисдикции, мировыми судьями (за исключением  Верховного  Суда  Российской  Федерации)</t>
  </si>
  <si>
    <t xml:space="preserve"> 1 11 00000 00 0000 000</t>
  </si>
  <si>
    <t>ДОХОДЫ ОТ ИСПОЛЬЗОВАНИЯ  ИМУЩЕСТВА  НАХОДЯЩЕГОСЯ В ГОСУДАРСТВЕННОЙ И  МУНИЦИПАЛЬНОЙ СОБСТВЕННОСТИ</t>
  </si>
  <si>
    <t>1 11 05000 00 0000 120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</si>
  <si>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автономных учреждений, а  также  имущества государственных  и муниципальных  унитарных  предприятий, в том числе казенных)  </t>
  </si>
  <si>
    <t>1 11 05010 00 0000 120</t>
  </si>
  <si>
    <t>Доходы, получаемые  в виде  арендной  платы за  земельные  участки,  государственная собственность  на которые  не разграничена, а также  средства от продажи  права на  заключение  договоров  аренды указанных  земельных  участков</t>
  </si>
  <si>
    <t>1 11 05013 05 0000 120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</si>
  <si>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сельских поселений и межселенных территорий муниципальных районов,  а также средства от продажи  права на  заключение  договоров  аренды  указанных земельных  участков</t>
  </si>
  <si>
    <t>1 11 05013 13 0000 120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</si>
  <si>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городских поселений,  а также средства от продажи  права на  заключение  договоров  аренды  указанных земельных  участков</t>
  </si>
  <si>
    <t>1 11 05030 00 0000 120</t>
  </si>
  <si>
    <t xml:space="preserve">Доходы от сдачи  в аренду  имущества, находяшегося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 имущества бюджетных и  автономных учреждений) </t>
  </si>
  <si>
    <t>1 11 05035 05 0000 120</t>
  </si>
  <si>
    <t>Доходы от сдачи  в аренду имущества,  находящегося в оперативном управлении органов управления муниципальных районов и созданных  ими  учреждений (за  исключением имущества  муниципальных бюджетных и   автономных учреждений)</t>
  </si>
  <si>
    <t>1 11 09000 00 0000 120</t>
  </si>
  <si>
    <t>Прочие доходы  от использования  имущества и прав ,  находящихся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</si>
  <si>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1 11 09040  00 0000 120</t>
  </si>
  <si>
    <t>Прочие поступления  от использования  имущества,  находящегося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</si>
  <si>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1 11 09045  05  0000 120</t>
  </si>
  <si>
    <t>Прочие поступления  от использования  имущества,  находящегося в  собственности  муниципальных районов (за исключением  имущества  муниципальных бюджетных и  автономных учреждений, а также имущества 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</si>
  <si>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</si>
  <si>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</si>
  <si>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</si>
  <si>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 негативное  воздействие 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</si>
  <si>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</si>
  <si>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</si>
  <si>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1 12 01041 01 0000 120</t>
  </si>
  <si>
    <t xml:space="preserve"> Плата за размещение отходов производства </t>
  </si>
  <si>
    <t>1 13 00000 00 0000 000</t>
  </si>
  <si>
    <t>ДОХОДЫ ОТ ОКАЗАНИЯ ПЛАТНЫХ УСЛУГ  И КОМПЕНСАЦИИ ЗАТРАТ ГОСУДАРСТВА</t>
  </si>
  <si>
    <t>1 13 02000 00 0000 130</t>
  </si>
  <si>
    <t>Доходы от   компенсации затрат 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</si>
  <si>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</si>
  <si>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</si>
  <si>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</si>
  <si>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</si>
  <si>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</si>
  <si>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 МАТЕРИАЛЬНЫХ И НЕМАТЕРИАЛЬНЫХ  АКТИВОВ</t>
  </si>
  <si>
    <t>1 14 06000 00 0000 430</t>
  </si>
  <si>
    <t xml:space="preserve">Доходы от продажи земельных участков, находящихся  в государственной  и муниципальной собственности </t>
  </si>
  <si>
    <t>1 14 06010 00 0000 430</t>
  </si>
  <si>
    <t>Доходы  от продажи  земельных участков,  государственная  собственность  на которые  не разграничена</t>
  </si>
  <si>
    <t>1 14 06013 05 0000 430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</si>
  <si>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сельских поселений и межселенных территорий муниципальных районов</t>
  </si>
  <si>
    <t>1 14 06013 13 0000 430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</si>
  <si>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городских  поселений</t>
  </si>
  <si>
    <t>1 16 00000 00 0000 000</t>
  </si>
  <si>
    <t>ШТРАФЫ. САНКЦИИ. ВОЗМЕЩЕНИЕ УЩЕРБА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</si>
  <si>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</si>
  <si>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</si>
  <si>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</si>
  <si>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</si>
  <si>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</si>
  <si>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</si>
  <si>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</si>
  <si>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</si>
  <si>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</si>
  <si>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</si>
  <si>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</si>
  <si>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</si>
  <si>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</si>
  <si>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</si>
  <si>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</si>
  <si>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</si>
  <si>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</si>
  <si>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</si>
  <si>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</si>
  <si>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</si>
  <si>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</si>
  <si>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</si>
  <si>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</si>
  <si>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</si>
  <si>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</si>
  <si>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</si>
  <si>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2 02 25228 05 0000 150</t>
  </si>
  <si>
    <t>2 02 25243 05 0000 150</t>
  </si>
  <si>
    <t>2 02 25299 05 0000 150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</si>
  <si>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</si>
  <si>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</si>
  <si>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</si>
  <si>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</si>
  <si>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</si>
  <si>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</si>
  <si>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2 02 29999 00 0000 150</t>
  </si>
  <si>
    <t>Прочие субсидии</t>
  </si>
  <si>
    <t>2 02 29999 05 0000 150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</si>
  <si>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</si>
  <si>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</si>
  <si>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</si>
  <si>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</si>
  <si>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</si>
  <si>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</si>
  <si>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</si>
  <si>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</si>
  <si>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</si>
  <si>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</si>
  <si>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</si>
  <si>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</si>
  <si>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</si>
  <si>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</si>
  <si>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</si>
  <si>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</si>
  <si>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</si>
  <si>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</si>
  <si>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</si>
  <si>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</si>
  <si>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</si>
  <si>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</si>
  <si>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</si>
  <si>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</si>
  <si>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</si>
  <si>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</si>
  <si>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2 02 40000 00 0000 150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</si>
  <si>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</si>
  <si>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</si>
  <si>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</si>
  <si>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</si>
  <si>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2 02 49999 00 0000 150</t>
  </si>
  <si>
    <t>Прочие межбюджетные трансферты, передаваемые бюджетам</t>
  </si>
  <si>
    <t>2 02 49999 05 0000 150</t>
  </si>
  <si>
    <t>Прочие межбюджетные трансферты, передаваемые бюджетам муниципальных районов</t>
  </si>
  <si>
    <t>2 07 00000 00 0000 000</t>
  </si>
  <si>
    <t xml:space="preserve">Прочие безвозмездные поступления </t>
  </si>
  <si>
    <t>Прочие безвозмездные поступления в бюджеты муниципальных районов</t>
  </si>
  <si>
    <t>Всего доходов</t>
  </si>
  <si>
    <t xml:space="preserve">Прочие субсидии бюджетам муниципальных районов </t>
  </si>
  <si>
    <t xml:space="preserve">2 07 05030 05 0000 150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</si>
  <si>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</si>
  <si>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 xml:space="preserve">Субсидии бюджетам муниципальных районов на оснащение объектов спортивной инфраструктуры спортивно-технологическим оборудованием
</t>
  </si>
  <si>
    <t xml:space="preserve">Субсидии бюджетам муниципальных районов на строительство и реконструкцию (модернизацию) объектов питьевого водоснабжения
</t>
  </si>
  <si>
    <t xml:space="preserve">Субсидии бюджетам муниципальных районов на обустройство и восстановление воинских захоронений, находящихся в государственной собственности
</t>
  </si>
  <si>
    <t>1 12 01040 01 0000 120</t>
  </si>
  <si>
    <t>Плата за размещение отходов производства и потребления</t>
  </si>
  <si>
    <t xml:space="preserve">2 02 25228 00 0000 150
</t>
  </si>
  <si>
    <t xml:space="preserve">Субсидии бюджетам на оснащение объектов спортивной инфраструктуры спортивно-технологическим оборудованием
</t>
  </si>
  <si>
    <t xml:space="preserve">2 02 25243 00 0000 150
</t>
  </si>
  <si>
    <t xml:space="preserve">Субсидии бюджетам на строительство и реконструкцию (модернизацию) объектов питьевого водоснабжения
</t>
  </si>
  <si>
    <t xml:space="preserve">2 02 25299 00 0000 150
</t>
  </si>
  <si>
    <t xml:space="preserve">Субсидии бюджетам на обустройство и восстановление воинских захоронений, находящихся в государственной собственности
</t>
  </si>
  <si>
    <t xml:space="preserve"> -  субсидия на мероприятия по проведению оздоровительной кампании детей </t>
  </si>
  <si>
    <t xml:space="preserve"> - субсидия на капитальный ремонт кровель муниципальных образовательных организаций </t>
  </si>
  <si>
    <t xml:space="preserve"> - субвенции бюджетам муниципальных районов на выравнивание бюджетной обеспеченности поселений
</t>
  </si>
  <si>
    <t xml:space="preserve"> -  субвенции бюджетам муниципальных районов на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</si>
  <si>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 xml:space="preserve"> -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</si>
  <si>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 - субвенции бюджетам муниципальных районов, на 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
</t>
  </si>
  <si>
    <t xml:space="preserve"> - субвенции бюджетам муниципальных районов на  обеспечение сохранности жилых помещений,
закрепленных за детьми-сиротами и детьми, оставшимися без попечения родителей
</t>
  </si>
  <si>
    <t xml:space="preserve"> - субвенции бюджетам муниципальных районов на организацию и осуществление деятельности 
по опеке и попечительству, выплату ежемесячных денежных средств на содержание и проезд ребенка, переданного на воспитание
в семью опекуна (попечителя), приемную семью, вознаграждения приемным родителям
</t>
  </si>
  <si>
    <t xml:space="preserve"> -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
</t>
  </si>
  <si>
    <t xml:space="preserve"> - субвенции бюджетам муниципальных районов на осуществление отдельных полномочий в сфере образования </t>
  </si>
  <si>
    <t>1 0102040 01 0000 110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</si>
  <si>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</si>
  <si>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</si>
  <si>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</si>
  <si>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</si>
  <si>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</si>
  <si>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</si>
  <si>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</si>
  <si>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</si>
  <si>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﻿1 16 01000 01 0000 140</t>
  </si>
  <si>
    <t xml:space="preserve">﻿Административные штрафы, установленные Кодексом Российской Федерации об административных правонарушениях
</t>
  </si>
  <si>
    <t xml:space="preserve">﻿1 16 01050 01 0000 140
</t>
  </si>
  <si>
    <t xml:space="preserve"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</si>
  <si>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﻿1 16 01060 01 0000 140
</t>
  </si>
  <si>
    <t xml:space="preserve"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</si>
  <si>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﻿1 16 01070 01 0000 140
</t>
  </si>
  <si>
    <t xml:space="preserve"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</si>
  <si>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</si>
  <si>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</si>
  <si>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﻿1 16 01200 01 0000 140</t>
  </si>
  <si>
    <t xml:space="preserve"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</si>
  <si>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>2 02 25467 00 0000 150</t>
  </si>
  <si>
    <t>2 07 05000 05 0000 150</t>
  </si>
  <si>
    <t>СД</t>
  </si>
  <si>
    <t>Безвозмездные</t>
  </si>
  <si>
    <t xml:space="preserve"> - ВУС</t>
  </si>
  <si>
    <t>2 02 25497 00 0000 150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</si>
  <si>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</si>
  <si>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</si>
  <si>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</si>
  <si>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</si>
  <si>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</si>
  <si>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2 02 35469 05 0000 150</t>
  </si>
  <si>
    <t xml:space="preserve">  Субвенции бюджетам на проведение Всероссийской переписи населения 2020 года</t>
  </si>
  <si>
    <t xml:space="preserve">  Субвенции бюджетам муниципальных районов на проведение Всероссийской переписи населения 2020 года</t>
  </si>
  <si>
    <t>2 02 35469 00 0000 150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</si>
  <si>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</si>
  <si>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</si>
  <si>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</si>
  <si>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организацийстатьей 20.25 Кодекса Российской Федерации об административных правонарушениях</t>
  </si>
  <si>
    <t xml:space="preserve">1 16 01153 01 0000 140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</si>
  <si>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</si>
  <si>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1 16 01153 01 0000 140</t>
  </si>
  <si>
    <t>﻿1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</si>
  <si>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</si>
  <si>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﻿1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</si>
  <si>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</si>
  <si>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1 16 02000 02 0000 140
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</si>
  <si>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</si>
  <si>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1 16 02010 02 1111140
</t>
  </si>
  <si>
    <t xml:space="preserve">1 16 10120 00 0000 140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</si>
  <si>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</si>
  <si>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1 16 10123 01 0000 140</t>
  </si>
  <si>
    <t>2 02 25519 00 0000 151</t>
  </si>
  <si>
    <t>2 02 25519 05 0000 151</t>
  </si>
  <si>
    <t xml:space="preserve">  - субсидии бюджетам муниципальных районов (городских округов) на приведение в соответствии с брендбуком «Точка роста"</t>
  </si>
  <si>
    <t xml:space="preserve"> - субсидия бюджетам муниципальных районов (муниципальных округов, городских округов) на реализацию отдельных мероприятий по развитию культуры, культурного наследия, туризма, обеспечению устойчивого развития социально-культурных составляющих качества жизни населения в рамках государственной программы «Развитие культуры и туризма в Брянской области»</t>
  </si>
  <si>
    <t xml:space="preserve"> - субсидия бюджетам муниципальных районов (муниципальных округов, городских округов)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 </t>
  </si>
  <si>
    <t xml:space="preserve"> - субсидия бюджетам муниципальных районов (муниципальных округов, городских округов) на создание 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</si>
  <si>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Обл.бюджет</t>
  </si>
  <si>
    <t xml:space="preserve"> - Субсидии</t>
  </si>
  <si>
    <t xml:space="preserve"> - Дотации</t>
  </si>
  <si>
    <t xml:space="preserve"> - Субвенции</t>
  </si>
  <si>
    <t xml:space="preserve"> - Иные МБТ</t>
  </si>
  <si>
    <t>От поселений</t>
  </si>
  <si>
    <t xml:space="preserve"> - перед.полн-я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</si>
  <si>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</si>
  <si>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</si>
  <si>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</si>
  <si>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</si>
  <si>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</si>
  <si>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</si>
  <si>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</si>
  <si>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</si>
  <si>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
</t>
  </si>
  <si>
    <t>2 19 00000 00 0000 000</t>
  </si>
  <si>
    <t>2 19 00000 05 0000 150</t>
  </si>
  <si>
    <t>2 19 45303 05 0000 150</t>
  </si>
  <si>
    <t>Возврат</t>
  </si>
  <si>
    <t>Процент исполнения к прогнозным параметрам доходов</t>
  </si>
  <si>
    <t xml:space="preserve">Доходы бюджета Клетнянского муниципального района Брянской области за I квартал 2021 года </t>
  </si>
  <si>
    <t>Прогноз доходов
на 2021 год</t>
  </si>
  <si>
    <t>Кассовое исполнение
за 1 квартал 2021 года</t>
  </si>
  <si>
    <t xml:space="preserve">Платежи, уплачиваемые в целях возмещения вреда
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</si>
  <si>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</si>
  <si>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>1 16 11000 01 0000 140</t>
  </si>
  <si>
    <t>1 16 11050 01 0000 140</t>
  </si>
  <si>
    <t>Платежи в целях возмещения причиненного ущерба (убытков)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</si>
  <si>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
</t>
  </si>
  <si>
    <t xml:space="preserve">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</si>
  <si>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>1 16 01330 00 0000 140</t>
  </si>
  <si>
    <t>1 16 01333 01 0000 140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</si>
  <si>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
</t>
  </si>
  <si>
    <t>1 16 01084 01 0000 140</t>
  </si>
  <si>
    <t>(в рублях)</t>
  </si>
  <si>
    <t>к постановлению администрации Клетнянского района                                                                                                                     от  ____апреля 2021 года №_____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</si>
</sst>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33333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6">
      <alignment horizontal="left" wrapText="1" indent="2"/>
    </xf>
    <xf numFmtId="49" fontId="8" fillId="0" borderId="4">
      <alignment horizontal="center"/>
    </xf>
  </cellStyleXfs>
  <cellXfs count="57">
    <xf numFmtId="0" fontId="0" fillId="0" borderId="0" xfId="0"/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top"/>
    </xf>
    <xf numFmtId="4" fontId="6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center" wrapText="1"/>
    </xf>
    <xf numFmtId="49" fontId="3" fillId="0" borderId="2" xfId="0" applyNumberFormat="1" applyFont="1" applyFill="1" applyBorder="1" applyAlignment="1">
      <alignment horizontal="center" vertical="top" wrapText="1" shrinkToFi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64" fontId="10" fillId="0" borderId="1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 wrapText="1"/>
    </xf>
    <xf numFmtId="49" fontId="1" fillId="0" borderId="4" xfId="2" applyNumberFormat="1" applyFont="1" applyAlignment="1" applyProtection="1">
      <alignment vertical="center" wrapText="1"/>
    </xf>
    <xf numFmtId="0" fontId="1" fillId="0" borderId="6" xfId="1" applyNumberFormat="1" applyFont="1" applyAlignment="1" applyProtection="1">
      <alignment vertical="center" wrapText="1"/>
    </xf>
    <xf numFmtId="0" fontId="3" fillId="0" borderId="1" xfId="0" quotePrefix="1" applyNumberFormat="1" applyFont="1" applyFill="1" applyBorder="1" applyAlignment="1">
      <alignment vertical="center" wrapText="1"/>
    </xf>
    <xf numFmtId="0" fontId="2" fillId="0" borderId="1" xfId="0" quotePrefix="1" applyNumberFormat="1" applyFont="1" applyFill="1" applyBorder="1" applyAlignment="1">
      <alignment vertical="center" shrinkToFit="1"/>
    </xf>
    <xf numFmtId="0" fontId="2" fillId="0" borderId="2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1" fillId="0" borderId="2" xfId="1" applyNumberFormat="1" applyFont="1" applyFill="1" applyBorder="1" applyAlignment="1" applyProtection="1">
      <alignment vertical="center" wrapText="1"/>
    </xf>
    <xf numFmtId="49" fontId="1" fillId="0" borderId="1" xfId="2" applyNumberFormat="1" applyFont="1" applyFill="1" applyBorder="1" applyAlignment="1" applyProtection="1">
      <alignment vertical="center"/>
    </xf>
    <xf numFmtId="49" fontId="1" fillId="0" borderId="4" xfId="2" applyNumberFormat="1" applyFont="1" applyFill="1" applyAlignment="1" applyProtection="1">
      <alignment vertical="center"/>
    </xf>
    <xf numFmtId="0" fontId="1" fillId="0" borderId="5" xfId="1" applyNumberFormat="1" applyFont="1" applyFill="1" applyBorder="1" applyAlignment="1" applyProtection="1">
      <alignment vertic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horizontal="center" vertical="top" wrapText="1"/>
    </xf>
  </cellXfs>
  <cellStyles count="3">
    <cellStyle name="xl31" xfId="1"/>
    <cellStyle name="xl43" xfId="2"/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66FFCC"/>
      <color rgb="FF0000FF"/>
      <color rgb="FFFF0066"/>
      <color rgb="FFFFCC99"/>
      <color rgb="FFCCFF99"/>
      <color rgb="FFFFCCFF"/>
      <color rgb="FFCCE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G165"/>
  <sheetViews>
    <sheetView tabSelected="1" zoomScale="110" zoomScaleNormal="11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:E2"/>
    </sheetView>
  </sheetViews>
  <sheetFormatPr defaultRowHeight="15" x14ac:dyDescent="0.25"/>
  <cols>
    <col min="1" max="1" width="21.85546875" style="8" customWidth="1"/>
    <col min="2" max="2" width="52.7109375" style="22" customWidth="1"/>
    <col min="3" max="3" width="16.7109375" style="13" customWidth="1"/>
    <col min="4" max="4" width="15.85546875" style="13" customWidth="1"/>
    <col min="5" max="5" width="13" style="22" customWidth="1"/>
    <col min="6" max="59" width="9.140625" style="22"/>
    <col min="60" max="60" width="25.42578125" style="22" customWidth="1"/>
    <col min="61" max="61" width="56.28515625" style="22" customWidth="1"/>
    <col min="62" max="62" width="14" style="22" customWidth="1"/>
    <col min="63" max="64" width="14.5703125" style="22" customWidth="1"/>
    <col min="65" max="65" width="14.140625" style="22" customWidth="1"/>
    <col min="66" max="66" width="15.140625" style="22" customWidth="1"/>
    <col min="67" max="67" width="13.85546875" style="22" customWidth="1"/>
    <col min="68" max="69" width="14.7109375" style="22" customWidth="1"/>
    <col min="70" max="70" width="12.85546875" style="22" customWidth="1"/>
    <col min="71" max="71" width="13.5703125" style="22" customWidth="1"/>
    <col min="72" max="72" width="12.7109375" style="22" customWidth="1"/>
    <col min="73" max="73" width="13.42578125" style="22" customWidth="1"/>
    <col min="74" max="74" width="13.140625" style="22" customWidth="1"/>
    <col min="75" max="75" width="14.7109375" style="22" customWidth="1"/>
    <col min="76" max="76" width="14.5703125" style="22" customWidth="1"/>
    <col min="77" max="77" width="13" style="22" customWidth="1"/>
    <col min="78" max="78" width="15" style="22" customWidth="1"/>
    <col min="79" max="80" width="12.140625" style="22" customWidth="1"/>
    <col min="81" max="81" width="12" style="22" customWidth="1"/>
    <col min="82" max="82" width="13.5703125" style="22" customWidth="1"/>
    <col min="83" max="83" width="14" style="22" customWidth="1"/>
    <col min="84" max="84" width="12.28515625" style="22" customWidth="1"/>
    <col min="85" max="85" width="14.140625" style="22" customWidth="1"/>
    <col min="86" max="86" width="13" style="22" customWidth="1"/>
    <col min="87" max="87" width="13.5703125" style="22" customWidth="1"/>
    <col min="88" max="88" width="12.42578125" style="22" customWidth="1"/>
    <col min="89" max="89" width="12.5703125" style="22" customWidth="1"/>
    <col min="90" max="90" width="11.7109375" style="22" customWidth="1"/>
    <col min="91" max="91" width="13.7109375" style="22" customWidth="1"/>
    <col min="92" max="92" width="13.28515625" style="22" customWidth="1"/>
    <col min="93" max="93" width="13.140625" style="22" customWidth="1"/>
    <col min="94" max="94" width="12" style="22" customWidth="1"/>
    <col min="95" max="95" width="12.140625" style="22" customWidth="1"/>
    <col min="96" max="96" width="12.28515625" style="22" customWidth="1"/>
    <col min="97" max="97" width="12.140625" style="22" customWidth="1"/>
    <col min="98" max="98" width="12.5703125" style="22" customWidth="1"/>
    <col min="99" max="315" width="9.140625" style="22"/>
    <col min="316" max="316" width="25.42578125" style="22" customWidth="1"/>
    <col min="317" max="317" width="56.28515625" style="22" customWidth="1"/>
    <col min="318" max="318" width="14" style="22" customWidth="1"/>
    <col min="319" max="320" width="14.5703125" style="22" customWidth="1"/>
    <col min="321" max="321" width="14.140625" style="22" customWidth="1"/>
    <col min="322" max="322" width="15.140625" style="22" customWidth="1"/>
    <col min="323" max="323" width="13.85546875" style="22" customWidth="1"/>
    <col min="324" max="325" width="14.7109375" style="22" customWidth="1"/>
    <col min="326" max="326" width="12.85546875" style="22" customWidth="1"/>
    <col min="327" max="327" width="13.5703125" style="22" customWidth="1"/>
    <col min="328" max="328" width="12.7109375" style="22" customWidth="1"/>
    <col min="329" max="329" width="13.42578125" style="22" customWidth="1"/>
    <col min="330" max="330" width="13.140625" style="22" customWidth="1"/>
    <col min="331" max="331" width="14.7109375" style="22" customWidth="1"/>
    <col min="332" max="332" width="14.5703125" style="22" customWidth="1"/>
    <col min="333" max="333" width="13" style="22" customWidth="1"/>
    <col min="334" max="334" width="15" style="22" customWidth="1"/>
    <col min="335" max="336" width="12.140625" style="22" customWidth="1"/>
    <col min="337" max="337" width="12" style="22" customWidth="1"/>
    <col min="338" max="338" width="13.5703125" style="22" customWidth="1"/>
    <col min="339" max="339" width="14" style="22" customWidth="1"/>
    <col min="340" max="340" width="12.28515625" style="22" customWidth="1"/>
    <col min="341" max="341" width="14.140625" style="22" customWidth="1"/>
    <col min="342" max="342" width="13" style="22" customWidth="1"/>
    <col min="343" max="343" width="13.5703125" style="22" customWidth="1"/>
    <col min="344" max="344" width="12.42578125" style="22" customWidth="1"/>
    <col min="345" max="345" width="12.5703125" style="22" customWidth="1"/>
    <col min="346" max="346" width="11.7109375" style="22" customWidth="1"/>
    <col min="347" max="347" width="13.7109375" style="22" customWidth="1"/>
    <col min="348" max="348" width="13.28515625" style="22" customWidth="1"/>
    <col min="349" max="349" width="13.140625" style="22" customWidth="1"/>
    <col min="350" max="350" width="12" style="22" customWidth="1"/>
    <col min="351" max="351" width="12.140625" style="22" customWidth="1"/>
    <col min="352" max="352" width="12.28515625" style="22" customWidth="1"/>
    <col min="353" max="353" width="12.140625" style="22" customWidth="1"/>
    <col min="354" max="354" width="12.5703125" style="22" customWidth="1"/>
    <col min="355" max="571" width="9.140625" style="22"/>
    <col min="572" max="572" width="25.42578125" style="22" customWidth="1"/>
    <col min="573" max="573" width="56.28515625" style="22" customWidth="1"/>
    <col min="574" max="574" width="14" style="22" customWidth="1"/>
    <col min="575" max="576" width="14.5703125" style="22" customWidth="1"/>
    <col min="577" max="577" width="14.140625" style="22" customWidth="1"/>
    <col min="578" max="578" width="15.140625" style="22" customWidth="1"/>
    <col min="579" max="579" width="13.85546875" style="22" customWidth="1"/>
    <col min="580" max="581" width="14.7109375" style="22" customWidth="1"/>
    <col min="582" max="582" width="12.85546875" style="22" customWidth="1"/>
    <col min="583" max="583" width="13.5703125" style="22" customWidth="1"/>
    <col min="584" max="584" width="12.7109375" style="22" customWidth="1"/>
    <col min="585" max="585" width="13.42578125" style="22" customWidth="1"/>
    <col min="586" max="586" width="13.140625" style="22" customWidth="1"/>
    <col min="587" max="587" width="14.7109375" style="22" customWidth="1"/>
    <col min="588" max="588" width="14.5703125" style="22" customWidth="1"/>
    <col min="589" max="589" width="13" style="22" customWidth="1"/>
    <col min="590" max="590" width="15" style="22" customWidth="1"/>
    <col min="591" max="592" width="12.140625" style="22" customWidth="1"/>
    <col min="593" max="593" width="12" style="22" customWidth="1"/>
    <col min="594" max="594" width="13.5703125" style="22" customWidth="1"/>
    <col min="595" max="595" width="14" style="22" customWidth="1"/>
    <col min="596" max="596" width="12.28515625" style="22" customWidth="1"/>
    <col min="597" max="597" width="14.140625" style="22" customWidth="1"/>
    <col min="598" max="598" width="13" style="22" customWidth="1"/>
    <col min="599" max="599" width="13.5703125" style="22" customWidth="1"/>
    <col min="600" max="600" width="12.42578125" style="22" customWidth="1"/>
    <col min="601" max="601" width="12.5703125" style="22" customWidth="1"/>
    <col min="602" max="602" width="11.7109375" style="22" customWidth="1"/>
    <col min="603" max="603" width="13.7109375" style="22" customWidth="1"/>
    <col min="604" max="604" width="13.28515625" style="22" customWidth="1"/>
    <col min="605" max="605" width="13.140625" style="22" customWidth="1"/>
    <col min="606" max="606" width="12" style="22" customWidth="1"/>
    <col min="607" max="607" width="12.140625" style="22" customWidth="1"/>
    <col min="608" max="608" width="12.28515625" style="22" customWidth="1"/>
    <col min="609" max="609" width="12.140625" style="22" customWidth="1"/>
    <col min="610" max="610" width="12.5703125" style="22" customWidth="1"/>
    <col min="611" max="827" width="9.140625" style="22"/>
    <col min="828" max="828" width="25.42578125" style="22" customWidth="1"/>
    <col min="829" max="829" width="56.28515625" style="22" customWidth="1"/>
    <col min="830" max="830" width="14" style="22" customWidth="1"/>
    <col min="831" max="832" width="14.5703125" style="22" customWidth="1"/>
    <col min="833" max="833" width="14.140625" style="22" customWidth="1"/>
    <col min="834" max="834" width="15.140625" style="22" customWidth="1"/>
    <col min="835" max="835" width="13.85546875" style="22" customWidth="1"/>
    <col min="836" max="837" width="14.7109375" style="22" customWidth="1"/>
    <col min="838" max="838" width="12.85546875" style="22" customWidth="1"/>
    <col min="839" max="839" width="13.5703125" style="22" customWidth="1"/>
    <col min="840" max="840" width="12.7109375" style="22" customWidth="1"/>
    <col min="841" max="841" width="13.42578125" style="22" customWidth="1"/>
    <col min="842" max="842" width="13.140625" style="22" customWidth="1"/>
    <col min="843" max="843" width="14.7109375" style="22" customWidth="1"/>
    <col min="844" max="844" width="14.5703125" style="22" customWidth="1"/>
    <col min="845" max="845" width="13" style="22" customWidth="1"/>
    <col min="846" max="846" width="15" style="22" customWidth="1"/>
    <col min="847" max="848" width="12.140625" style="22" customWidth="1"/>
    <col min="849" max="849" width="12" style="22" customWidth="1"/>
    <col min="850" max="850" width="13.5703125" style="22" customWidth="1"/>
    <col min="851" max="851" width="14" style="22" customWidth="1"/>
    <col min="852" max="852" width="12.28515625" style="22" customWidth="1"/>
    <col min="853" max="853" width="14.140625" style="22" customWidth="1"/>
    <col min="854" max="854" width="13" style="22" customWidth="1"/>
    <col min="855" max="855" width="13.5703125" style="22" customWidth="1"/>
    <col min="856" max="856" width="12.42578125" style="22" customWidth="1"/>
    <col min="857" max="857" width="12.5703125" style="22" customWidth="1"/>
    <col min="858" max="858" width="11.7109375" style="22" customWidth="1"/>
    <col min="859" max="859" width="13.7109375" style="22" customWidth="1"/>
    <col min="860" max="860" width="13.28515625" style="22" customWidth="1"/>
    <col min="861" max="861" width="13.140625" style="22" customWidth="1"/>
    <col min="862" max="862" width="12" style="22" customWidth="1"/>
    <col min="863" max="863" width="12.140625" style="22" customWidth="1"/>
    <col min="864" max="864" width="12.28515625" style="22" customWidth="1"/>
    <col min="865" max="865" width="12.140625" style="22" customWidth="1"/>
    <col min="866" max="866" width="12.5703125" style="22" customWidth="1"/>
    <col min="867" max="1083" width="9.140625" style="22"/>
    <col min="1084" max="1084" width="25.42578125" style="22" customWidth="1"/>
    <col min="1085" max="1085" width="56.28515625" style="22" customWidth="1"/>
    <col min="1086" max="1086" width="14" style="22" customWidth="1"/>
    <col min="1087" max="1088" width="14.5703125" style="22" customWidth="1"/>
    <col min="1089" max="1089" width="14.140625" style="22" customWidth="1"/>
    <col min="1090" max="1090" width="15.140625" style="22" customWidth="1"/>
    <col min="1091" max="1091" width="13.85546875" style="22" customWidth="1"/>
    <col min="1092" max="1093" width="14.7109375" style="22" customWidth="1"/>
    <col min="1094" max="1094" width="12.85546875" style="22" customWidth="1"/>
    <col min="1095" max="1095" width="13.5703125" style="22" customWidth="1"/>
    <col min="1096" max="1096" width="12.7109375" style="22" customWidth="1"/>
    <col min="1097" max="1097" width="13.42578125" style="22" customWidth="1"/>
    <col min="1098" max="1098" width="13.140625" style="22" customWidth="1"/>
    <col min="1099" max="1099" width="14.7109375" style="22" customWidth="1"/>
    <col min="1100" max="1100" width="14.5703125" style="22" customWidth="1"/>
    <col min="1101" max="1101" width="13" style="22" customWidth="1"/>
    <col min="1102" max="1102" width="15" style="22" customWidth="1"/>
    <col min="1103" max="1104" width="12.140625" style="22" customWidth="1"/>
    <col min="1105" max="1105" width="12" style="22" customWidth="1"/>
    <col min="1106" max="1106" width="13.5703125" style="22" customWidth="1"/>
    <col min="1107" max="1107" width="14" style="22" customWidth="1"/>
    <col min="1108" max="1108" width="12.28515625" style="22" customWidth="1"/>
    <col min="1109" max="1109" width="14.140625" style="22" customWidth="1"/>
    <col min="1110" max="1110" width="13" style="22" customWidth="1"/>
    <col min="1111" max="1111" width="13.5703125" style="22" customWidth="1"/>
    <col min="1112" max="1112" width="12.42578125" style="22" customWidth="1"/>
    <col min="1113" max="1113" width="12.5703125" style="22" customWidth="1"/>
    <col min="1114" max="1114" width="11.7109375" style="22" customWidth="1"/>
    <col min="1115" max="1115" width="13.7109375" style="22" customWidth="1"/>
    <col min="1116" max="1116" width="13.28515625" style="22" customWidth="1"/>
    <col min="1117" max="1117" width="13.140625" style="22" customWidth="1"/>
    <col min="1118" max="1118" width="12" style="22" customWidth="1"/>
    <col min="1119" max="1119" width="12.140625" style="22" customWidth="1"/>
    <col min="1120" max="1120" width="12.28515625" style="22" customWidth="1"/>
    <col min="1121" max="1121" width="12.140625" style="22" customWidth="1"/>
    <col min="1122" max="1122" width="12.5703125" style="22" customWidth="1"/>
    <col min="1123" max="1339" width="9.140625" style="22"/>
    <col min="1340" max="1340" width="25.42578125" style="22" customWidth="1"/>
    <col min="1341" max="1341" width="56.28515625" style="22" customWidth="1"/>
    <col min="1342" max="1342" width="14" style="22" customWidth="1"/>
    <col min="1343" max="1344" width="14.5703125" style="22" customWidth="1"/>
    <col min="1345" max="1345" width="14.140625" style="22" customWidth="1"/>
    <col min="1346" max="1346" width="15.140625" style="22" customWidth="1"/>
    <col min="1347" max="1347" width="13.85546875" style="22" customWidth="1"/>
    <col min="1348" max="1349" width="14.7109375" style="22" customWidth="1"/>
    <col min="1350" max="1350" width="12.85546875" style="22" customWidth="1"/>
    <col min="1351" max="1351" width="13.5703125" style="22" customWidth="1"/>
    <col min="1352" max="1352" width="12.7109375" style="22" customWidth="1"/>
    <col min="1353" max="1353" width="13.42578125" style="22" customWidth="1"/>
    <col min="1354" max="1354" width="13.140625" style="22" customWidth="1"/>
    <col min="1355" max="1355" width="14.7109375" style="22" customWidth="1"/>
    <col min="1356" max="1356" width="14.5703125" style="22" customWidth="1"/>
    <col min="1357" max="1357" width="13" style="22" customWidth="1"/>
    <col min="1358" max="1358" width="15" style="22" customWidth="1"/>
    <col min="1359" max="1360" width="12.140625" style="22" customWidth="1"/>
    <col min="1361" max="1361" width="12" style="22" customWidth="1"/>
    <col min="1362" max="1362" width="13.5703125" style="22" customWidth="1"/>
    <col min="1363" max="1363" width="14" style="22" customWidth="1"/>
    <col min="1364" max="1364" width="12.28515625" style="22" customWidth="1"/>
    <col min="1365" max="1365" width="14.140625" style="22" customWidth="1"/>
    <col min="1366" max="1366" width="13" style="22" customWidth="1"/>
    <col min="1367" max="1367" width="13.5703125" style="22" customWidth="1"/>
    <col min="1368" max="1368" width="12.42578125" style="22" customWidth="1"/>
    <col min="1369" max="1369" width="12.5703125" style="22" customWidth="1"/>
    <col min="1370" max="1370" width="11.7109375" style="22" customWidth="1"/>
    <col min="1371" max="1371" width="13.7109375" style="22" customWidth="1"/>
    <col min="1372" max="1372" width="13.28515625" style="22" customWidth="1"/>
    <col min="1373" max="1373" width="13.140625" style="22" customWidth="1"/>
    <col min="1374" max="1374" width="12" style="22" customWidth="1"/>
    <col min="1375" max="1375" width="12.140625" style="22" customWidth="1"/>
    <col min="1376" max="1376" width="12.28515625" style="22" customWidth="1"/>
    <col min="1377" max="1377" width="12.140625" style="22" customWidth="1"/>
    <col min="1378" max="1378" width="12.5703125" style="22" customWidth="1"/>
    <col min="1379" max="1595" width="9.140625" style="22"/>
    <col min="1596" max="1596" width="25.42578125" style="22" customWidth="1"/>
    <col min="1597" max="1597" width="56.28515625" style="22" customWidth="1"/>
    <col min="1598" max="1598" width="14" style="22" customWidth="1"/>
    <col min="1599" max="1600" width="14.5703125" style="22" customWidth="1"/>
    <col min="1601" max="1601" width="14.140625" style="22" customWidth="1"/>
    <col min="1602" max="1602" width="15.140625" style="22" customWidth="1"/>
    <col min="1603" max="1603" width="13.85546875" style="22" customWidth="1"/>
    <col min="1604" max="1605" width="14.7109375" style="22" customWidth="1"/>
    <col min="1606" max="1606" width="12.85546875" style="22" customWidth="1"/>
    <col min="1607" max="1607" width="13.5703125" style="22" customWidth="1"/>
    <col min="1608" max="1608" width="12.7109375" style="22" customWidth="1"/>
    <col min="1609" max="1609" width="13.42578125" style="22" customWidth="1"/>
    <col min="1610" max="1610" width="13.140625" style="22" customWidth="1"/>
    <col min="1611" max="1611" width="14.7109375" style="22" customWidth="1"/>
    <col min="1612" max="1612" width="14.5703125" style="22" customWidth="1"/>
    <col min="1613" max="1613" width="13" style="22" customWidth="1"/>
    <col min="1614" max="1614" width="15" style="22" customWidth="1"/>
    <col min="1615" max="1616" width="12.140625" style="22" customWidth="1"/>
    <col min="1617" max="1617" width="12" style="22" customWidth="1"/>
    <col min="1618" max="1618" width="13.5703125" style="22" customWidth="1"/>
    <col min="1619" max="1619" width="14" style="22" customWidth="1"/>
    <col min="1620" max="1620" width="12.28515625" style="22" customWidth="1"/>
    <col min="1621" max="1621" width="14.140625" style="22" customWidth="1"/>
    <col min="1622" max="1622" width="13" style="22" customWidth="1"/>
    <col min="1623" max="1623" width="13.5703125" style="22" customWidth="1"/>
    <col min="1624" max="1624" width="12.42578125" style="22" customWidth="1"/>
    <col min="1625" max="1625" width="12.5703125" style="22" customWidth="1"/>
    <col min="1626" max="1626" width="11.7109375" style="22" customWidth="1"/>
    <col min="1627" max="1627" width="13.7109375" style="22" customWidth="1"/>
    <col min="1628" max="1628" width="13.28515625" style="22" customWidth="1"/>
    <col min="1629" max="1629" width="13.140625" style="22" customWidth="1"/>
    <col min="1630" max="1630" width="12" style="22" customWidth="1"/>
    <col min="1631" max="1631" width="12.140625" style="22" customWidth="1"/>
    <col min="1632" max="1632" width="12.28515625" style="22" customWidth="1"/>
    <col min="1633" max="1633" width="12.140625" style="22" customWidth="1"/>
    <col min="1634" max="1634" width="12.5703125" style="22" customWidth="1"/>
    <col min="1635" max="1851" width="9.140625" style="22"/>
    <col min="1852" max="1852" width="25.42578125" style="22" customWidth="1"/>
    <col min="1853" max="1853" width="56.28515625" style="22" customWidth="1"/>
    <col min="1854" max="1854" width="14" style="22" customWidth="1"/>
    <col min="1855" max="1856" width="14.5703125" style="22" customWidth="1"/>
    <col min="1857" max="1857" width="14.140625" style="22" customWidth="1"/>
    <col min="1858" max="1858" width="15.140625" style="22" customWidth="1"/>
    <col min="1859" max="1859" width="13.85546875" style="22" customWidth="1"/>
    <col min="1860" max="1861" width="14.7109375" style="22" customWidth="1"/>
    <col min="1862" max="1862" width="12.85546875" style="22" customWidth="1"/>
    <col min="1863" max="1863" width="13.5703125" style="22" customWidth="1"/>
    <col min="1864" max="1864" width="12.7109375" style="22" customWidth="1"/>
    <col min="1865" max="1865" width="13.42578125" style="22" customWidth="1"/>
    <col min="1866" max="1866" width="13.140625" style="22" customWidth="1"/>
    <col min="1867" max="1867" width="14.7109375" style="22" customWidth="1"/>
    <col min="1868" max="1868" width="14.5703125" style="22" customWidth="1"/>
    <col min="1869" max="1869" width="13" style="22" customWidth="1"/>
    <col min="1870" max="1870" width="15" style="22" customWidth="1"/>
    <col min="1871" max="1872" width="12.140625" style="22" customWidth="1"/>
    <col min="1873" max="1873" width="12" style="22" customWidth="1"/>
    <col min="1874" max="1874" width="13.5703125" style="22" customWidth="1"/>
    <col min="1875" max="1875" width="14" style="22" customWidth="1"/>
    <col min="1876" max="1876" width="12.28515625" style="22" customWidth="1"/>
    <col min="1877" max="1877" width="14.140625" style="22" customWidth="1"/>
    <col min="1878" max="1878" width="13" style="22" customWidth="1"/>
    <col min="1879" max="1879" width="13.5703125" style="22" customWidth="1"/>
    <col min="1880" max="1880" width="12.42578125" style="22" customWidth="1"/>
    <col min="1881" max="1881" width="12.5703125" style="22" customWidth="1"/>
    <col min="1882" max="1882" width="11.7109375" style="22" customWidth="1"/>
    <col min="1883" max="1883" width="13.7109375" style="22" customWidth="1"/>
    <col min="1884" max="1884" width="13.28515625" style="22" customWidth="1"/>
    <col min="1885" max="1885" width="13.140625" style="22" customWidth="1"/>
    <col min="1886" max="1886" width="12" style="22" customWidth="1"/>
    <col min="1887" max="1887" width="12.140625" style="22" customWidth="1"/>
    <col min="1888" max="1888" width="12.28515625" style="22" customWidth="1"/>
    <col min="1889" max="1889" width="12.140625" style="22" customWidth="1"/>
    <col min="1890" max="1890" width="12.5703125" style="22" customWidth="1"/>
    <col min="1891" max="2107" width="9.140625" style="22"/>
    <col min="2108" max="2108" width="25.42578125" style="22" customWidth="1"/>
    <col min="2109" max="2109" width="56.28515625" style="22" customWidth="1"/>
    <col min="2110" max="2110" width="14" style="22" customWidth="1"/>
    <col min="2111" max="2112" width="14.5703125" style="22" customWidth="1"/>
    <col min="2113" max="2113" width="14.140625" style="22" customWidth="1"/>
    <col min="2114" max="2114" width="15.140625" style="22" customWidth="1"/>
    <col min="2115" max="2115" width="13.85546875" style="22" customWidth="1"/>
    <col min="2116" max="2117" width="14.7109375" style="22" customWidth="1"/>
    <col min="2118" max="2118" width="12.85546875" style="22" customWidth="1"/>
    <col min="2119" max="2119" width="13.5703125" style="22" customWidth="1"/>
    <col min="2120" max="2120" width="12.7109375" style="22" customWidth="1"/>
    <col min="2121" max="2121" width="13.42578125" style="22" customWidth="1"/>
    <col min="2122" max="2122" width="13.140625" style="22" customWidth="1"/>
    <col min="2123" max="2123" width="14.7109375" style="22" customWidth="1"/>
    <col min="2124" max="2124" width="14.5703125" style="22" customWidth="1"/>
    <col min="2125" max="2125" width="13" style="22" customWidth="1"/>
    <col min="2126" max="2126" width="15" style="22" customWidth="1"/>
    <col min="2127" max="2128" width="12.140625" style="22" customWidth="1"/>
    <col min="2129" max="2129" width="12" style="22" customWidth="1"/>
    <col min="2130" max="2130" width="13.5703125" style="22" customWidth="1"/>
    <col min="2131" max="2131" width="14" style="22" customWidth="1"/>
    <col min="2132" max="2132" width="12.28515625" style="22" customWidth="1"/>
    <col min="2133" max="2133" width="14.140625" style="22" customWidth="1"/>
    <col min="2134" max="2134" width="13" style="22" customWidth="1"/>
    <col min="2135" max="2135" width="13.5703125" style="22" customWidth="1"/>
    <col min="2136" max="2136" width="12.42578125" style="22" customWidth="1"/>
    <col min="2137" max="2137" width="12.5703125" style="22" customWidth="1"/>
    <col min="2138" max="2138" width="11.7109375" style="22" customWidth="1"/>
    <col min="2139" max="2139" width="13.7109375" style="22" customWidth="1"/>
    <col min="2140" max="2140" width="13.28515625" style="22" customWidth="1"/>
    <col min="2141" max="2141" width="13.140625" style="22" customWidth="1"/>
    <col min="2142" max="2142" width="12" style="22" customWidth="1"/>
    <col min="2143" max="2143" width="12.140625" style="22" customWidth="1"/>
    <col min="2144" max="2144" width="12.28515625" style="22" customWidth="1"/>
    <col min="2145" max="2145" width="12.140625" style="22" customWidth="1"/>
    <col min="2146" max="2146" width="12.5703125" style="22" customWidth="1"/>
    <col min="2147" max="2363" width="9.140625" style="22"/>
    <col min="2364" max="2364" width="25.42578125" style="22" customWidth="1"/>
    <col min="2365" max="2365" width="56.28515625" style="22" customWidth="1"/>
    <col min="2366" max="2366" width="14" style="22" customWidth="1"/>
    <col min="2367" max="2368" width="14.5703125" style="22" customWidth="1"/>
    <col min="2369" max="2369" width="14.140625" style="22" customWidth="1"/>
    <col min="2370" max="2370" width="15.140625" style="22" customWidth="1"/>
    <col min="2371" max="2371" width="13.85546875" style="22" customWidth="1"/>
    <col min="2372" max="2373" width="14.7109375" style="22" customWidth="1"/>
    <col min="2374" max="2374" width="12.85546875" style="22" customWidth="1"/>
    <col min="2375" max="2375" width="13.5703125" style="22" customWidth="1"/>
    <col min="2376" max="2376" width="12.7109375" style="22" customWidth="1"/>
    <col min="2377" max="2377" width="13.42578125" style="22" customWidth="1"/>
    <col min="2378" max="2378" width="13.140625" style="22" customWidth="1"/>
    <col min="2379" max="2379" width="14.7109375" style="22" customWidth="1"/>
    <col min="2380" max="2380" width="14.5703125" style="22" customWidth="1"/>
    <col min="2381" max="2381" width="13" style="22" customWidth="1"/>
    <col min="2382" max="2382" width="15" style="22" customWidth="1"/>
    <col min="2383" max="2384" width="12.140625" style="22" customWidth="1"/>
    <col min="2385" max="2385" width="12" style="22" customWidth="1"/>
    <col min="2386" max="2386" width="13.5703125" style="22" customWidth="1"/>
    <col min="2387" max="2387" width="14" style="22" customWidth="1"/>
    <col min="2388" max="2388" width="12.28515625" style="22" customWidth="1"/>
    <col min="2389" max="2389" width="14.140625" style="22" customWidth="1"/>
    <col min="2390" max="2390" width="13" style="22" customWidth="1"/>
    <col min="2391" max="2391" width="13.5703125" style="22" customWidth="1"/>
    <col min="2392" max="2392" width="12.42578125" style="22" customWidth="1"/>
    <col min="2393" max="2393" width="12.5703125" style="22" customWidth="1"/>
    <col min="2394" max="2394" width="11.7109375" style="22" customWidth="1"/>
    <col min="2395" max="2395" width="13.7109375" style="22" customWidth="1"/>
    <col min="2396" max="2396" width="13.28515625" style="22" customWidth="1"/>
    <col min="2397" max="2397" width="13.140625" style="22" customWidth="1"/>
    <col min="2398" max="2398" width="12" style="22" customWidth="1"/>
    <col min="2399" max="2399" width="12.140625" style="22" customWidth="1"/>
    <col min="2400" max="2400" width="12.28515625" style="22" customWidth="1"/>
    <col min="2401" max="2401" width="12.140625" style="22" customWidth="1"/>
    <col min="2402" max="2402" width="12.5703125" style="22" customWidth="1"/>
    <col min="2403" max="2619" width="9.140625" style="22"/>
    <col min="2620" max="2620" width="25.42578125" style="22" customWidth="1"/>
    <col min="2621" max="2621" width="56.28515625" style="22" customWidth="1"/>
    <col min="2622" max="2622" width="14" style="22" customWidth="1"/>
    <col min="2623" max="2624" width="14.5703125" style="22" customWidth="1"/>
    <col min="2625" max="2625" width="14.140625" style="22" customWidth="1"/>
    <col min="2626" max="2626" width="15.140625" style="22" customWidth="1"/>
    <col min="2627" max="2627" width="13.85546875" style="22" customWidth="1"/>
    <col min="2628" max="2629" width="14.7109375" style="22" customWidth="1"/>
    <col min="2630" max="2630" width="12.85546875" style="22" customWidth="1"/>
    <col min="2631" max="2631" width="13.5703125" style="22" customWidth="1"/>
    <col min="2632" max="2632" width="12.7109375" style="22" customWidth="1"/>
    <col min="2633" max="2633" width="13.42578125" style="22" customWidth="1"/>
    <col min="2634" max="2634" width="13.140625" style="22" customWidth="1"/>
    <col min="2635" max="2635" width="14.7109375" style="22" customWidth="1"/>
    <col min="2636" max="2636" width="14.5703125" style="22" customWidth="1"/>
    <col min="2637" max="2637" width="13" style="22" customWidth="1"/>
    <col min="2638" max="2638" width="15" style="22" customWidth="1"/>
    <col min="2639" max="2640" width="12.140625" style="22" customWidth="1"/>
    <col min="2641" max="2641" width="12" style="22" customWidth="1"/>
    <col min="2642" max="2642" width="13.5703125" style="22" customWidth="1"/>
    <col min="2643" max="2643" width="14" style="22" customWidth="1"/>
    <col min="2644" max="2644" width="12.28515625" style="22" customWidth="1"/>
    <col min="2645" max="2645" width="14.140625" style="22" customWidth="1"/>
    <col min="2646" max="2646" width="13" style="22" customWidth="1"/>
    <col min="2647" max="2647" width="13.5703125" style="22" customWidth="1"/>
    <col min="2648" max="2648" width="12.42578125" style="22" customWidth="1"/>
    <col min="2649" max="2649" width="12.5703125" style="22" customWidth="1"/>
    <col min="2650" max="2650" width="11.7109375" style="22" customWidth="1"/>
    <col min="2651" max="2651" width="13.7109375" style="22" customWidth="1"/>
    <col min="2652" max="2652" width="13.28515625" style="22" customWidth="1"/>
    <col min="2653" max="2653" width="13.140625" style="22" customWidth="1"/>
    <col min="2654" max="2654" width="12" style="22" customWidth="1"/>
    <col min="2655" max="2655" width="12.140625" style="22" customWidth="1"/>
    <col min="2656" max="2656" width="12.28515625" style="22" customWidth="1"/>
    <col min="2657" max="2657" width="12.140625" style="22" customWidth="1"/>
    <col min="2658" max="2658" width="12.5703125" style="22" customWidth="1"/>
    <col min="2659" max="2875" width="9.140625" style="22"/>
    <col min="2876" max="2876" width="25.42578125" style="22" customWidth="1"/>
    <col min="2877" max="2877" width="56.28515625" style="22" customWidth="1"/>
    <col min="2878" max="2878" width="14" style="22" customWidth="1"/>
    <col min="2879" max="2880" width="14.5703125" style="22" customWidth="1"/>
    <col min="2881" max="2881" width="14.140625" style="22" customWidth="1"/>
    <col min="2882" max="2882" width="15.140625" style="22" customWidth="1"/>
    <col min="2883" max="2883" width="13.85546875" style="22" customWidth="1"/>
    <col min="2884" max="2885" width="14.7109375" style="22" customWidth="1"/>
    <col min="2886" max="2886" width="12.85546875" style="22" customWidth="1"/>
    <col min="2887" max="2887" width="13.5703125" style="22" customWidth="1"/>
    <col min="2888" max="2888" width="12.7109375" style="22" customWidth="1"/>
    <col min="2889" max="2889" width="13.42578125" style="22" customWidth="1"/>
    <col min="2890" max="2890" width="13.140625" style="22" customWidth="1"/>
    <col min="2891" max="2891" width="14.7109375" style="22" customWidth="1"/>
    <col min="2892" max="2892" width="14.5703125" style="22" customWidth="1"/>
    <col min="2893" max="2893" width="13" style="22" customWidth="1"/>
    <col min="2894" max="2894" width="15" style="22" customWidth="1"/>
    <col min="2895" max="2896" width="12.140625" style="22" customWidth="1"/>
    <col min="2897" max="2897" width="12" style="22" customWidth="1"/>
    <col min="2898" max="2898" width="13.5703125" style="22" customWidth="1"/>
    <col min="2899" max="2899" width="14" style="22" customWidth="1"/>
    <col min="2900" max="2900" width="12.28515625" style="22" customWidth="1"/>
    <col min="2901" max="2901" width="14.140625" style="22" customWidth="1"/>
    <col min="2902" max="2902" width="13" style="22" customWidth="1"/>
    <col min="2903" max="2903" width="13.5703125" style="22" customWidth="1"/>
    <col min="2904" max="2904" width="12.42578125" style="22" customWidth="1"/>
    <col min="2905" max="2905" width="12.5703125" style="22" customWidth="1"/>
    <col min="2906" max="2906" width="11.7109375" style="22" customWidth="1"/>
    <col min="2907" max="2907" width="13.7109375" style="22" customWidth="1"/>
    <col min="2908" max="2908" width="13.28515625" style="22" customWidth="1"/>
    <col min="2909" max="2909" width="13.140625" style="22" customWidth="1"/>
    <col min="2910" max="2910" width="12" style="22" customWidth="1"/>
    <col min="2911" max="2911" width="12.140625" style="22" customWidth="1"/>
    <col min="2912" max="2912" width="12.28515625" style="22" customWidth="1"/>
    <col min="2913" max="2913" width="12.140625" style="22" customWidth="1"/>
    <col min="2914" max="2914" width="12.5703125" style="22" customWidth="1"/>
    <col min="2915" max="3131" width="9.140625" style="22"/>
    <col min="3132" max="3132" width="25.42578125" style="22" customWidth="1"/>
    <col min="3133" max="3133" width="56.28515625" style="22" customWidth="1"/>
    <col min="3134" max="3134" width="14" style="22" customWidth="1"/>
    <col min="3135" max="3136" width="14.5703125" style="22" customWidth="1"/>
    <col min="3137" max="3137" width="14.140625" style="22" customWidth="1"/>
    <col min="3138" max="3138" width="15.140625" style="22" customWidth="1"/>
    <col min="3139" max="3139" width="13.85546875" style="22" customWidth="1"/>
    <col min="3140" max="3141" width="14.7109375" style="22" customWidth="1"/>
    <col min="3142" max="3142" width="12.85546875" style="22" customWidth="1"/>
    <col min="3143" max="3143" width="13.5703125" style="22" customWidth="1"/>
    <col min="3144" max="3144" width="12.7109375" style="22" customWidth="1"/>
    <col min="3145" max="3145" width="13.42578125" style="22" customWidth="1"/>
    <col min="3146" max="3146" width="13.140625" style="22" customWidth="1"/>
    <col min="3147" max="3147" width="14.7109375" style="22" customWidth="1"/>
    <col min="3148" max="3148" width="14.5703125" style="22" customWidth="1"/>
    <col min="3149" max="3149" width="13" style="22" customWidth="1"/>
    <col min="3150" max="3150" width="15" style="22" customWidth="1"/>
    <col min="3151" max="3152" width="12.140625" style="22" customWidth="1"/>
    <col min="3153" max="3153" width="12" style="22" customWidth="1"/>
    <col min="3154" max="3154" width="13.5703125" style="22" customWidth="1"/>
    <col min="3155" max="3155" width="14" style="22" customWidth="1"/>
    <col min="3156" max="3156" width="12.28515625" style="22" customWidth="1"/>
    <col min="3157" max="3157" width="14.140625" style="22" customWidth="1"/>
    <col min="3158" max="3158" width="13" style="22" customWidth="1"/>
    <col min="3159" max="3159" width="13.5703125" style="22" customWidth="1"/>
    <col min="3160" max="3160" width="12.42578125" style="22" customWidth="1"/>
    <col min="3161" max="3161" width="12.5703125" style="22" customWidth="1"/>
    <col min="3162" max="3162" width="11.7109375" style="22" customWidth="1"/>
    <col min="3163" max="3163" width="13.7109375" style="22" customWidth="1"/>
    <col min="3164" max="3164" width="13.28515625" style="22" customWidth="1"/>
    <col min="3165" max="3165" width="13.140625" style="22" customWidth="1"/>
    <col min="3166" max="3166" width="12" style="22" customWidth="1"/>
    <col min="3167" max="3167" width="12.140625" style="22" customWidth="1"/>
    <col min="3168" max="3168" width="12.28515625" style="22" customWidth="1"/>
    <col min="3169" max="3169" width="12.140625" style="22" customWidth="1"/>
    <col min="3170" max="3170" width="12.5703125" style="22" customWidth="1"/>
    <col min="3171" max="3387" width="9.140625" style="22"/>
    <col min="3388" max="3388" width="25.42578125" style="22" customWidth="1"/>
    <col min="3389" max="3389" width="56.28515625" style="22" customWidth="1"/>
    <col min="3390" max="3390" width="14" style="22" customWidth="1"/>
    <col min="3391" max="3392" width="14.5703125" style="22" customWidth="1"/>
    <col min="3393" max="3393" width="14.140625" style="22" customWidth="1"/>
    <col min="3394" max="3394" width="15.140625" style="22" customWidth="1"/>
    <col min="3395" max="3395" width="13.85546875" style="22" customWidth="1"/>
    <col min="3396" max="3397" width="14.7109375" style="22" customWidth="1"/>
    <col min="3398" max="3398" width="12.85546875" style="22" customWidth="1"/>
    <col min="3399" max="3399" width="13.5703125" style="22" customWidth="1"/>
    <col min="3400" max="3400" width="12.7109375" style="22" customWidth="1"/>
    <col min="3401" max="3401" width="13.42578125" style="22" customWidth="1"/>
    <col min="3402" max="3402" width="13.140625" style="22" customWidth="1"/>
    <col min="3403" max="3403" width="14.7109375" style="22" customWidth="1"/>
    <col min="3404" max="3404" width="14.5703125" style="22" customWidth="1"/>
    <col min="3405" max="3405" width="13" style="22" customWidth="1"/>
    <col min="3406" max="3406" width="15" style="22" customWidth="1"/>
    <col min="3407" max="3408" width="12.140625" style="22" customWidth="1"/>
    <col min="3409" max="3409" width="12" style="22" customWidth="1"/>
    <col min="3410" max="3410" width="13.5703125" style="22" customWidth="1"/>
    <col min="3411" max="3411" width="14" style="22" customWidth="1"/>
    <col min="3412" max="3412" width="12.28515625" style="22" customWidth="1"/>
    <col min="3413" max="3413" width="14.140625" style="22" customWidth="1"/>
    <col min="3414" max="3414" width="13" style="22" customWidth="1"/>
    <col min="3415" max="3415" width="13.5703125" style="22" customWidth="1"/>
    <col min="3416" max="3416" width="12.42578125" style="22" customWidth="1"/>
    <col min="3417" max="3417" width="12.5703125" style="22" customWidth="1"/>
    <col min="3418" max="3418" width="11.7109375" style="22" customWidth="1"/>
    <col min="3419" max="3419" width="13.7109375" style="22" customWidth="1"/>
    <col min="3420" max="3420" width="13.28515625" style="22" customWidth="1"/>
    <col min="3421" max="3421" width="13.140625" style="22" customWidth="1"/>
    <col min="3422" max="3422" width="12" style="22" customWidth="1"/>
    <col min="3423" max="3423" width="12.140625" style="22" customWidth="1"/>
    <col min="3424" max="3424" width="12.28515625" style="22" customWidth="1"/>
    <col min="3425" max="3425" width="12.140625" style="22" customWidth="1"/>
    <col min="3426" max="3426" width="12.5703125" style="22" customWidth="1"/>
    <col min="3427" max="3643" width="9.140625" style="22"/>
    <col min="3644" max="3644" width="25.42578125" style="22" customWidth="1"/>
    <col min="3645" max="3645" width="56.28515625" style="22" customWidth="1"/>
    <col min="3646" max="3646" width="14" style="22" customWidth="1"/>
    <col min="3647" max="3648" width="14.5703125" style="22" customWidth="1"/>
    <col min="3649" max="3649" width="14.140625" style="22" customWidth="1"/>
    <col min="3650" max="3650" width="15.140625" style="22" customWidth="1"/>
    <col min="3651" max="3651" width="13.85546875" style="22" customWidth="1"/>
    <col min="3652" max="3653" width="14.7109375" style="22" customWidth="1"/>
    <col min="3654" max="3654" width="12.85546875" style="22" customWidth="1"/>
    <col min="3655" max="3655" width="13.5703125" style="22" customWidth="1"/>
    <col min="3656" max="3656" width="12.7109375" style="22" customWidth="1"/>
    <col min="3657" max="3657" width="13.42578125" style="22" customWidth="1"/>
    <col min="3658" max="3658" width="13.140625" style="22" customWidth="1"/>
    <col min="3659" max="3659" width="14.7109375" style="22" customWidth="1"/>
    <col min="3660" max="3660" width="14.5703125" style="22" customWidth="1"/>
    <col min="3661" max="3661" width="13" style="22" customWidth="1"/>
    <col min="3662" max="3662" width="15" style="22" customWidth="1"/>
    <col min="3663" max="3664" width="12.140625" style="22" customWidth="1"/>
    <col min="3665" max="3665" width="12" style="22" customWidth="1"/>
    <col min="3666" max="3666" width="13.5703125" style="22" customWidth="1"/>
    <col min="3667" max="3667" width="14" style="22" customWidth="1"/>
    <col min="3668" max="3668" width="12.28515625" style="22" customWidth="1"/>
    <col min="3669" max="3669" width="14.140625" style="22" customWidth="1"/>
    <col min="3670" max="3670" width="13" style="22" customWidth="1"/>
    <col min="3671" max="3671" width="13.5703125" style="22" customWidth="1"/>
    <col min="3672" max="3672" width="12.42578125" style="22" customWidth="1"/>
    <col min="3673" max="3673" width="12.5703125" style="22" customWidth="1"/>
    <col min="3674" max="3674" width="11.7109375" style="22" customWidth="1"/>
    <col min="3675" max="3675" width="13.7109375" style="22" customWidth="1"/>
    <col min="3676" max="3676" width="13.28515625" style="22" customWidth="1"/>
    <col min="3677" max="3677" width="13.140625" style="22" customWidth="1"/>
    <col min="3678" max="3678" width="12" style="22" customWidth="1"/>
    <col min="3679" max="3679" width="12.140625" style="22" customWidth="1"/>
    <col min="3680" max="3680" width="12.28515625" style="22" customWidth="1"/>
    <col min="3681" max="3681" width="12.140625" style="22" customWidth="1"/>
    <col min="3682" max="3682" width="12.5703125" style="22" customWidth="1"/>
    <col min="3683" max="3899" width="9.140625" style="22"/>
    <col min="3900" max="3900" width="25.42578125" style="22" customWidth="1"/>
    <col min="3901" max="3901" width="56.28515625" style="22" customWidth="1"/>
    <col min="3902" max="3902" width="14" style="22" customWidth="1"/>
    <col min="3903" max="3904" width="14.5703125" style="22" customWidth="1"/>
    <col min="3905" max="3905" width="14.140625" style="22" customWidth="1"/>
    <col min="3906" max="3906" width="15.140625" style="22" customWidth="1"/>
    <col min="3907" max="3907" width="13.85546875" style="22" customWidth="1"/>
    <col min="3908" max="3909" width="14.7109375" style="22" customWidth="1"/>
    <col min="3910" max="3910" width="12.85546875" style="22" customWidth="1"/>
    <col min="3911" max="3911" width="13.5703125" style="22" customWidth="1"/>
    <col min="3912" max="3912" width="12.7109375" style="22" customWidth="1"/>
    <col min="3913" max="3913" width="13.42578125" style="22" customWidth="1"/>
    <col min="3914" max="3914" width="13.140625" style="22" customWidth="1"/>
    <col min="3915" max="3915" width="14.7109375" style="22" customWidth="1"/>
    <col min="3916" max="3916" width="14.5703125" style="22" customWidth="1"/>
    <col min="3917" max="3917" width="13" style="22" customWidth="1"/>
    <col min="3918" max="3918" width="15" style="22" customWidth="1"/>
    <col min="3919" max="3920" width="12.140625" style="22" customWidth="1"/>
    <col min="3921" max="3921" width="12" style="22" customWidth="1"/>
    <col min="3922" max="3922" width="13.5703125" style="22" customWidth="1"/>
    <col min="3923" max="3923" width="14" style="22" customWidth="1"/>
    <col min="3924" max="3924" width="12.28515625" style="22" customWidth="1"/>
    <col min="3925" max="3925" width="14.140625" style="22" customWidth="1"/>
    <col min="3926" max="3926" width="13" style="22" customWidth="1"/>
    <col min="3927" max="3927" width="13.5703125" style="22" customWidth="1"/>
    <col min="3928" max="3928" width="12.42578125" style="22" customWidth="1"/>
    <col min="3929" max="3929" width="12.5703125" style="22" customWidth="1"/>
    <col min="3930" max="3930" width="11.7109375" style="22" customWidth="1"/>
    <col min="3931" max="3931" width="13.7109375" style="22" customWidth="1"/>
    <col min="3932" max="3932" width="13.28515625" style="22" customWidth="1"/>
    <col min="3933" max="3933" width="13.140625" style="22" customWidth="1"/>
    <col min="3934" max="3934" width="12" style="22" customWidth="1"/>
    <col min="3935" max="3935" width="12.140625" style="22" customWidth="1"/>
    <col min="3936" max="3936" width="12.28515625" style="22" customWidth="1"/>
    <col min="3937" max="3937" width="12.140625" style="22" customWidth="1"/>
    <col min="3938" max="3938" width="12.5703125" style="22" customWidth="1"/>
    <col min="3939" max="4155" width="9.140625" style="22"/>
    <col min="4156" max="4156" width="25.42578125" style="22" customWidth="1"/>
    <col min="4157" max="4157" width="56.28515625" style="22" customWidth="1"/>
    <col min="4158" max="4158" width="14" style="22" customWidth="1"/>
    <col min="4159" max="4160" width="14.5703125" style="22" customWidth="1"/>
    <col min="4161" max="4161" width="14.140625" style="22" customWidth="1"/>
    <col min="4162" max="4162" width="15.140625" style="22" customWidth="1"/>
    <col min="4163" max="4163" width="13.85546875" style="22" customWidth="1"/>
    <col min="4164" max="4165" width="14.7109375" style="22" customWidth="1"/>
    <col min="4166" max="4166" width="12.85546875" style="22" customWidth="1"/>
    <col min="4167" max="4167" width="13.5703125" style="22" customWidth="1"/>
    <col min="4168" max="4168" width="12.7109375" style="22" customWidth="1"/>
    <col min="4169" max="4169" width="13.42578125" style="22" customWidth="1"/>
    <col min="4170" max="4170" width="13.140625" style="22" customWidth="1"/>
    <col min="4171" max="4171" width="14.7109375" style="22" customWidth="1"/>
    <col min="4172" max="4172" width="14.5703125" style="22" customWidth="1"/>
    <col min="4173" max="4173" width="13" style="22" customWidth="1"/>
    <col min="4174" max="4174" width="15" style="22" customWidth="1"/>
    <col min="4175" max="4176" width="12.140625" style="22" customWidth="1"/>
    <col min="4177" max="4177" width="12" style="22" customWidth="1"/>
    <col min="4178" max="4178" width="13.5703125" style="22" customWidth="1"/>
    <col min="4179" max="4179" width="14" style="22" customWidth="1"/>
    <col min="4180" max="4180" width="12.28515625" style="22" customWidth="1"/>
    <col min="4181" max="4181" width="14.140625" style="22" customWidth="1"/>
    <col min="4182" max="4182" width="13" style="22" customWidth="1"/>
    <col min="4183" max="4183" width="13.5703125" style="22" customWidth="1"/>
    <col min="4184" max="4184" width="12.42578125" style="22" customWidth="1"/>
    <col min="4185" max="4185" width="12.5703125" style="22" customWidth="1"/>
    <col min="4186" max="4186" width="11.7109375" style="22" customWidth="1"/>
    <col min="4187" max="4187" width="13.7109375" style="22" customWidth="1"/>
    <col min="4188" max="4188" width="13.28515625" style="22" customWidth="1"/>
    <col min="4189" max="4189" width="13.140625" style="22" customWidth="1"/>
    <col min="4190" max="4190" width="12" style="22" customWidth="1"/>
    <col min="4191" max="4191" width="12.140625" style="22" customWidth="1"/>
    <col min="4192" max="4192" width="12.28515625" style="22" customWidth="1"/>
    <col min="4193" max="4193" width="12.140625" style="22" customWidth="1"/>
    <col min="4194" max="4194" width="12.5703125" style="22" customWidth="1"/>
    <col min="4195" max="4411" width="9.140625" style="22"/>
    <col min="4412" max="4412" width="25.42578125" style="22" customWidth="1"/>
    <col min="4413" max="4413" width="56.28515625" style="22" customWidth="1"/>
    <col min="4414" max="4414" width="14" style="22" customWidth="1"/>
    <col min="4415" max="4416" width="14.5703125" style="22" customWidth="1"/>
    <col min="4417" max="4417" width="14.140625" style="22" customWidth="1"/>
    <col min="4418" max="4418" width="15.140625" style="22" customWidth="1"/>
    <col min="4419" max="4419" width="13.85546875" style="22" customWidth="1"/>
    <col min="4420" max="4421" width="14.7109375" style="22" customWidth="1"/>
    <col min="4422" max="4422" width="12.85546875" style="22" customWidth="1"/>
    <col min="4423" max="4423" width="13.5703125" style="22" customWidth="1"/>
    <col min="4424" max="4424" width="12.7109375" style="22" customWidth="1"/>
    <col min="4425" max="4425" width="13.42578125" style="22" customWidth="1"/>
    <col min="4426" max="4426" width="13.140625" style="22" customWidth="1"/>
    <col min="4427" max="4427" width="14.7109375" style="22" customWidth="1"/>
    <col min="4428" max="4428" width="14.5703125" style="22" customWidth="1"/>
    <col min="4429" max="4429" width="13" style="22" customWidth="1"/>
    <col min="4430" max="4430" width="15" style="22" customWidth="1"/>
    <col min="4431" max="4432" width="12.140625" style="22" customWidth="1"/>
    <col min="4433" max="4433" width="12" style="22" customWidth="1"/>
    <col min="4434" max="4434" width="13.5703125" style="22" customWidth="1"/>
    <col min="4435" max="4435" width="14" style="22" customWidth="1"/>
    <col min="4436" max="4436" width="12.28515625" style="22" customWidth="1"/>
    <col min="4437" max="4437" width="14.140625" style="22" customWidth="1"/>
    <col min="4438" max="4438" width="13" style="22" customWidth="1"/>
    <col min="4439" max="4439" width="13.5703125" style="22" customWidth="1"/>
    <col min="4440" max="4440" width="12.42578125" style="22" customWidth="1"/>
    <col min="4441" max="4441" width="12.5703125" style="22" customWidth="1"/>
    <col min="4442" max="4442" width="11.7109375" style="22" customWidth="1"/>
    <col min="4443" max="4443" width="13.7109375" style="22" customWidth="1"/>
    <col min="4444" max="4444" width="13.28515625" style="22" customWidth="1"/>
    <col min="4445" max="4445" width="13.140625" style="22" customWidth="1"/>
    <col min="4446" max="4446" width="12" style="22" customWidth="1"/>
    <col min="4447" max="4447" width="12.140625" style="22" customWidth="1"/>
    <col min="4448" max="4448" width="12.28515625" style="22" customWidth="1"/>
    <col min="4449" max="4449" width="12.140625" style="22" customWidth="1"/>
    <col min="4450" max="4450" width="12.5703125" style="22" customWidth="1"/>
    <col min="4451" max="4667" width="9.140625" style="22"/>
    <col min="4668" max="4668" width="25.42578125" style="22" customWidth="1"/>
    <col min="4669" max="4669" width="56.28515625" style="22" customWidth="1"/>
    <col min="4670" max="4670" width="14" style="22" customWidth="1"/>
    <col min="4671" max="4672" width="14.5703125" style="22" customWidth="1"/>
    <col min="4673" max="4673" width="14.140625" style="22" customWidth="1"/>
    <col min="4674" max="4674" width="15.140625" style="22" customWidth="1"/>
    <col min="4675" max="4675" width="13.85546875" style="22" customWidth="1"/>
    <col min="4676" max="4677" width="14.7109375" style="22" customWidth="1"/>
    <col min="4678" max="4678" width="12.85546875" style="22" customWidth="1"/>
    <col min="4679" max="4679" width="13.5703125" style="22" customWidth="1"/>
    <col min="4680" max="4680" width="12.7109375" style="22" customWidth="1"/>
    <col min="4681" max="4681" width="13.42578125" style="22" customWidth="1"/>
    <col min="4682" max="4682" width="13.140625" style="22" customWidth="1"/>
    <col min="4683" max="4683" width="14.7109375" style="22" customWidth="1"/>
    <col min="4684" max="4684" width="14.5703125" style="22" customWidth="1"/>
    <col min="4685" max="4685" width="13" style="22" customWidth="1"/>
    <col min="4686" max="4686" width="15" style="22" customWidth="1"/>
    <col min="4687" max="4688" width="12.140625" style="22" customWidth="1"/>
    <col min="4689" max="4689" width="12" style="22" customWidth="1"/>
    <col min="4690" max="4690" width="13.5703125" style="22" customWidth="1"/>
    <col min="4691" max="4691" width="14" style="22" customWidth="1"/>
    <col min="4692" max="4692" width="12.28515625" style="22" customWidth="1"/>
    <col min="4693" max="4693" width="14.140625" style="22" customWidth="1"/>
    <col min="4694" max="4694" width="13" style="22" customWidth="1"/>
    <col min="4695" max="4695" width="13.5703125" style="22" customWidth="1"/>
    <col min="4696" max="4696" width="12.42578125" style="22" customWidth="1"/>
    <col min="4697" max="4697" width="12.5703125" style="22" customWidth="1"/>
    <col min="4698" max="4698" width="11.7109375" style="22" customWidth="1"/>
    <col min="4699" max="4699" width="13.7109375" style="22" customWidth="1"/>
    <col min="4700" max="4700" width="13.28515625" style="22" customWidth="1"/>
    <col min="4701" max="4701" width="13.140625" style="22" customWidth="1"/>
    <col min="4702" max="4702" width="12" style="22" customWidth="1"/>
    <col min="4703" max="4703" width="12.140625" style="22" customWidth="1"/>
    <col min="4704" max="4704" width="12.28515625" style="22" customWidth="1"/>
    <col min="4705" max="4705" width="12.140625" style="22" customWidth="1"/>
    <col min="4706" max="4706" width="12.5703125" style="22" customWidth="1"/>
    <col min="4707" max="4923" width="9.140625" style="22"/>
    <col min="4924" max="4924" width="25.42578125" style="22" customWidth="1"/>
    <col min="4925" max="4925" width="56.28515625" style="22" customWidth="1"/>
    <col min="4926" max="4926" width="14" style="22" customWidth="1"/>
    <col min="4927" max="4928" width="14.5703125" style="22" customWidth="1"/>
    <col min="4929" max="4929" width="14.140625" style="22" customWidth="1"/>
    <col min="4930" max="4930" width="15.140625" style="22" customWidth="1"/>
    <col min="4931" max="4931" width="13.85546875" style="22" customWidth="1"/>
    <col min="4932" max="4933" width="14.7109375" style="22" customWidth="1"/>
    <col min="4934" max="4934" width="12.85546875" style="22" customWidth="1"/>
    <col min="4935" max="4935" width="13.5703125" style="22" customWidth="1"/>
    <col min="4936" max="4936" width="12.7109375" style="22" customWidth="1"/>
    <col min="4937" max="4937" width="13.42578125" style="22" customWidth="1"/>
    <col min="4938" max="4938" width="13.140625" style="22" customWidth="1"/>
    <col min="4939" max="4939" width="14.7109375" style="22" customWidth="1"/>
    <col min="4940" max="4940" width="14.5703125" style="22" customWidth="1"/>
    <col min="4941" max="4941" width="13" style="22" customWidth="1"/>
    <col min="4942" max="4942" width="15" style="22" customWidth="1"/>
    <col min="4943" max="4944" width="12.140625" style="22" customWidth="1"/>
    <col min="4945" max="4945" width="12" style="22" customWidth="1"/>
    <col min="4946" max="4946" width="13.5703125" style="22" customWidth="1"/>
    <col min="4947" max="4947" width="14" style="22" customWidth="1"/>
    <col min="4948" max="4948" width="12.28515625" style="22" customWidth="1"/>
    <col min="4949" max="4949" width="14.140625" style="22" customWidth="1"/>
    <col min="4950" max="4950" width="13" style="22" customWidth="1"/>
    <col min="4951" max="4951" width="13.5703125" style="22" customWidth="1"/>
    <col min="4952" max="4952" width="12.42578125" style="22" customWidth="1"/>
    <col min="4953" max="4953" width="12.5703125" style="22" customWidth="1"/>
    <col min="4954" max="4954" width="11.7109375" style="22" customWidth="1"/>
    <col min="4955" max="4955" width="13.7109375" style="22" customWidth="1"/>
    <col min="4956" max="4956" width="13.28515625" style="22" customWidth="1"/>
    <col min="4957" max="4957" width="13.140625" style="22" customWidth="1"/>
    <col min="4958" max="4958" width="12" style="22" customWidth="1"/>
    <col min="4959" max="4959" width="12.140625" style="22" customWidth="1"/>
    <col min="4960" max="4960" width="12.28515625" style="22" customWidth="1"/>
    <col min="4961" max="4961" width="12.140625" style="22" customWidth="1"/>
    <col min="4962" max="4962" width="12.5703125" style="22" customWidth="1"/>
    <col min="4963" max="5179" width="9.140625" style="22"/>
    <col min="5180" max="5180" width="25.42578125" style="22" customWidth="1"/>
    <col min="5181" max="5181" width="56.28515625" style="22" customWidth="1"/>
    <col min="5182" max="5182" width="14" style="22" customWidth="1"/>
    <col min="5183" max="5184" width="14.5703125" style="22" customWidth="1"/>
    <col min="5185" max="5185" width="14.140625" style="22" customWidth="1"/>
    <col min="5186" max="5186" width="15.140625" style="22" customWidth="1"/>
    <col min="5187" max="5187" width="13.85546875" style="22" customWidth="1"/>
    <col min="5188" max="5189" width="14.7109375" style="22" customWidth="1"/>
    <col min="5190" max="5190" width="12.85546875" style="22" customWidth="1"/>
    <col min="5191" max="5191" width="13.5703125" style="22" customWidth="1"/>
    <col min="5192" max="5192" width="12.7109375" style="22" customWidth="1"/>
    <col min="5193" max="5193" width="13.42578125" style="22" customWidth="1"/>
    <col min="5194" max="5194" width="13.140625" style="22" customWidth="1"/>
    <col min="5195" max="5195" width="14.7109375" style="22" customWidth="1"/>
    <col min="5196" max="5196" width="14.5703125" style="22" customWidth="1"/>
    <col min="5197" max="5197" width="13" style="22" customWidth="1"/>
    <col min="5198" max="5198" width="15" style="22" customWidth="1"/>
    <col min="5199" max="5200" width="12.140625" style="22" customWidth="1"/>
    <col min="5201" max="5201" width="12" style="22" customWidth="1"/>
    <col min="5202" max="5202" width="13.5703125" style="22" customWidth="1"/>
    <col min="5203" max="5203" width="14" style="22" customWidth="1"/>
    <col min="5204" max="5204" width="12.28515625" style="22" customWidth="1"/>
    <col min="5205" max="5205" width="14.140625" style="22" customWidth="1"/>
    <col min="5206" max="5206" width="13" style="22" customWidth="1"/>
    <col min="5207" max="5207" width="13.5703125" style="22" customWidth="1"/>
    <col min="5208" max="5208" width="12.42578125" style="22" customWidth="1"/>
    <col min="5209" max="5209" width="12.5703125" style="22" customWidth="1"/>
    <col min="5210" max="5210" width="11.7109375" style="22" customWidth="1"/>
    <col min="5211" max="5211" width="13.7109375" style="22" customWidth="1"/>
    <col min="5212" max="5212" width="13.28515625" style="22" customWidth="1"/>
    <col min="5213" max="5213" width="13.140625" style="22" customWidth="1"/>
    <col min="5214" max="5214" width="12" style="22" customWidth="1"/>
    <col min="5215" max="5215" width="12.140625" style="22" customWidth="1"/>
    <col min="5216" max="5216" width="12.28515625" style="22" customWidth="1"/>
    <col min="5217" max="5217" width="12.140625" style="22" customWidth="1"/>
    <col min="5218" max="5218" width="12.5703125" style="22" customWidth="1"/>
    <col min="5219" max="5435" width="9.140625" style="22"/>
    <col min="5436" max="5436" width="25.42578125" style="22" customWidth="1"/>
    <col min="5437" max="5437" width="56.28515625" style="22" customWidth="1"/>
    <col min="5438" max="5438" width="14" style="22" customWidth="1"/>
    <col min="5439" max="5440" width="14.5703125" style="22" customWidth="1"/>
    <col min="5441" max="5441" width="14.140625" style="22" customWidth="1"/>
    <col min="5442" max="5442" width="15.140625" style="22" customWidth="1"/>
    <col min="5443" max="5443" width="13.85546875" style="22" customWidth="1"/>
    <col min="5444" max="5445" width="14.7109375" style="22" customWidth="1"/>
    <col min="5446" max="5446" width="12.85546875" style="22" customWidth="1"/>
    <col min="5447" max="5447" width="13.5703125" style="22" customWidth="1"/>
    <col min="5448" max="5448" width="12.7109375" style="22" customWidth="1"/>
    <col min="5449" max="5449" width="13.42578125" style="22" customWidth="1"/>
    <col min="5450" max="5450" width="13.140625" style="22" customWidth="1"/>
    <col min="5451" max="5451" width="14.7109375" style="22" customWidth="1"/>
    <col min="5452" max="5452" width="14.5703125" style="22" customWidth="1"/>
    <col min="5453" max="5453" width="13" style="22" customWidth="1"/>
    <col min="5454" max="5454" width="15" style="22" customWidth="1"/>
    <col min="5455" max="5456" width="12.140625" style="22" customWidth="1"/>
    <col min="5457" max="5457" width="12" style="22" customWidth="1"/>
    <col min="5458" max="5458" width="13.5703125" style="22" customWidth="1"/>
    <col min="5459" max="5459" width="14" style="22" customWidth="1"/>
    <col min="5460" max="5460" width="12.28515625" style="22" customWidth="1"/>
    <col min="5461" max="5461" width="14.140625" style="22" customWidth="1"/>
    <col min="5462" max="5462" width="13" style="22" customWidth="1"/>
    <col min="5463" max="5463" width="13.5703125" style="22" customWidth="1"/>
    <col min="5464" max="5464" width="12.42578125" style="22" customWidth="1"/>
    <col min="5465" max="5465" width="12.5703125" style="22" customWidth="1"/>
    <col min="5466" max="5466" width="11.7109375" style="22" customWidth="1"/>
    <col min="5467" max="5467" width="13.7109375" style="22" customWidth="1"/>
    <col min="5468" max="5468" width="13.28515625" style="22" customWidth="1"/>
    <col min="5469" max="5469" width="13.140625" style="22" customWidth="1"/>
    <col min="5470" max="5470" width="12" style="22" customWidth="1"/>
    <col min="5471" max="5471" width="12.140625" style="22" customWidth="1"/>
    <col min="5472" max="5472" width="12.28515625" style="22" customWidth="1"/>
    <col min="5473" max="5473" width="12.140625" style="22" customWidth="1"/>
    <col min="5474" max="5474" width="12.5703125" style="22" customWidth="1"/>
    <col min="5475" max="5691" width="9.140625" style="22"/>
    <col min="5692" max="5692" width="25.42578125" style="22" customWidth="1"/>
    <col min="5693" max="5693" width="56.28515625" style="22" customWidth="1"/>
    <col min="5694" max="5694" width="14" style="22" customWidth="1"/>
    <col min="5695" max="5696" width="14.5703125" style="22" customWidth="1"/>
    <col min="5697" max="5697" width="14.140625" style="22" customWidth="1"/>
    <col min="5698" max="5698" width="15.140625" style="22" customWidth="1"/>
    <col min="5699" max="5699" width="13.85546875" style="22" customWidth="1"/>
    <col min="5700" max="5701" width="14.7109375" style="22" customWidth="1"/>
    <col min="5702" max="5702" width="12.85546875" style="22" customWidth="1"/>
    <col min="5703" max="5703" width="13.5703125" style="22" customWidth="1"/>
    <col min="5704" max="5704" width="12.7109375" style="22" customWidth="1"/>
    <col min="5705" max="5705" width="13.42578125" style="22" customWidth="1"/>
    <col min="5706" max="5706" width="13.140625" style="22" customWidth="1"/>
    <col min="5707" max="5707" width="14.7109375" style="22" customWidth="1"/>
    <col min="5708" max="5708" width="14.5703125" style="22" customWidth="1"/>
    <col min="5709" max="5709" width="13" style="22" customWidth="1"/>
    <col min="5710" max="5710" width="15" style="22" customWidth="1"/>
    <col min="5711" max="5712" width="12.140625" style="22" customWidth="1"/>
    <col min="5713" max="5713" width="12" style="22" customWidth="1"/>
    <col min="5714" max="5714" width="13.5703125" style="22" customWidth="1"/>
    <col min="5715" max="5715" width="14" style="22" customWidth="1"/>
    <col min="5716" max="5716" width="12.28515625" style="22" customWidth="1"/>
    <col min="5717" max="5717" width="14.140625" style="22" customWidth="1"/>
    <col min="5718" max="5718" width="13" style="22" customWidth="1"/>
    <col min="5719" max="5719" width="13.5703125" style="22" customWidth="1"/>
    <col min="5720" max="5720" width="12.42578125" style="22" customWidth="1"/>
    <col min="5721" max="5721" width="12.5703125" style="22" customWidth="1"/>
    <col min="5722" max="5722" width="11.7109375" style="22" customWidth="1"/>
    <col min="5723" max="5723" width="13.7109375" style="22" customWidth="1"/>
    <col min="5724" max="5724" width="13.28515625" style="22" customWidth="1"/>
    <col min="5725" max="5725" width="13.140625" style="22" customWidth="1"/>
    <col min="5726" max="5726" width="12" style="22" customWidth="1"/>
    <col min="5727" max="5727" width="12.140625" style="22" customWidth="1"/>
    <col min="5728" max="5728" width="12.28515625" style="22" customWidth="1"/>
    <col min="5729" max="5729" width="12.140625" style="22" customWidth="1"/>
    <col min="5730" max="5730" width="12.5703125" style="22" customWidth="1"/>
    <col min="5731" max="5947" width="9.140625" style="22"/>
    <col min="5948" max="5948" width="25.42578125" style="22" customWidth="1"/>
    <col min="5949" max="5949" width="56.28515625" style="22" customWidth="1"/>
    <col min="5950" max="5950" width="14" style="22" customWidth="1"/>
    <col min="5951" max="5952" width="14.5703125" style="22" customWidth="1"/>
    <col min="5953" max="5953" width="14.140625" style="22" customWidth="1"/>
    <col min="5954" max="5954" width="15.140625" style="22" customWidth="1"/>
    <col min="5955" max="5955" width="13.85546875" style="22" customWidth="1"/>
    <col min="5956" max="5957" width="14.7109375" style="22" customWidth="1"/>
    <col min="5958" max="5958" width="12.85546875" style="22" customWidth="1"/>
    <col min="5959" max="5959" width="13.5703125" style="22" customWidth="1"/>
    <col min="5960" max="5960" width="12.7109375" style="22" customWidth="1"/>
    <col min="5961" max="5961" width="13.42578125" style="22" customWidth="1"/>
    <col min="5962" max="5962" width="13.140625" style="22" customWidth="1"/>
    <col min="5963" max="5963" width="14.7109375" style="22" customWidth="1"/>
    <col min="5964" max="5964" width="14.5703125" style="22" customWidth="1"/>
    <col min="5965" max="5965" width="13" style="22" customWidth="1"/>
    <col min="5966" max="5966" width="15" style="22" customWidth="1"/>
    <col min="5967" max="5968" width="12.140625" style="22" customWidth="1"/>
    <col min="5969" max="5969" width="12" style="22" customWidth="1"/>
    <col min="5970" max="5970" width="13.5703125" style="22" customWidth="1"/>
    <col min="5971" max="5971" width="14" style="22" customWidth="1"/>
    <col min="5972" max="5972" width="12.28515625" style="22" customWidth="1"/>
    <col min="5973" max="5973" width="14.140625" style="22" customWidth="1"/>
    <col min="5974" max="5974" width="13" style="22" customWidth="1"/>
    <col min="5975" max="5975" width="13.5703125" style="22" customWidth="1"/>
    <col min="5976" max="5976" width="12.42578125" style="22" customWidth="1"/>
    <col min="5977" max="5977" width="12.5703125" style="22" customWidth="1"/>
    <col min="5978" max="5978" width="11.7109375" style="22" customWidth="1"/>
    <col min="5979" max="5979" width="13.7109375" style="22" customWidth="1"/>
    <col min="5980" max="5980" width="13.28515625" style="22" customWidth="1"/>
    <col min="5981" max="5981" width="13.140625" style="22" customWidth="1"/>
    <col min="5982" max="5982" width="12" style="22" customWidth="1"/>
    <col min="5983" max="5983" width="12.140625" style="22" customWidth="1"/>
    <col min="5984" max="5984" width="12.28515625" style="22" customWidth="1"/>
    <col min="5985" max="5985" width="12.140625" style="22" customWidth="1"/>
    <col min="5986" max="5986" width="12.5703125" style="22" customWidth="1"/>
    <col min="5987" max="6203" width="9.140625" style="22"/>
    <col min="6204" max="6204" width="25.42578125" style="22" customWidth="1"/>
    <col min="6205" max="6205" width="56.28515625" style="22" customWidth="1"/>
    <col min="6206" max="6206" width="14" style="22" customWidth="1"/>
    <col min="6207" max="6208" width="14.5703125" style="22" customWidth="1"/>
    <col min="6209" max="6209" width="14.140625" style="22" customWidth="1"/>
    <col min="6210" max="6210" width="15.140625" style="22" customWidth="1"/>
    <col min="6211" max="6211" width="13.85546875" style="22" customWidth="1"/>
    <col min="6212" max="6213" width="14.7109375" style="22" customWidth="1"/>
    <col min="6214" max="6214" width="12.85546875" style="22" customWidth="1"/>
    <col min="6215" max="6215" width="13.5703125" style="22" customWidth="1"/>
    <col min="6216" max="6216" width="12.7109375" style="22" customWidth="1"/>
    <col min="6217" max="6217" width="13.42578125" style="22" customWidth="1"/>
    <col min="6218" max="6218" width="13.140625" style="22" customWidth="1"/>
    <col min="6219" max="6219" width="14.7109375" style="22" customWidth="1"/>
    <col min="6220" max="6220" width="14.5703125" style="22" customWidth="1"/>
    <col min="6221" max="6221" width="13" style="22" customWidth="1"/>
    <col min="6222" max="6222" width="15" style="22" customWidth="1"/>
    <col min="6223" max="6224" width="12.140625" style="22" customWidth="1"/>
    <col min="6225" max="6225" width="12" style="22" customWidth="1"/>
    <col min="6226" max="6226" width="13.5703125" style="22" customWidth="1"/>
    <col min="6227" max="6227" width="14" style="22" customWidth="1"/>
    <col min="6228" max="6228" width="12.28515625" style="22" customWidth="1"/>
    <col min="6229" max="6229" width="14.140625" style="22" customWidth="1"/>
    <col min="6230" max="6230" width="13" style="22" customWidth="1"/>
    <col min="6231" max="6231" width="13.5703125" style="22" customWidth="1"/>
    <col min="6232" max="6232" width="12.42578125" style="22" customWidth="1"/>
    <col min="6233" max="6233" width="12.5703125" style="22" customWidth="1"/>
    <col min="6234" max="6234" width="11.7109375" style="22" customWidth="1"/>
    <col min="6235" max="6235" width="13.7109375" style="22" customWidth="1"/>
    <col min="6236" max="6236" width="13.28515625" style="22" customWidth="1"/>
    <col min="6237" max="6237" width="13.140625" style="22" customWidth="1"/>
    <col min="6238" max="6238" width="12" style="22" customWidth="1"/>
    <col min="6239" max="6239" width="12.140625" style="22" customWidth="1"/>
    <col min="6240" max="6240" width="12.28515625" style="22" customWidth="1"/>
    <col min="6241" max="6241" width="12.140625" style="22" customWidth="1"/>
    <col min="6242" max="6242" width="12.5703125" style="22" customWidth="1"/>
    <col min="6243" max="6459" width="9.140625" style="22"/>
    <col min="6460" max="6460" width="25.42578125" style="22" customWidth="1"/>
    <col min="6461" max="6461" width="56.28515625" style="22" customWidth="1"/>
    <col min="6462" max="6462" width="14" style="22" customWidth="1"/>
    <col min="6463" max="6464" width="14.5703125" style="22" customWidth="1"/>
    <col min="6465" max="6465" width="14.140625" style="22" customWidth="1"/>
    <col min="6466" max="6466" width="15.140625" style="22" customWidth="1"/>
    <col min="6467" max="6467" width="13.85546875" style="22" customWidth="1"/>
    <col min="6468" max="6469" width="14.7109375" style="22" customWidth="1"/>
    <col min="6470" max="6470" width="12.85546875" style="22" customWidth="1"/>
    <col min="6471" max="6471" width="13.5703125" style="22" customWidth="1"/>
    <col min="6472" max="6472" width="12.7109375" style="22" customWidth="1"/>
    <col min="6473" max="6473" width="13.42578125" style="22" customWidth="1"/>
    <col min="6474" max="6474" width="13.140625" style="22" customWidth="1"/>
    <col min="6475" max="6475" width="14.7109375" style="22" customWidth="1"/>
    <col min="6476" max="6476" width="14.5703125" style="22" customWidth="1"/>
    <col min="6477" max="6477" width="13" style="22" customWidth="1"/>
    <col min="6478" max="6478" width="15" style="22" customWidth="1"/>
    <col min="6479" max="6480" width="12.140625" style="22" customWidth="1"/>
    <col min="6481" max="6481" width="12" style="22" customWidth="1"/>
    <col min="6482" max="6482" width="13.5703125" style="22" customWidth="1"/>
    <col min="6483" max="6483" width="14" style="22" customWidth="1"/>
    <col min="6484" max="6484" width="12.28515625" style="22" customWidth="1"/>
    <col min="6485" max="6485" width="14.140625" style="22" customWidth="1"/>
    <col min="6486" max="6486" width="13" style="22" customWidth="1"/>
    <col min="6487" max="6487" width="13.5703125" style="22" customWidth="1"/>
    <col min="6488" max="6488" width="12.42578125" style="22" customWidth="1"/>
    <col min="6489" max="6489" width="12.5703125" style="22" customWidth="1"/>
    <col min="6490" max="6490" width="11.7109375" style="22" customWidth="1"/>
    <col min="6491" max="6491" width="13.7109375" style="22" customWidth="1"/>
    <col min="6492" max="6492" width="13.28515625" style="22" customWidth="1"/>
    <col min="6493" max="6493" width="13.140625" style="22" customWidth="1"/>
    <col min="6494" max="6494" width="12" style="22" customWidth="1"/>
    <col min="6495" max="6495" width="12.140625" style="22" customWidth="1"/>
    <col min="6496" max="6496" width="12.28515625" style="22" customWidth="1"/>
    <col min="6497" max="6497" width="12.140625" style="22" customWidth="1"/>
    <col min="6498" max="6498" width="12.5703125" style="22" customWidth="1"/>
    <col min="6499" max="6715" width="9.140625" style="22"/>
    <col min="6716" max="6716" width="25.42578125" style="22" customWidth="1"/>
    <col min="6717" max="6717" width="56.28515625" style="22" customWidth="1"/>
    <col min="6718" max="6718" width="14" style="22" customWidth="1"/>
    <col min="6719" max="6720" width="14.5703125" style="22" customWidth="1"/>
    <col min="6721" max="6721" width="14.140625" style="22" customWidth="1"/>
    <col min="6722" max="6722" width="15.140625" style="22" customWidth="1"/>
    <col min="6723" max="6723" width="13.85546875" style="22" customWidth="1"/>
    <col min="6724" max="6725" width="14.7109375" style="22" customWidth="1"/>
    <col min="6726" max="6726" width="12.85546875" style="22" customWidth="1"/>
    <col min="6727" max="6727" width="13.5703125" style="22" customWidth="1"/>
    <col min="6728" max="6728" width="12.7109375" style="22" customWidth="1"/>
    <col min="6729" max="6729" width="13.42578125" style="22" customWidth="1"/>
    <col min="6730" max="6730" width="13.140625" style="22" customWidth="1"/>
    <col min="6731" max="6731" width="14.7109375" style="22" customWidth="1"/>
    <col min="6732" max="6732" width="14.5703125" style="22" customWidth="1"/>
    <col min="6733" max="6733" width="13" style="22" customWidth="1"/>
    <col min="6734" max="6734" width="15" style="22" customWidth="1"/>
    <col min="6735" max="6736" width="12.140625" style="22" customWidth="1"/>
    <col min="6737" max="6737" width="12" style="22" customWidth="1"/>
    <col min="6738" max="6738" width="13.5703125" style="22" customWidth="1"/>
    <col min="6739" max="6739" width="14" style="22" customWidth="1"/>
    <col min="6740" max="6740" width="12.28515625" style="22" customWidth="1"/>
    <col min="6741" max="6741" width="14.140625" style="22" customWidth="1"/>
    <col min="6742" max="6742" width="13" style="22" customWidth="1"/>
    <col min="6743" max="6743" width="13.5703125" style="22" customWidth="1"/>
    <col min="6744" max="6744" width="12.42578125" style="22" customWidth="1"/>
    <col min="6745" max="6745" width="12.5703125" style="22" customWidth="1"/>
    <col min="6746" max="6746" width="11.7109375" style="22" customWidth="1"/>
    <col min="6747" max="6747" width="13.7109375" style="22" customWidth="1"/>
    <col min="6748" max="6748" width="13.28515625" style="22" customWidth="1"/>
    <col min="6749" max="6749" width="13.140625" style="22" customWidth="1"/>
    <col min="6750" max="6750" width="12" style="22" customWidth="1"/>
    <col min="6751" max="6751" width="12.140625" style="22" customWidth="1"/>
    <col min="6752" max="6752" width="12.28515625" style="22" customWidth="1"/>
    <col min="6753" max="6753" width="12.140625" style="22" customWidth="1"/>
    <col min="6754" max="6754" width="12.5703125" style="22" customWidth="1"/>
    <col min="6755" max="6971" width="9.140625" style="22"/>
    <col min="6972" max="6972" width="25.42578125" style="22" customWidth="1"/>
    <col min="6973" max="6973" width="56.28515625" style="22" customWidth="1"/>
    <col min="6974" max="6974" width="14" style="22" customWidth="1"/>
    <col min="6975" max="6976" width="14.5703125" style="22" customWidth="1"/>
    <col min="6977" max="6977" width="14.140625" style="22" customWidth="1"/>
    <col min="6978" max="6978" width="15.140625" style="22" customWidth="1"/>
    <col min="6979" max="6979" width="13.85546875" style="22" customWidth="1"/>
    <col min="6980" max="6981" width="14.7109375" style="22" customWidth="1"/>
    <col min="6982" max="6982" width="12.85546875" style="22" customWidth="1"/>
    <col min="6983" max="6983" width="13.5703125" style="22" customWidth="1"/>
    <col min="6984" max="6984" width="12.7109375" style="22" customWidth="1"/>
    <col min="6985" max="6985" width="13.42578125" style="22" customWidth="1"/>
    <col min="6986" max="6986" width="13.140625" style="22" customWidth="1"/>
    <col min="6987" max="6987" width="14.7109375" style="22" customWidth="1"/>
    <col min="6988" max="6988" width="14.5703125" style="22" customWidth="1"/>
    <col min="6989" max="6989" width="13" style="22" customWidth="1"/>
    <col min="6990" max="6990" width="15" style="22" customWidth="1"/>
    <col min="6991" max="6992" width="12.140625" style="22" customWidth="1"/>
    <col min="6993" max="6993" width="12" style="22" customWidth="1"/>
    <col min="6994" max="6994" width="13.5703125" style="22" customWidth="1"/>
    <col min="6995" max="6995" width="14" style="22" customWidth="1"/>
    <col min="6996" max="6996" width="12.28515625" style="22" customWidth="1"/>
    <col min="6997" max="6997" width="14.140625" style="22" customWidth="1"/>
    <col min="6998" max="6998" width="13" style="22" customWidth="1"/>
    <col min="6999" max="6999" width="13.5703125" style="22" customWidth="1"/>
    <col min="7000" max="7000" width="12.42578125" style="22" customWidth="1"/>
    <col min="7001" max="7001" width="12.5703125" style="22" customWidth="1"/>
    <col min="7002" max="7002" width="11.7109375" style="22" customWidth="1"/>
    <col min="7003" max="7003" width="13.7109375" style="22" customWidth="1"/>
    <col min="7004" max="7004" width="13.28515625" style="22" customWidth="1"/>
    <col min="7005" max="7005" width="13.140625" style="22" customWidth="1"/>
    <col min="7006" max="7006" width="12" style="22" customWidth="1"/>
    <col min="7007" max="7007" width="12.140625" style="22" customWidth="1"/>
    <col min="7008" max="7008" width="12.28515625" style="22" customWidth="1"/>
    <col min="7009" max="7009" width="12.140625" style="22" customWidth="1"/>
    <col min="7010" max="7010" width="12.5703125" style="22" customWidth="1"/>
    <col min="7011" max="7227" width="9.140625" style="22"/>
    <col min="7228" max="7228" width="25.42578125" style="22" customWidth="1"/>
    <col min="7229" max="7229" width="56.28515625" style="22" customWidth="1"/>
    <col min="7230" max="7230" width="14" style="22" customWidth="1"/>
    <col min="7231" max="7232" width="14.5703125" style="22" customWidth="1"/>
    <col min="7233" max="7233" width="14.140625" style="22" customWidth="1"/>
    <col min="7234" max="7234" width="15.140625" style="22" customWidth="1"/>
    <col min="7235" max="7235" width="13.85546875" style="22" customWidth="1"/>
    <col min="7236" max="7237" width="14.7109375" style="22" customWidth="1"/>
    <col min="7238" max="7238" width="12.85546875" style="22" customWidth="1"/>
    <col min="7239" max="7239" width="13.5703125" style="22" customWidth="1"/>
    <col min="7240" max="7240" width="12.7109375" style="22" customWidth="1"/>
    <col min="7241" max="7241" width="13.42578125" style="22" customWidth="1"/>
    <col min="7242" max="7242" width="13.140625" style="22" customWidth="1"/>
    <col min="7243" max="7243" width="14.7109375" style="22" customWidth="1"/>
    <col min="7244" max="7244" width="14.5703125" style="22" customWidth="1"/>
    <col min="7245" max="7245" width="13" style="22" customWidth="1"/>
    <col min="7246" max="7246" width="15" style="22" customWidth="1"/>
    <col min="7247" max="7248" width="12.140625" style="22" customWidth="1"/>
    <col min="7249" max="7249" width="12" style="22" customWidth="1"/>
    <col min="7250" max="7250" width="13.5703125" style="22" customWidth="1"/>
    <col min="7251" max="7251" width="14" style="22" customWidth="1"/>
    <col min="7252" max="7252" width="12.28515625" style="22" customWidth="1"/>
    <col min="7253" max="7253" width="14.140625" style="22" customWidth="1"/>
    <col min="7254" max="7254" width="13" style="22" customWidth="1"/>
    <col min="7255" max="7255" width="13.5703125" style="22" customWidth="1"/>
    <col min="7256" max="7256" width="12.42578125" style="22" customWidth="1"/>
    <col min="7257" max="7257" width="12.5703125" style="22" customWidth="1"/>
    <col min="7258" max="7258" width="11.7109375" style="22" customWidth="1"/>
    <col min="7259" max="7259" width="13.7109375" style="22" customWidth="1"/>
    <col min="7260" max="7260" width="13.28515625" style="22" customWidth="1"/>
    <col min="7261" max="7261" width="13.140625" style="22" customWidth="1"/>
    <col min="7262" max="7262" width="12" style="22" customWidth="1"/>
    <col min="7263" max="7263" width="12.140625" style="22" customWidth="1"/>
    <col min="7264" max="7264" width="12.28515625" style="22" customWidth="1"/>
    <col min="7265" max="7265" width="12.140625" style="22" customWidth="1"/>
    <col min="7266" max="7266" width="12.5703125" style="22" customWidth="1"/>
    <col min="7267" max="7483" width="9.140625" style="22"/>
    <col min="7484" max="7484" width="25.42578125" style="22" customWidth="1"/>
    <col min="7485" max="7485" width="56.28515625" style="22" customWidth="1"/>
    <col min="7486" max="7486" width="14" style="22" customWidth="1"/>
    <col min="7487" max="7488" width="14.5703125" style="22" customWidth="1"/>
    <col min="7489" max="7489" width="14.140625" style="22" customWidth="1"/>
    <col min="7490" max="7490" width="15.140625" style="22" customWidth="1"/>
    <col min="7491" max="7491" width="13.85546875" style="22" customWidth="1"/>
    <col min="7492" max="7493" width="14.7109375" style="22" customWidth="1"/>
    <col min="7494" max="7494" width="12.85546875" style="22" customWidth="1"/>
    <col min="7495" max="7495" width="13.5703125" style="22" customWidth="1"/>
    <col min="7496" max="7496" width="12.7109375" style="22" customWidth="1"/>
    <col min="7497" max="7497" width="13.42578125" style="22" customWidth="1"/>
    <col min="7498" max="7498" width="13.140625" style="22" customWidth="1"/>
    <col min="7499" max="7499" width="14.7109375" style="22" customWidth="1"/>
    <col min="7500" max="7500" width="14.5703125" style="22" customWidth="1"/>
    <col min="7501" max="7501" width="13" style="22" customWidth="1"/>
    <col min="7502" max="7502" width="15" style="22" customWidth="1"/>
    <col min="7503" max="7504" width="12.140625" style="22" customWidth="1"/>
    <col min="7505" max="7505" width="12" style="22" customWidth="1"/>
    <col min="7506" max="7506" width="13.5703125" style="22" customWidth="1"/>
    <col min="7507" max="7507" width="14" style="22" customWidth="1"/>
    <col min="7508" max="7508" width="12.28515625" style="22" customWidth="1"/>
    <col min="7509" max="7509" width="14.140625" style="22" customWidth="1"/>
    <col min="7510" max="7510" width="13" style="22" customWidth="1"/>
    <col min="7511" max="7511" width="13.5703125" style="22" customWidth="1"/>
    <col min="7512" max="7512" width="12.42578125" style="22" customWidth="1"/>
    <col min="7513" max="7513" width="12.5703125" style="22" customWidth="1"/>
    <col min="7514" max="7514" width="11.7109375" style="22" customWidth="1"/>
    <col min="7515" max="7515" width="13.7109375" style="22" customWidth="1"/>
    <col min="7516" max="7516" width="13.28515625" style="22" customWidth="1"/>
    <col min="7517" max="7517" width="13.140625" style="22" customWidth="1"/>
    <col min="7518" max="7518" width="12" style="22" customWidth="1"/>
    <col min="7519" max="7519" width="12.140625" style="22" customWidth="1"/>
    <col min="7520" max="7520" width="12.28515625" style="22" customWidth="1"/>
    <col min="7521" max="7521" width="12.140625" style="22" customWidth="1"/>
    <col min="7522" max="7522" width="12.5703125" style="22" customWidth="1"/>
    <col min="7523" max="7739" width="9.140625" style="22"/>
    <col min="7740" max="7740" width="25.42578125" style="22" customWidth="1"/>
    <col min="7741" max="7741" width="56.28515625" style="22" customWidth="1"/>
    <col min="7742" max="7742" width="14" style="22" customWidth="1"/>
    <col min="7743" max="7744" width="14.5703125" style="22" customWidth="1"/>
    <col min="7745" max="7745" width="14.140625" style="22" customWidth="1"/>
    <col min="7746" max="7746" width="15.140625" style="22" customWidth="1"/>
    <col min="7747" max="7747" width="13.85546875" style="22" customWidth="1"/>
    <col min="7748" max="7749" width="14.7109375" style="22" customWidth="1"/>
    <col min="7750" max="7750" width="12.85546875" style="22" customWidth="1"/>
    <col min="7751" max="7751" width="13.5703125" style="22" customWidth="1"/>
    <col min="7752" max="7752" width="12.7109375" style="22" customWidth="1"/>
    <col min="7753" max="7753" width="13.42578125" style="22" customWidth="1"/>
    <col min="7754" max="7754" width="13.140625" style="22" customWidth="1"/>
    <col min="7755" max="7755" width="14.7109375" style="22" customWidth="1"/>
    <col min="7756" max="7756" width="14.5703125" style="22" customWidth="1"/>
    <col min="7757" max="7757" width="13" style="22" customWidth="1"/>
    <col min="7758" max="7758" width="15" style="22" customWidth="1"/>
    <col min="7759" max="7760" width="12.140625" style="22" customWidth="1"/>
    <col min="7761" max="7761" width="12" style="22" customWidth="1"/>
    <col min="7762" max="7762" width="13.5703125" style="22" customWidth="1"/>
    <col min="7763" max="7763" width="14" style="22" customWidth="1"/>
    <col min="7764" max="7764" width="12.28515625" style="22" customWidth="1"/>
    <col min="7765" max="7765" width="14.140625" style="22" customWidth="1"/>
    <col min="7766" max="7766" width="13" style="22" customWidth="1"/>
    <col min="7767" max="7767" width="13.5703125" style="22" customWidth="1"/>
    <col min="7768" max="7768" width="12.42578125" style="22" customWidth="1"/>
    <col min="7769" max="7769" width="12.5703125" style="22" customWidth="1"/>
    <col min="7770" max="7770" width="11.7109375" style="22" customWidth="1"/>
    <col min="7771" max="7771" width="13.7109375" style="22" customWidth="1"/>
    <col min="7772" max="7772" width="13.28515625" style="22" customWidth="1"/>
    <col min="7773" max="7773" width="13.140625" style="22" customWidth="1"/>
    <col min="7774" max="7774" width="12" style="22" customWidth="1"/>
    <col min="7775" max="7775" width="12.140625" style="22" customWidth="1"/>
    <col min="7776" max="7776" width="12.28515625" style="22" customWidth="1"/>
    <col min="7777" max="7777" width="12.140625" style="22" customWidth="1"/>
    <col min="7778" max="7778" width="12.5703125" style="22" customWidth="1"/>
    <col min="7779" max="7995" width="9.140625" style="22"/>
    <col min="7996" max="7996" width="25.42578125" style="22" customWidth="1"/>
    <col min="7997" max="7997" width="56.28515625" style="22" customWidth="1"/>
    <col min="7998" max="7998" width="14" style="22" customWidth="1"/>
    <col min="7999" max="8000" width="14.5703125" style="22" customWidth="1"/>
    <col min="8001" max="8001" width="14.140625" style="22" customWidth="1"/>
    <col min="8002" max="8002" width="15.140625" style="22" customWidth="1"/>
    <col min="8003" max="8003" width="13.85546875" style="22" customWidth="1"/>
    <col min="8004" max="8005" width="14.7109375" style="22" customWidth="1"/>
    <col min="8006" max="8006" width="12.85546875" style="22" customWidth="1"/>
    <col min="8007" max="8007" width="13.5703125" style="22" customWidth="1"/>
    <col min="8008" max="8008" width="12.7109375" style="22" customWidth="1"/>
    <col min="8009" max="8009" width="13.42578125" style="22" customWidth="1"/>
    <col min="8010" max="8010" width="13.140625" style="22" customWidth="1"/>
    <col min="8011" max="8011" width="14.7109375" style="22" customWidth="1"/>
    <col min="8012" max="8012" width="14.5703125" style="22" customWidth="1"/>
    <col min="8013" max="8013" width="13" style="22" customWidth="1"/>
    <col min="8014" max="8014" width="15" style="22" customWidth="1"/>
    <col min="8015" max="8016" width="12.140625" style="22" customWidth="1"/>
    <col min="8017" max="8017" width="12" style="22" customWidth="1"/>
    <col min="8018" max="8018" width="13.5703125" style="22" customWidth="1"/>
    <col min="8019" max="8019" width="14" style="22" customWidth="1"/>
    <col min="8020" max="8020" width="12.28515625" style="22" customWidth="1"/>
    <col min="8021" max="8021" width="14.140625" style="22" customWidth="1"/>
    <col min="8022" max="8022" width="13" style="22" customWidth="1"/>
    <col min="8023" max="8023" width="13.5703125" style="22" customWidth="1"/>
    <col min="8024" max="8024" width="12.42578125" style="22" customWidth="1"/>
    <col min="8025" max="8025" width="12.5703125" style="22" customWidth="1"/>
    <col min="8026" max="8026" width="11.7109375" style="22" customWidth="1"/>
    <col min="8027" max="8027" width="13.7109375" style="22" customWidth="1"/>
    <col min="8028" max="8028" width="13.28515625" style="22" customWidth="1"/>
    <col min="8029" max="8029" width="13.140625" style="22" customWidth="1"/>
    <col min="8030" max="8030" width="12" style="22" customWidth="1"/>
    <col min="8031" max="8031" width="12.140625" style="22" customWidth="1"/>
    <col min="8032" max="8032" width="12.28515625" style="22" customWidth="1"/>
    <col min="8033" max="8033" width="12.140625" style="22" customWidth="1"/>
    <col min="8034" max="8034" width="12.5703125" style="22" customWidth="1"/>
    <col min="8035" max="8251" width="9.140625" style="22"/>
    <col min="8252" max="8252" width="25.42578125" style="22" customWidth="1"/>
    <col min="8253" max="8253" width="56.28515625" style="22" customWidth="1"/>
    <col min="8254" max="8254" width="14" style="22" customWidth="1"/>
    <col min="8255" max="8256" width="14.5703125" style="22" customWidth="1"/>
    <col min="8257" max="8257" width="14.140625" style="22" customWidth="1"/>
    <col min="8258" max="8258" width="15.140625" style="22" customWidth="1"/>
    <col min="8259" max="8259" width="13.85546875" style="22" customWidth="1"/>
    <col min="8260" max="8261" width="14.7109375" style="22" customWidth="1"/>
    <col min="8262" max="8262" width="12.85546875" style="22" customWidth="1"/>
    <col min="8263" max="8263" width="13.5703125" style="22" customWidth="1"/>
    <col min="8264" max="8264" width="12.7109375" style="22" customWidth="1"/>
    <col min="8265" max="8265" width="13.42578125" style="22" customWidth="1"/>
    <col min="8266" max="8266" width="13.140625" style="22" customWidth="1"/>
    <col min="8267" max="8267" width="14.7109375" style="22" customWidth="1"/>
    <col min="8268" max="8268" width="14.5703125" style="22" customWidth="1"/>
    <col min="8269" max="8269" width="13" style="22" customWidth="1"/>
    <col min="8270" max="8270" width="15" style="22" customWidth="1"/>
    <col min="8271" max="8272" width="12.140625" style="22" customWidth="1"/>
    <col min="8273" max="8273" width="12" style="22" customWidth="1"/>
    <col min="8274" max="8274" width="13.5703125" style="22" customWidth="1"/>
    <col min="8275" max="8275" width="14" style="22" customWidth="1"/>
    <col min="8276" max="8276" width="12.28515625" style="22" customWidth="1"/>
    <col min="8277" max="8277" width="14.140625" style="22" customWidth="1"/>
    <col min="8278" max="8278" width="13" style="22" customWidth="1"/>
    <col min="8279" max="8279" width="13.5703125" style="22" customWidth="1"/>
    <col min="8280" max="8280" width="12.42578125" style="22" customWidth="1"/>
    <col min="8281" max="8281" width="12.5703125" style="22" customWidth="1"/>
    <col min="8282" max="8282" width="11.7109375" style="22" customWidth="1"/>
    <col min="8283" max="8283" width="13.7109375" style="22" customWidth="1"/>
    <col min="8284" max="8284" width="13.28515625" style="22" customWidth="1"/>
    <col min="8285" max="8285" width="13.140625" style="22" customWidth="1"/>
    <col min="8286" max="8286" width="12" style="22" customWidth="1"/>
    <col min="8287" max="8287" width="12.140625" style="22" customWidth="1"/>
    <col min="8288" max="8288" width="12.28515625" style="22" customWidth="1"/>
    <col min="8289" max="8289" width="12.140625" style="22" customWidth="1"/>
    <col min="8290" max="8290" width="12.5703125" style="22" customWidth="1"/>
    <col min="8291" max="8507" width="9.140625" style="22"/>
    <col min="8508" max="8508" width="25.42578125" style="22" customWidth="1"/>
    <col min="8509" max="8509" width="56.28515625" style="22" customWidth="1"/>
    <col min="8510" max="8510" width="14" style="22" customWidth="1"/>
    <col min="8511" max="8512" width="14.5703125" style="22" customWidth="1"/>
    <col min="8513" max="8513" width="14.140625" style="22" customWidth="1"/>
    <col min="8514" max="8514" width="15.140625" style="22" customWidth="1"/>
    <col min="8515" max="8515" width="13.85546875" style="22" customWidth="1"/>
    <col min="8516" max="8517" width="14.7109375" style="22" customWidth="1"/>
    <col min="8518" max="8518" width="12.85546875" style="22" customWidth="1"/>
    <col min="8519" max="8519" width="13.5703125" style="22" customWidth="1"/>
    <col min="8520" max="8520" width="12.7109375" style="22" customWidth="1"/>
    <col min="8521" max="8521" width="13.42578125" style="22" customWidth="1"/>
    <col min="8522" max="8522" width="13.140625" style="22" customWidth="1"/>
    <col min="8523" max="8523" width="14.7109375" style="22" customWidth="1"/>
    <col min="8524" max="8524" width="14.5703125" style="22" customWidth="1"/>
    <col min="8525" max="8525" width="13" style="22" customWidth="1"/>
    <col min="8526" max="8526" width="15" style="22" customWidth="1"/>
    <col min="8527" max="8528" width="12.140625" style="22" customWidth="1"/>
    <col min="8529" max="8529" width="12" style="22" customWidth="1"/>
    <col min="8530" max="8530" width="13.5703125" style="22" customWidth="1"/>
    <col min="8531" max="8531" width="14" style="22" customWidth="1"/>
    <col min="8532" max="8532" width="12.28515625" style="22" customWidth="1"/>
    <col min="8533" max="8533" width="14.140625" style="22" customWidth="1"/>
    <col min="8534" max="8534" width="13" style="22" customWidth="1"/>
    <col min="8535" max="8535" width="13.5703125" style="22" customWidth="1"/>
    <col min="8536" max="8536" width="12.42578125" style="22" customWidth="1"/>
    <col min="8537" max="8537" width="12.5703125" style="22" customWidth="1"/>
    <col min="8538" max="8538" width="11.7109375" style="22" customWidth="1"/>
    <col min="8539" max="8539" width="13.7109375" style="22" customWidth="1"/>
    <col min="8540" max="8540" width="13.28515625" style="22" customWidth="1"/>
    <col min="8541" max="8541" width="13.140625" style="22" customWidth="1"/>
    <col min="8542" max="8542" width="12" style="22" customWidth="1"/>
    <col min="8543" max="8543" width="12.140625" style="22" customWidth="1"/>
    <col min="8544" max="8544" width="12.28515625" style="22" customWidth="1"/>
    <col min="8545" max="8545" width="12.140625" style="22" customWidth="1"/>
    <col min="8546" max="8546" width="12.5703125" style="22" customWidth="1"/>
    <col min="8547" max="8763" width="9.140625" style="22"/>
    <col min="8764" max="8764" width="25.42578125" style="22" customWidth="1"/>
    <col min="8765" max="8765" width="56.28515625" style="22" customWidth="1"/>
    <col min="8766" max="8766" width="14" style="22" customWidth="1"/>
    <col min="8767" max="8768" width="14.5703125" style="22" customWidth="1"/>
    <col min="8769" max="8769" width="14.140625" style="22" customWidth="1"/>
    <col min="8770" max="8770" width="15.140625" style="22" customWidth="1"/>
    <col min="8771" max="8771" width="13.85546875" style="22" customWidth="1"/>
    <col min="8772" max="8773" width="14.7109375" style="22" customWidth="1"/>
    <col min="8774" max="8774" width="12.85546875" style="22" customWidth="1"/>
    <col min="8775" max="8775" width="13.5703125" style="22" customWidth="1"/>
    <col min="8776" max="8776" width="12.7109375" style="22" customWidth="1"/>
    <col min="8777" max="8777" width="13.42578125" style="22" customWidth="1"/>
    <col min="8778" max="8778" width="13.140625" style="22" customWidth="1"/>
    <col min="8779" max="8779" width="14.7109375" style="22" customWidth="1"/>
    <col min="8780" max="8780" width="14.5703125" style="22" customWidth="1"/>
    <col min="8781" max="8781" width="13" style="22" customWidth="1"/>
    <col min="8782" max="8782" width="15" style="22" customWidth="1"/>
    <col min="8783" max="8784" width="12.140625" style="22" customWidth="1"/>
    <col min="8785" max="8785" width="12" style="22" customWidth="1"/>
    <col min="8786" max="8786" width="13.5703125" style="22" customWidth="1"/>
    <col min="8787" max="8787" width="14" style="22" customWidth="1"/>
    <col min="8788" max="8788" width="12.28515625" style="22" customWidth="1"/>
    <col min="8789" max="8789" width="14.140625" style="22" customWidth="1"/>
    <col min="8790" max="8790" width="13" style="22" customWidth="1"/>
    <col min="8791" max="8791" width="13.5703125" style="22" customWidth="1"/>
    <col min="8792" max="8792" width="12.42578125" style="22" customWidth="1"/>
    <col min="8793" max="8793" width="12.5703125" style="22" customWidth="1"/>
    <col min="8794" max="8794" width="11.7109375" style="22" customWidth="1"/>
    <col min="8795" max="8795" width="13.7109375" style="22" customWidth="1"/>
    <col min="8796" max="8796" width="13.28515625" style="22" customWidth="1"/>
    <col min="8797" max="8797" width="13.140625" style="22" customWidth="1"/>
    <col min="8798" max="8798" width="12" style="22" customWidth="1"/>
    <col min="8799" max="8799" width="12.140625" style="22" customWidth="1"/>
    <col min="8800" max="8800" width="12.28515625" style="22" customWidth="1"/>
    <col min="8801" max="8801" width="12.140625" style="22" customWidth="1"/>
    <col min="8802" max="8802" width="12.5703125" style="22" customWidth="1"/>
    <col min="8803" max="9019" width="9.140625" style="22"/>
    <col min="9020" max="9020" width="25.42578125" style="22" customWidth="1"/>
    <col min="9021" max="9021" width="56.28515625" style="22" customWidth="1"/>
    <col min="9022" max="9022" width="14" style="22" customWidth="1"/>
    <col min="9023" max="9024" width="14.5703125" style="22" customWidth="1"/>
    <col min="9025" max="9025" width="14.140625" style="22" customWidth="1"/>
    <col min="9026" max="9026" width="15.140625" style="22" customWidth="1"/>
    <col min="9027" max="9027" width="13.85546875" style="22" customWidth="1"/>
    <col min="9028" max="9029" width="14.7109375" style="22" customWidth="1"/>
    <col min="9030" max="9030" width="12.85546875" style="22" customWidth="1"/>
    <col min="9031" max="9031" width="13.5703125" style="22" customWidth="1"/>
    <col min="9032" max="9032" width="12.7109375" style="22" customWidth="1"/>
    <col min="9033" max="9033" width="13.42578125" style="22" customWidth="1"/>
    <col min="9034" max="9034" width="13.140625" style="22" customWidth="1"/>
    <col min="9035" max="9035" width="14.7109375" style="22" customWidth="1"/>
    <col min="9036" max="9036" width="14.5703125" style="22" customWidth="1"/>
    <col min="9037" max="9037" width="13" style="22" customWidth="1"/>
    <col min="9038" max="9038" width="15" style="22" customWidth="1"/>
    <col min="9039" max="9040" width="12.140625" style="22" customWidth="1"/>
    <col min="9041" max="9041" width="12" style="22" customWidth="1"/>
    <col min="9042" max="9042" width="13.5703125" style="22" customWidth="1"/>
    <col min="9043" max="9043" width="14" style="22" customWidth="1"/>
    <col min="9044" max="9044" width="12.28515625" style="22" customWidth="1"/>
    <col min="9045" max="9045" width="14.140625" style="22" customWidth="1"/>
    <col min="9046" max="9046" width="13" style="22" customWidth="1"/>
    <col min="9047" max="9047" width="13.5703125" style="22" customWidth="1"/>
    <col min="9048" max="9048" width="12.42578125" style="22" customWidth="1"/>
    <col min="9049" max="9049" width="12.5703125" style="22" customWidth="1"/>
    <col min="9050" max="9050" width="11.7109375" style="22" customWidth="1"/>
    <col min="9051" max="9051" width="13.7109375" style="22" customWidth="1"/>
    <col min="9052" max="9052" width="13.28515625" style="22" customWidth="1"/>
    <col min="9053" max="9053" width="13.140625" style="22" customWidth="1"/>
    <col min="9054" max="9054" width="12" style="22" customWidth="1"/>
    <col min="9055" max="9055" width="12.140625" style="22" customWidth="1"/>
    <col min="9056" max="9056" width="12.28515625" style="22" customWidth="1"/>
    <col min="9057" max="9057" width="12.140625" style="22" customWidth="1"/>
    <col min="9058" max="9058" width="12.5703125" style="22" customWidth="1"/>
    <col min="9059" max="9275" width="9.140625" style="22"/>
    <col min="9276" max="9276" width="25.42578125" style="22" customWidth="1"/>
    <col min="9277" max="9277" width="56.28515625" style="22" customWidth="1"/>
    <col min="9278" max="9278" width="14" style="22" customWidth="1"/>
    <col min="9279" max="9280" width="14.5703125" style="22" customWidth="1"/>
    <col min="9281" max="9281" width="14.140625" style="22" customWidth="1"/>
    <col min="9282" max="9282" width="15.140625" style="22" customWidth="1"/>
    <col min="9283" max="9283" width="13.85546875" style="22" customWidth="1"/>
    <col min="9284" max="9285" width="14.7109375" style="22" customWidth="1"/>
    <col min="9286" max="9286" width="12.85546875" style="22" customWidth="1"/>
    <col min="9287" max="9287" width="13.5703125" style="22" customWidth="1"/>
    <col min="9288" max="9288" width="12.7109375" style="22" customWidth="1"/>
    <col min="9289" max="9289" width="13.42578125" style="22" customWidth="1"/>
    <col min="9290" max="9290" width="13.140625" style="22" customWidth="1"/>
    <col min="9291" max="9291" width="14.7109375" style="22" customWidth="1"/>
    <col min="9292" max="9292" width="14.5703125" style="22" customWidth="1"/>
    <col min="9293" max="9293" width="13" style="22" customWidth="1"/>
    <col min="9294" max="9294" width="15" style="22" customWidth="1"/>
    <col min="9295" max="9296" width="12.140625" style="22" customWidth="1"/>
    <col min="9297" max="9297" width="12" style="22" customWidth="1"/>
    <col min="9298" max="9298" width="13.5703125" style="22" customWidth="1"/>
    <col min="9299" max="9299" width="14" style="22" customWidth="1"/>
    <col min="9300" max="9300" width="12.28515625" style="22" customWidth="1"/>
    <col min="9301" max="9301" width="14.140625" style="22" customWidth="1"/>
    <col min="9302" max="9302" width="13" style="22" customWidth="1"/>
    <col min="9303" max="9303" width="13.5703125" style="22" customWidth="1"/>
    <col min="9304" max="9304" width="12.42578125" style="22" customWidth="1"/>
    <col min="9305" max="9305" width="12.5703125" style="22" customWidth="1"/>
    <col min="9306" max="9306" width="11.7109375" style="22" customWidth="1"/>
    <col min="9307" max="9307" width="13.7109375" style="22" customWidth="1"/>
    <col min="9308" max="9308" width="13.28515625" style="22" customWidth="1"/>
    <col min="9309" max="9309" width="13.140625" style="22" customWidth="1"/>
    <col min="9310" max="9310" width="12" style="22" customWidth="1"/>
    <col min="9311" max="9311" width="12.140625" style="22" customWidth="1"/>
    <col min="9312" max="9312" width="12.28515625" style="22" customWidth="1"/>
    <col min="9313" max="9313" width="12.140625" style="22" customWidth="1"/>
    <col min="9314" max="9314" width="12.5703125" style="22" customWidth="1"/>
    <col min="9315" max="9531" width="9.140625" style="22"/>
    <col min="9532" max="9532" width="25.42578125" style="22" customWidth="1"/>
    <col min="9533" max="9533" width="56.28515625" style="22" customWidth="1"/>
    <col min="9534" max="9534" width="14" style="22" customWidth="1"/>
    <col min="9535" max="9536" width="14.5703125" style="22" customWidth="1"/>
    <col min="9537" max="9537" width="14.140625" style="22" customWidth="1"/>
    <col min="9538" max="9538" width="15.140625" style="22" customWidth="1"/>
    <col min="9539" max="9539" width="13.85546875" style="22" customWidth="1"/>
    <col min="9540" max="9541" width="14.7109375" style="22" customWidth="1"/>
    <col min="9542" max="9542" width="12.85546875" style="22" customWidth="1"/>
    <col min="9543" max="9543" width="13.5703125" style="22" customWidth="1"/>
    <col min="9544" max="9544" width="12.7109375" style="22" customWidth="1"/>
    <col min="9545" max="9545" width="13.42578125" style="22" customWidth="1"/>
    <col min="9546" max="9546" width="13.140625" style="22" customWidth="1"/>
    <col min="9547" max="9547" width="14.7109375" style="22" customWidth="1"/>
    <col min="9548" max="9548" width="14.5703125" style="22" customWidth="1"/>
    <col min="9549" max="9549" width="13" style="22" customWidth="1"/>
    <col min="9550" max="9550" width="15" style="22" customWidth="1"/>
    <col min="9551" max="9552" width="12.140625" style="22" customWidth="1"/>
    <col min="9553" max="9553" width="12" style="22" customWidth="1"/>
    <col min="9554" max="9554" width="13.5703125" style="22" customWidth="1"/>
    <col min="9555" max="9555" width="14" style="22" customWidth="1"/>
    <col min="9556" max="9556" width="12.28515625" style="22" customWidth="1"/>
    <col min="9557" max="9557" width="14.140625" style="22" customWidth="1"/>
    <col min="9558" max="9558" width="13" style="22" customWidth="1"/>
    <col min="9559" max="9559" width="13.5703125" style="22" customWidth="1"/>
    <col min="9560" max="9560" width="12.42578125" style="22" customWidth="1"/>
    <col min="9561" max="9561" width="12.5703125" style="22" customWidth="1"/>
    <col min="9562" max="9562" width="11.7109375" style="22" customWidth="1"/>
    <col min="9563" max="9563" width="13.7109375" style="22" customWidth="1"/>
    <col min="9564" max="9564" width="13.28515625" style="22" customWidth="1"/>
    <col min="9565" max="9565" width="13.140625" style="22" customWidth="1"/>
    <col min="9566" max="9566" width="12" style="22" customWidth="1"/>
    <col min="9567" max="9567" width="12.140625" style="22" customWidth="1"/>
    <col min="9568" max="9568" width="12.28515625" style="22" customWidth="1"/>
    <col min="9569" max="9569" width="12.140625" style="22" customWidth="1"/>
    <col min="9570" max="9570" width="12.5703125" style="22" customWidth="1"/>
    <col min="9571" max="9787" width="9.140625" style="22"/>
    <col min="9788" max="9788" width="25.42578125" style="22" customWidth="1"/>
    <col min="9789" max="9789" width="56.28515625" style="22" customWidth="1"/>
    <col min="9790" max="9790" width="14" style="22" customWidth="1"/>
    <col min="9791" max="9792" width="14.5703125" style="22" customWidth="1"/>
    <col min="9793" max="9793" width="14.140625" style="22" customWidth="1"/>
    <col min="9794" max="9794" width="15.140625" style="22" customWidth="1"/>
    <col min="9795" max="9795" width="13.85546875" style="22" customWidth="1"/>
    <col min="9796" max="9797" width="14.7109375" style="22" customWidth="1"/>
    <col min="9798" max="9798" width="12.85546875" style="22" customWidth="1"/>
    <col min="9799" max="9799" width="13.5703125" style="22" customWidth="1"/>
    <col min="9800" max="9800" width="12.7109375" style="22" customWidth="1"/>
    <col min="9801" max="9801" width="13.42578125" style="22" customWidth="1"/>
    <col min="9802" max="9802" width="13.140625" style="22" customWidth="1"/>
    <col min="9803" max="9803" width="14.7109375" style="22" customWidth="1"/>
    <col min="9804" max="9804" width="14.5703125" style="22" customWidth="1"/>
    <col min="9805" max="9805" width="13" style="22" customWidth="1"/>
    <col min="9806" max="9806" width="15" style="22" customWidth="1"/>
    <col min="9807" max="9808" width="12.140625" style="22" customWidth="1"/>
    <col min="9809" max="9809" width="12" style="22" customWidth="1"/>
    <col min="9810" max="9810" width="13.5703125" style="22" customWidth="1"/>
    <col min="9811" max="9811" width="14" style="22" customWidth="1"/>
    <col min="9812" max="9812" width="12.28515625" style="22" customWidth="1"/>
    <col min="9813" max="9813" width="14.140625" style="22" customWidth="1"/>
    <col min="9814" max="9814" width="13" style="22" customWidth="1"/>
    <col min="9815" max="9815" width="13.5703125" style="22" customWidth="1"/>
    <col min="9816" max="9816" width="12.42578125" style="22" customWidth="1"/>
    <col min="9817" max="9817" width="12.5703125" style="22" customWidth="1"/>
    <col min="9818" max="9818" width="11.7109375" style="22" customWidth="1"/>
    <col min="9819" max="9819" width="13.7109375" style="22" customWidth="1"/>
    <col min="9820" max="9820" width="13.28515625" style="22" customWidth="1"/>
    <col min="9821" max="9821" width="13.140625" style="22" customWidth="1"/>
    <col min="9822" max="9822" width="12" style="22" customWidth="1"/>
    <col min="9823" max="9823" width="12.140625" style="22" customWidth="1"/>
    <col min="9824" max="9824" width="12.28515625" style="22" customWidth="1"/>
    <col min="9825" max="9825" width="12.140625" style="22" customWidth="1"/>
    <col min="9826" max="9826" width="12.5703125" style="22" customWidth="1"/>
    <col min="9827" max="10043" width="9.140625" style="22"/>
    <col min="10044" max="10044" width="25.42578125" style="22" customWidth="1"/>
    <col min="10045" max="10045" width="56.28515625" style="22" customWidth="1"/>
    <col min="10046" max="10046" width="14" style="22" customWidth="1"/>
    <col min="10047" max="10048" width="14.5703125" style="22" customWidth="1"/>
    <col min="10049" max="10049" width="14.140625" style="22" customWidth="1"/>
    <col min="10050" max="10050" width="15.140625" style="22" customWidth="1"/>
    <col min="10051" max="10051" width="13.85546875" style="22" customWidth="1"/>
    <col min="10052" max="10053" width="14.7109375" style="22" customWidth="1"/>
    <col min="10054" max="10054" width="12.85546875" style="22" customWidth="1"/>
    <col min="10055" max="10055" width="13.5703125" style="22" customWidth="1"/>
    <col min="10056" max="10056" width="12.7109375" style="22" customWidth="1"/>
    <col min="10057" max="10057" width="13.42578125" style="22" customWidth="1"/>
    <col min="10058" max="10058" width="13.140625" style="22" customWidth="1"/>
    <col min="10059" max="10059" width="14.7109375" style="22" customWidth="1"/>
    <col min="10060" max="10060" width="14.5703125" style="22" customWidth="1"/>
    <col min="10061" max="10061" width="13" style="22" customWidth="1"/>
    <col min="10062" max="10062" width="15" style="22" customWidth="1"/>
    <col min="10063" max="10064" width="12.140625" style="22" customWidth="1"/>
    <col min="10065" max="10065" width="12" style="22" customWidth="1"/>
    <col min="10066" max="10066" width="13.5703125" style="22" customWidth="1"/>
    <col min="10067" max="10067" width="14" style="22" customWidth="1"/>
    <col min="10068" max="10068" width="12.28515625" style="22" customWidth="1"/>
    <col min="10069" max="10069" width="14.140625" style="22" customWidth="1"/>
    <col min="10070" max="10070" width="13" style="22" customWidth="1"/>
    <col min="10071" max="10071" width="13.5703125" style="22" customWidth="1"/>
    <col min="10072" max="10072" width="12.42578125" style="22" customWidth="1"/>
    <col min="10073" max="10073" width="12.5703125" style="22" customWidth="1"/>
    <col min="10074" max="10074" width="11.7109375" style="22" customWidth="1"/>
    <col min="10075" max="10075" width="13.7109375" style="22" customWidth="1"/>
    <col min="10076" max="10076" width="13.28515625" style="22" customWidth="1"/>
    <col min="10077" max="10077" width="13.140625" style="22" customWidth="1"/>
    <col min="10078" max="10078" width="12" style="22" customWidth="1"/>
    <col min="10079" max="10079" width="12.140625" style="22" customWidth="1"/>
    <col min="10080" max="10080" width="12.28515625" style="22" customWidth="1"/>
    <col min="10081" max="10081" width="12.140625" style="22" customWidth="1"/>
    <col min="10082" max="10082" width="12.5703125" style="22" customWidth="1"/>
    <col min="10083" max="10299" width="9.140625" style="22"/>
    <col min="10300" max="10300" width="25.42578125" style="22" customWidth="1"/>
    <col min="10301" max="10301" width="56.28515625" style="22" customWidth="1"/>
    <col min="10302" max="10302" width="14" style="22" customWidth="1"/>
    <col min="10303" max="10304" width="14.5703125" style="22" customWidth="1"/>
    <col min="10305" max="10305" width="14.140625" style="22" customWidth="1"/>
    <col min="10306" max="10306" width="15.140625" style="22" customWidth="1"/>
    <col min="10307" max="10307" width="13.85546875" style="22" customWidth="1"/>
    <col min="10308" max="10309" width="14.7109375" style="22" customWidth="1"/>
    <col min="10310" max="10310" width="12.85546875" style="22" customWidth="1"/>
    <col min="10311" max="10311" width="13.5703125" style="22" customWidth="1"/>
    <col min="10312" max="10312" width="12.7109375" style="22" customWidth="1"/>
    <col min="10313" max="10313" width="13.42578125" style="22" customWidth="1"/>
    <col min="10314" max="10314" width="13.140625" style="22" customWidth="1"/>
    <col min="10315" max="10315" width="14.7109375" style="22" customWidth="1"/>
    <col min="10316" max="10316" width="14.5703125" style="22" customWidth="1"/>
    <col min="10317" max="10317" width="13" style="22" customWidth="1"/>
    <col min="10318" max="10318" width="15" style="22" customWidth="1"/>
    <col min="10319" max="10320" width="12.140625" style="22" customWidth="1"/>
    <col min="10321" max="10321" width="12" style="22" customWidth="1"/>
    <col min="10322" max="10322" width="13.5703125" style="22" customWidth="1"/>
    <col min="10323" max="10323" width="14" style="22" customWidth="1"/>
    <col min="10324" max="10324" width="12.28515625" style="22" customWidth="1"/>
    <col min="10325" max="10325" width="14.140625" style="22" customWidth="1"/>
    <col min="10326" max="10326" width="13" style="22" customWidth="1"/>
    <col min="10327" max="10327" width="13.5703125" style="22" customWidth="1"/>
    <col min="10328" max="10328" width="12.42578125" style="22" customWidth="1"/>
    <col min="10329" max="10329" width="12.5703125" style="22" customWidth="1"/>
    <col min="10330" max="10330" width="11.7109375" style="22" customWidth="1"/>
    <col min="10331" max="10331" width="13.7109375" style="22" customWidth="1"/>
    <col min="10332" max="10332" width="13.28515625" style="22" customWidth="1"/>
    <col min="10333" max="10333" width="13.140625" style="22" customWidth="1"/>
    <col min="10334" max="10334" width="12" style="22" customWidth="1"/>
    <col min="10335" max="10335" width="12.140625" style="22" customWidth="1"/>
    <col min="10336" max="10336" width="12.28515625" style="22" customWidth="1"/>
    <col min="10337" max="10337" width="12.140625" style="22" customWidth="1"/>
    <col min="10338" max="10338" width="12.5703125" style="22" customWidth="1"/>
    <col min="10339" max="10555" width="9.140625" style="22"/>
    <col min="10556" max="10556" width="25.42578125" style="22" customWidth="1"/>
    <col min="10557" max="10557" width="56.28515625" style="22" customWidth="1"/>
    <col min="10558" max="10558" width="14" style="22" customWidth="1"/>
    <col min="10559" max="10560" width="14.5703125" style="22" customWidth="1"/>
    <col min="10561" max="10561" width="14.140625" style="22" customWidth="1"/>
    <col min="10562" max="10562" width="15.140625" style="22" customWidth="1"/>
    <col min="10563" max="10563" width="13.85546875" style="22" customWidth="1"/>
    <col min="10564" max="10565" width="14.7109375" style="22" customWidth="1"/>
    <col min="10566" max="10566" width="12.85546875" style="22" customWidth="1"/>
    <col min="10567" max="10567" width="13.5703125" style="22" customWidth="1"/>
    <col min="10568" max="10568" width="12.7109375" style="22" customWidth="1"/>
    <col min="10569" max="10569" width="13.42578125" style="22" customWidth="1"/>
    <col min="10570" max="10570" width="13.140625" style="22" customWidth="1"/>
    <col min="10571" max="10571" width="14.7109375" style="22" customWidth="1"/>
    <col min="10572" max="10572" width="14.5703125" style="22" customWidth="1"/>
    <col min="10573" max="10573" width="13" style="22" customWidth="1"/>
    <col min="10574" max="10574" width="15" style="22" customWidth="1"/>
    <col min="10575" max="10576" width="12.140625" style="22" customWidth="1"/>
    <col min="10577" max="10577" width="12" style="22" customWidth="1"/>
    <col min="10578" max="10578" width="13.5703125" style="22" customWidth="1"/>
    <col min="10579" max="10579" width="14" style="22" customWidth="1"/>
    <col min="10580" max="10580" width="12.28515625" style="22" customWidth="1"/>
    <col min="10581" max="10581" width="14.140625" style="22" customWidth="1"/>
    <col min="10582" max="10582" width="13" style="22" customWidth="1"/>
    <col min="10583" max="10583" width="13.5703125" style="22" customWidth="1"/>
    <col min="10584" max="10584" width="12.42578125" style="22" customWidth="1"/>
    <col min="10585" max="10585" width="12.5703125" style="22" customWidth="1"/>
    <col min="10586" max="10586" width="11.7109375" style="22" customWidth="1"/>
    <col min="10587" max="10587" width="13.7109375" style="22" customWidth="1"/>
    <col min="10588" max="10588" width="13.28515625" style="22" customWidth="1"/>
    <col min="10589" max="10589" width="13.140625" style="22" customWidth="1"/>
    <col min="10590" max="10590" width="12" style="22" customWidth="1"/>
    <col min="10591" max="10591" width="12.140625" style="22" customWidth="1"/>
    <col min="10592" max="10592" width="12.28515625" style="22" customWidth="1"/>
    <col min="10593" max="10593" width="12.140625" style="22" customWidth="1"/>
    <col min="10594" max="10594" width="12.5703125" style="22" customWidth="1"/>
    <col min="10595" max="10811" width="9.140625" style="22"/>
    <col min="10812" max="10812" width="25.42578125" style="22" customWidth="1"/>
    <col min="10813" max="10813" width="56.28515625" style="22" customWidth="1"/>
    <col min="10814" max="10814" width="14" style="22" customWidth="1"/>
    <col min="10815" max="10816" width="14.5703125" style="22" customWidth="1"/>
    <col min="10817" max="10817" width="14.140625" style="22" customWidth="1"/>
    <col min="10818" max="10818" width="15.140625" style="22" customWidth="1"/>
    <col min="10819" max="10819" width="13.85546875" style="22" customWidth="1"/>
    <col min="10820" max="10821" width="14.7109375" style="22" customWidth="1"/>
    <col min="10822" max="10822" width="12.85546875" style="22" customWidth="1"/>
    <col min="10823" max="10823" width="13.5703125" style="22" customWidth="1"/>
    <col min="10824" max="10824" width="12.7109375" style="22" customWidth="1"/>
    <col min="10825" max="10825" width="13.42578125" style="22" customWidth="1"/>
    <col min="10826" max="10826" width="13.140625" style="22" customWidth="1"/>
    <col min="10827" max="10827" width="14.7109375" style="22" customWidth="1"/>
    <col min="10828" max="10828" width="14.5703125" style="22" customWidth="1"/>
    <col min="10829" max="10829" width="13" style="22" customWidth="1"/>
    <col min="10830" max="10830" width="15" style="22" customWidth="1"/>
    <col min="10831" max="10832" width="12.140625" style="22" customWidth="1"/>
    <col min="10833" max="10833" width="12" style="22" customWidth="1"/>
    <col min="10834" max="10834" width="13.5703125" style="22" customWidth="1"/>
    <col min="10835" max="10835" width="14" style="22" customWidth="1"/>
    <col min="10836" max="10836" width="12.28515625" style="22" customWidth="1"/>
    <col min="10837" max="10837" width="14.140625" style="22" customWidth="1"/>
    <col min="10838" max="10838" width="13" style="22" customWidth="1"/>
    <col min="10839" max="10839" width="13.5703125" style="22" customWidth="1"/>
    <col min="10840" max="10840" width="12.42578125" style="22" customWidth="1"/>
    <col min="10841" max="10841" width="12.5703125" style="22" customWidth="1"/>
    <col min="10842" max="10842" width="11.7109375" style="22" customWidth="1"/>
    <col min="10843" max="10843" width="13.7109375" style="22" customWidth="1"/>
    <col min="10844" max="10844" width="13.28515625" style="22" customWidth="1"/>
    <col min="10845" max="10845" width="13.140625" style="22" customWidth="1"/>
    <col min="10846" max="10846" width="12" style="22" customWidth="1"/>
    <col min="10847" max="10847" width="12.140625" style="22" customWidth="1"/>
    <col min="10848" max="10848" width="12.28515625" style="22" customWidth="1"/>
    <col min="10849" max="10849" width="12.140625" style="22" customWidth="1"/>
    <col min="10850" max="10850" width="12.5703125" style="22" customWidth="1"/>
    <col min="10851" max="11067" width="9.140625" style="22"/>
    <col min="11068" max="11068" width="25.42578125" style="22" customWidth="1"/>
    <col min="11069" max="11069" width="56.28515625" style="22" customWidth="1"/>
    <col min="11070" max="11070" width="14" style="22" customWidth="1"/>
    <col min="11071" max="11072" width="14.5703125" style="22" customWidth="1"/>
    <col min="11073" max="11073" width="14.140625" style="22" customWidth="1"/>
    <col min="11074" max="11074" width="15.140625" style="22" customWidth="1"/>
    <col min="11075" max="11075" width="13.85546875" style="22" customWidth="1"/>
    <col min="11076" max="11077" width="14.7109375" style="22" customWidth="1"/>
    <col min="11078" max="11078" width="12.85546875" style="22" customWidth="1"/>
    <col min="11079" max="11079" width="13.5703125" style="22" customWidth="1"/>
    <col min="11080" max="11080" width="12.7109375" style="22" customWidth="1"/>
    <col min="11081" max="11081" width="13.42578125" style="22" customWidth="1"/>
    <col min="11082" max="11082" width="13.140625" style="22" customWidth="1"/>
    <col min="11083" max="11083" width="14.7109375" style="22" customWidth="1"/>
    <col min="11084" max="11084" width="14.5703125" style="22" customWidth="1"/>
    <col min="11085" max="11085" width="13" style="22" customWidth="1"/>
    <col min="11086" max="11086" width="15" style="22" customWidth="1"/>
    <col min="11087" max="11088" width="12.140625" style="22" customWidth="1"/>
    <col min="11089" max="11089" width="12" style="22" customWidth="1"/>
    <col min="11090" max="11090" width="13.5703125" style="22" customWidth="1"/>
    <col min="11091" max="11091" width="14" style="22" customWidth="1"/>
    <col min="11092" max="11092" width="12.28515625" style="22" customWidth="1"/>
    <col min="11093" max="11093" width="14.140625" style="22" customWidth="1"/>
    <col min="11094" max="11094" width="13" style="22" customWidth="1"/>
    <col min="11095" max="11095" width="13.5703125" style="22" customWidth="1"/>
    <col min="11096" max="11096" width="12.42578125" style="22" customWidth="1"/>
    <col min="11097" max="11097" width="12.5703125" style="22" customWidth="1"/>
    <col min="11098" max="11098" width="11.7109375" style="22" customWidth="1"/>
    <col min="11099" max="11099" width="13.7109375" style="22" customWidth="1"/>
    <col min="11100" max="11100" width="13.28515625" style="22" customWidth="1"/>
    <col min="11101" max="11101" width="13.140625" style="22" customWidth="1"/>
    <col min="11102" max="11102" width="12" style="22" customWidth="1"/>
    <col min="11103" max="11103" width="12.140625" style="22" customWidth="1"/>
    <col min="11104" max="11104" width="12.28515625" style="22" customWidth="1"/>
    <col min="11105" max="11105" width="12.140625" style="22" customWidth="1"/>
    <col min="11106" max="11106" width="12.5703125" style="22" customWidth="1"/>
    <col min="11107" max="11323" width="9.140625" style="22"/>
    <col min="11324" max="11324" width="25.42578125" style="22" customWidth="1"/>
    <col min="11325" max="11325" width="56.28515625" style="22" customWidth="1"/>
    <col min="11326" max="11326" width="14" style="22" customWidth="1"/>
    <col min="11327" max="11328" width="14.5703125" style="22" customWidth="1"/>
    <col min="11329" max="11329" width="14.140625" style="22" customWidth="1"/>
    <col min="11330" max="11330" width="15.140625" style="22" customWidth="1"/>
    <col min="11331" max="11331" width="13.85546875" style="22" customWidth="1"/>
    <col min="11332" max="11333" width="14.7109375" style="22" customWidth="1"/>
    <col min="11334" max="11334" width="12.85546875" style="22" customWidth="1"/>
    <col min="11335" max="11335" width="13.5703125" style="22" customWidth="1"/>
    <col min="11336" max="11336" width="12.7109375" style="22" customWidth="1"/>
    <col min="11337" max="11337" width="13.42578125" style="22" customWidth="1"/>
    <col min="11338" max="11338" width="13.140625" style="22" customWidth="1"/>
    <col min="11339" max="11339" width="14.7109375" style="22" customWidth="1"/>
    <col min="11340" max="11340" width="14.5703125" style="22" customWidth="1"/>
    <col min="11341" max="11341" width="13" style="22" customWidth="1"/>
    <col min="11342" max="11342" width="15" style="22" customWidth="1"/>
    <col min="11343" max="11344" width="12.140625" style="22" customWidth="1"/>
    <col min="11345" max="11345" width="12" style="22" customWidth="1"/>
    <col min="11346" max="11346" width="13.5703125" style="22" customWidth="1"/>
    <col min="11347" max="11347" width="14" style="22" customWidth="1"/>
    <col min="11348" max="11348" width="12.28515625" style="22" customWidth="1"/>
    <col min="11349" max="11349" width="14.140625" style="22" customWidth="1"/>
    <col min="11350" max="11350" width="13" style="22" customWidth="1"/>
    <col min="11351" max="11351" width="13.5703125" style="22" customWidth="1"/>
    <col min="11352" max="11352" width="12.42578125" style="22" customWidth="1"/>
    <col min="11353" max="11353" width="12.5703125" style="22" customWidth="1"/>
    <col min="11354" max="11354" width="11.7109375" style="22" customWidth="1"/>
    <col min="11355" max="11355" width="13.7109375" style="22" customWidth="1"/>
    <col min="11356" max="11356" width="13.28515625" style="22" customWidth="1"/>
    <col min="11357" max="11357" width="13.140625" style="22" customWidth="1"/>
    <col min="11358" max="11358" width="12" style="22" customWidth="1"/>
    <col min="11359" max="11359" width="12.140625" style="22" customWidth="1"/>
    <col min="11360" max="11360" width="12.28515625" style="22" customWidth="1"/>
    <col min="11361" max="11361" width="12.140625" style="22" customWidth="1"/>
    <col min="11362" max="11362" width="12.5703125" style="22" customWidth="1"/>
    <col min="11363" max="11579" width="9.140625" style="22"/>
    <col min="11580" max="11580" width="25.42578125" style="22" customWidth="1"/>
    <col min="11581" max="11581" width="56.28515625" style="22" customWidth="1"/>
    <col min="11582" max="11582" width="14" style="22" customWidth="1"/>
    <col min="11583" max="11584" width="14.5703125" style="22" customWidth="1"/>
    <col min="11585" max="11585" width="14.140625" style="22" customWidth="1"/>
    <col min="11586" max="11586" width="15.140625" style="22" customWidth="1"/>
    <col min="11587" max="11587" width="13.85546875" style="22" customWidth="1"/>
    <col min="11588" max="11589" width="14.7109375" style="22" customWidth="1"/>
    <col min="11590" max="11590" width="12.85546875" style="22" customWidth="1"/>
    <col min="11591" max="11591" width="13.5703125" style="22" customWidth="1"/>
    <col min="11592" max="11592" width="12.7109375" style="22" customWidth="1"/>
    <col min="11593" max="11593" width="13.42578125" style="22" customWidth="1"/>
    <col min="11594" max="11594" width="13.140625" style="22" customWidth="1"/>
    <col min="11595" max="11595" width="14.7109375" style="22" customWidth="1"/>
    <col min="11596" max="11596" width="14.5703125" style="22" customWidth="1"/>
    <col min="11597" max="11597" width="13" style="22" customWidth="1"/>
    <col min="11598" max="11598" width="15" style="22" customWidth="1"/>
    <col min="11599" max="11600" width="12.140625" style="22" customWidth="1"/>
    <col min="11601" max="11601" width="12" style="22" customWidth="1"/>
    <col min="11602" max="11602" width="13.5703125" style="22" customWidth="1"/>
    <col min="11603" max="11603" width="14" style="22" customWidth="1"/>
    <col min="11604" max="11604" width="12.28515625" style="22" customWidth="1"/>
    <col min="11605" max="11605" width="14.140625" style="22" customWidth="1"/>
    <col min="11606" max="11606" width="13" style="22" customWidth="1"/>
    <col min="11607" max="11607" width="13.5703125" style="22" customWidth="1"/>
    <col min="11608" max="11608" width="12.42578125" style="22" customWidth="1"/>
    <col min="11609" max="11609" width="12.5703125" style="22" customWidth="1"/>
    <col min="11610" max="11610" width="11.7109375" style="22" customWidth="1"/>
    <col min="11611" max="11611" width="13.7109375" style="22" customWidth="1"/>
    <col min="11612" max="11612" width="13.28515625" style="22" customWidth="1"/>
    <col min="11613" max="11613" width="13.140625" style="22" customWidth="1"/>
    <col min="11614" max="11614" width="12" style="22" customWidth="1"/>
    <col min="11615" max="11615" width="12.140625" style="22" customWidth="1"/>
    <col min="11616" max="11616" width="12.28515625" style="22" customWidth="1"/>
    <col min="11617" max="11617" width="12.140625" style="22" customWidth="1"/>
    <col min="11618" max="11618" width="12.5703125" style="22" customWidth="1"/>
    <col min="11619" max="11835" width="9.140625" style="22"/>
    <col min="11836" max="11836" width="25.42578125" style="22" customWidth="1"/>
    <col min="11837" max="11837" width="56.28515625" style="22" customWidth="1"/>
    <col min="11838" max="11838" width="14" style="22" customWidth="1"/>
    <col min="11839" max="11840" width="14.5703125" style="22" customWidth="1"/>
    <col min="11841" max="11841" width="14.140625" style="22" customWidth="1"/>
    <col min="11842" max="11842" width="15.140625" style="22" customWidth="1"/>
    <col min="11843" max="11843" width="13.85546875" style="22" customWidth="1"/>
    <col min="11844" max="11845" width="14.7109375" style="22" customWidth="1"/>
    <col min="11846" max="11846" width="12.85546875" style="22" customWidth="1"/>
    <col min="11847" max="11847" width="13.5703125" style="22" customWidth="1"/>
    <col min="11848" max="11848" width="12.7109375" style="22" customWidth="1"/>
    <col min="11849" max="11849" width="13.42578125" style="22" customWidth="1"/>
    <col min="11850" max="11850" width="13.140625" style="22" customWidth="1"/>
    <col min="11851" max="11851" width="14.7109375" style="22" customWidth="1"/>
    <col min="11852" max="11852" width="14.5703125" style="22" customWidth="1"/>
    <col min="11853" max="11853" width="13" style="22" customWidth="1"/>
    <col min="11854" max="11854" width="15" style="22" customWidth="1"/>
    <col min="11855" max="11856" width="12.140625" style="22" customWidth="1"/>
    <col min="11857" max="11857" width="12" style="22" customWidth="1"/>
    <col min="11858" max="11858" width="13.5703125" style="22" customWidth="1"/>
    <col min="11859" max="11859" width="14" style="22" customWidth="1"/>
    <col min="11860" max="11860" width="12.28515625" style="22" customWidth="1"/>
    <col min="11861" max="11861" width="14.140625" style="22" customWidth="1"/>
    <col min="11862" max="11862" width="13" style="22" customWidth="1"/>
    <col min="11863" max="11863" width="13.5703125" style="22" customWidth="1"/>
    <col min="11864" max="11864" width="12.42578125" style="22" customWidth="1"/>
    <col min="11865" max="11865" width="12.5703125" style="22" customWidth="1"/>
    <col min="11866" max="11866" width="11.7109375" style="22" customWidth="1"/>
    <col min="11867" max="11867" width="13.7109375" style="22" customWidth="1"/>
    <col min="11868" max="11868" width="13.28515625" style="22" customWidth="1"/>
    <col min="11869" max="11869" width="13.140625" style="22" customWidth="1"/>
    <col min="11870" max="11870" width="12" style="22" customWidth="1"/>
    <col min="11871" max="11871" width="12.140625" style="22" customWidth="1"/>
    <col min="11872" max="11872" width="12.28515625" style="22" customWidth="1"/>
    <col min="11873" max="11873" width="12.140625" style="22" customWidth="1"/>
    <col min="11874" max="11874" width="12.5703125" style="22" customWidth="1"/>
    <col min="11875" max="12091" width="9.140625" style="22"/>
    <col min="12092" max="12092" width="25.42578125" style="22" customWidth="1"/>
    <col min="12093" max="12093" width="56.28515625" style="22" customWidth="1"/>
    <col min="12094" max="12094" width="14" style="22" customWidth="1"/>
    <col min="12095" max="12096" width="14.5703125" style="22" customWidth="1"/>
    <col min="12097" max="12097" width="14.140625" style="22" customWidth="1"/>
    <col min="12098" max="12098" width="15.140625" style="22" customWidth="1"/>
    <col min="12099" max="12099" width="13.85546875" style="22" customWidth="1"/>
    <col min="12100" max="12101" width="14.7109375" style="22" customWidth="1"/>
    <col min="12102" max="12102" width="12.85546875" style="22" customWidth="1"/>
    <col min="12103" max="12103" width="13.5703125" style="22" customWidth="1"/>
    <col min="12104" max="12104" width="12.7109375" style="22" customWidth="1"/>
    <col min="12105" max="12105" width="13.42578125" style="22" customWidth="1"/>
    <col min="12106" max="12106" width="13.140625" style="22" customWidth="1"/>
    <col min="12107" max="12107" width="14.7109375" style="22" customWidth="1"/>
    <col min="12108" max="12108" width="14.5703125" style="22" customWidth="1"/>
    <col min="12109" max="12109" width="13" style="22" customWidth="1"/>
    <col min="12110" max="12110" width="15" style="22" customWidth="1"/>
    <col min="12111" max="12112" width="12.140625" style="22" customWidth="1"/>
    <col min="12113" max="12113" width="12" style="22" customWidth="1"/>
    <col min="12114" max="12114" width="13.5703125" style="22" customWidth="1"/>
    <col min="12115" max="12115" width="14" style="22" customWidth="1"/>
    <col min="12116" max="12116" width="12.28515625" style="22" customWidth="1"/>
    <col min="12117" max="12117" width="14.140625" style="22" customWidth="1"/>
    <col min="12118" max="12118" width="13" style="22" customWidth="1"/>
    <col min="12119" max="12119" width="13.5703125" style="22" customWidth="1"/>
    <col min="12120" max="12120" width="12.42578125" style="22" customWidth="1"/>
    <col min="12121" max="12121" width="12.5703125" style="22" customWidth="1"/>
    <col min="12122" max="12122" width="11.7109375" style="22" customWidth="1"/>
    <col min="12123" max="12123" width="13.7109375" style="22" customWidth="1"/>
    <col min="12124" max="12124" width="13.28515625" style="22" customWidth="1"/>
    <col min="12125" max="12125" width="13.140625" style="22" customWidth="1"/>
    <col min="12126" max="12126" width="12" style="22" customWidth="1"/>
    <col min="12127" max="12127" width="12.140625" style="22" customWidth="1"/>
    <col min="12128" max="12128" width="12.28515625" style="22" customWidth="1"/>
    <col min="12129" max="12129" width="12.140625" style="22" customWidth="1"/>
    <col min="12130" max="12130" width="12.5703125" style="22" customWidth="1"/>
    <col min="12131" max="12347" width="9.140625" style="22"/>
    <col min="12348" max="12348" width="25.42578125" style="22" customWidth="1"/>
    <col min="12349" max="12349" width="56.28515625" style="22" customWidth="1"/>
    <col min="12350" max="12350" width="14" style="22" customWidth="1"/>
    <col min="12351" max="12352" width="14.5703125" style="22" customWidth="1"/>
    <col min="12353" max="12353" width="14.140625" style="22" customWidth="1"/>
    <col min="12354" max="12354" width="15.140625" style="22" customWidth="1"/>
    <col min="12355" max="12355" width="13.85546875" style="22" customWidth="1"/>
    <col min="12356" max="12357" width="14.7109375" style="22" customWidth="1"/>
    <col min="12358" max="12358" width="12.85546875" style="22" customWidth="1"/>
    <col min="12359" max="12359" width="13.5703125" style="22" customWidth="1"/>
    <col min="12360" max="12360" width="12.7109375" style="22" customWidth="1"/>
    <col min="12361" max="12361" width="13.42578125" style="22" customWidth="1"/>
    <col min="12362" max="12362" width="13.140625" style="22" customWidth="1"/>
    <col min="12363" max="12363" width="14.7109375" style="22" customWidth="1"/>
    <col min="12364" max="12364" width="14.5703125" style="22" customWidth="1"/>
    <col min="12365" max="12365" width="13" style="22" customWidth="1"/>
    <col min="12366" max="12366" width="15" style="22" customWidth="1"/>
    <col min="12367" max="12368" width="12.140625" style="22" customWidth="1"/>
    <col min="12369" max="12369" width="12" style="22" customWidth="1"/>
    <col min="12370" max="12370" width="13.5703125" style="22" customWidth="1"/>
    <col min="12371" max="12371" width="14" style="22" customWidth="1"/>
    <col min="12372" max="12372" width="12.28515625" style="22" customWidth="1"/>
    <col min="12373" max="12373" width="14.140625" style="22" customWidth="1"/>
    <col min="12374" max="12374" width="13" style="22" customWidth="1"/>
    <col min="12375" max="12375" width="13.5703125" style="22" customWidth="1"/>
    <col min="12376" max="12376" width="12.42578125" style="22" customWidth="1"/>
    <col min="12377" max="12377" width="12.5703125" style="22" customWidth="1"/>
    <col min="12378" max="12378" width="11.7109375" style="22" customWidth="1"/>
    <col min="12379" max="12379" width="13.7109375" style="22" customWidth="1"/>
    <col min="12380" max="12380" width="13.28515625" style="22" customWidth="1"/>
    <col min="12381" max="12381" width="13.140625" style="22" customWidth="1"/>
    <col min="12382" max="12382" width="12" style="22" customWidth="1"/>
    <col min="12383" max="12383" width="12.140625" style="22" customWidth="1"/>
    <col min="12384" max="12384" width="12.28515625" style="22" customWidth="1"/>
    <col min="12385" max="12385" width="12.140625" style="22" customWidth="1"/>
    <col min="12386" max="12386" width="12.5703125" style="22" customWidth="1"/>
    <col min="12387" max="12603" width="9.140625" style="22"/>
    <col min="12604" max="12604" width="25.42578125" style="22" customWidth="1"/>
    <col min="12605" max="12605" width="56.28515625" style="22" customWidth="1"/>
    <col min="12606" max="12606" width="14" style="22" customWidth="1"/>
    <col min="12607" max="12608" width="14.5703125" style="22" customWidth="1"/>
    <col min="12609" max="12609" width="14.140625" style="22" customWidth="1"/>
    <col min="12610" max="12610" width="15.140625" style="22" customWidth="1"/>
    <col min="12611" max="12611" width="13.85546875" style="22" customWidth="1"/>
    <col min="12612" max="12613" width="14.7109375" style="22" customWidth="1"/>
    <col min="12614" max="12614" width="12.85546875" style="22" customWidth="1"/>
    <col min="12615" max="12615" width="13.5703125" style="22" customWidth="1"/>
    <col min="12616" max="12616" width="12.7109375" style="22" customWidth="1"/>
    <col min="12617" max="12617" width="13.42578125" style="22" customWidth="1"/>
    <col min="12618" max="12618" width="13.140625" style="22" customWidth="1"/>
    <col min="12619" max="12619" width="14.7109375" style="22" customWidth="1"/>
    <col min="12620" max="12620" width="14.5703125" style="22" customWidth="1"/>
    <col min="12621" max="12621" width="13" style="22" customWidth="1"/>
    <col min="12622" max="12622" width="15" style="22" customWidth="1"/>
    <col min="12623" max="12624" width="12.140625" style="22" customWidth="1"/>
    <col min="12625" max="12625" width="12" style="22" customWidth="1"/>
    <col min="12626" max="12626" width="13.5703125" style="22" customWidth="1"/>
    <col min="12627" max="12627" width="14" style="22" customWidth="1"/>
    <col min="12628" max="12628" width="12.28515625" style="22" customWidth="1"/>
    <col min="12629" max="12629" width="14.140625" style="22" customWidth="1"/>
    <col min="12630" max="12630" width="13" style="22" customWidth="1"/>
    <col min="12631" max="12631" width="13.5703125" style="22" customWidth="1"/>
    <col min="12632" max="12632" width="12.42578125" style="22" customWidth="1"/>
    <col min="12633" max="12633" width="12.5703125" style="22" customWidth="1"/>
    <col min="12634" max="12634" width="11.7109375" style="22" customWidth="1"/>
    <col min="12635" max="12635" width="13.7109375" style="22" customWidth="1"/>
    <col min="12636" max="12636" width="13.28515625" style="22" customWidth="1"/>
    <col min="12637" max="12637" width="13.140625" style="22" customWidth="1"/>
    <col min="12638" max="12638" width="12" style="22" customWidth="1"/>
    <col min="12639" max="12639" width="12.140625" style="22" customWidth="1"/>
    <col min="12640" max="12640" width="12.28515625" style="22" customWidth="1"/>
    <col min="12641" max="12641" width="12.140625" style="22" customWidth="1"/>
    <col min="12642" max="12642" width="12.5703125" style="22" customWidth="1"/>
    <col min="12643" max="12859" width="9.140625" style="22"/>
    <col min="12860" max="12860" width="25.42578125" style="22" customWidth="1"/>
    <col min="12861" max="12861" width="56.28515625" style="22" customWidth="1"/>
    <col min="12862" max="12862" width="14" style="22" customWidth="1"/>
    <col min="12863" max="12864" width="14.5703125" style="22" customWidth="1"/>
    <col min="12865" max="12865" width="14.140625" style="22" customWidth="1"/>
    <col min="12866" max="12866" width="15.140625" style="22" customWidth="1"/>
    <col min="12867" max="12867" width="13.85546875" style="22" customWidth="1"/>
    <col min="12868" max="12869" width="14.7109375" style="22" customWidth="1"/>
    <col min="12870" max="12870" width="12.85546875" style="22" customWidth="1"/>
    <col min="12871" max="12871" width="13.5703125" style="22" customWidth="1"/>
    <col min="12872" max="12872" width="12.7109375" style="22" customWidth="1"/>
    <col min="12873" max="12873" width="13.42578125" style="22" customWidth="1"/>
    <col min="12874" max="12874" width="13.140625" style="22" customWidth="1"/>
    <col min="12875" max="12875" width="14.7109375" style="22" customWidth="1"/>
    <col min="12876" max="12876" width="14.5703125" style="22" customWidth="1"/>
    <col min="12877" max="12877" width="13" style="22" customWidth="1"/>
    <col min="12878" max="12878" width="15" style="22" customWidth="1"/>
    <col min="12879" max="12880" width="12.140625" style="22" customWidth="1"/>
    <col min="12881" max="12881" width="12" style="22" customWidth="1"/>
    <col min="12882" max="12882" width="13.5703125" style="22" customWidth="1"/>
    <col min="12883" max="12883" width="14" style="22" customWidth="1"/>
    <col min="12884" max="12884" width="12.28515625" style="22" customWidth="1"/>
    <col min="12885" max="12885" width="14.140625" style="22" customWidth="1"/>
    <col min="12886" max="12886" width="13" style="22" customWidth="1"/>
    <col min="12887" max="12887" width="13.5703125" style="22" customWidth="1"/>
    <col min="12888" max="12888" width="12.42578125" style="22" customWidth="1"/>
    <col min="12889" max="12889" width="12.5703125" style="22" customWidth="1"/>
    <col min="12890" max="12890" width="11.7109375" style="22" customWidth="1"/>
    <col min="12891" max="12891" width="13.7109375" style="22" customWidth="1"/>
    <col min="12892" max="12892" width="13.28515625" style="22" customWidth="1"/>
    <col min="12893" max="12893" width="13.140625" style="22" customWidth="1"/>
    <col min="12894" max="12894" width="12" style="22" customWidth="1"/>
    <col min="12895" max="12895" width="12.140625" style="22" customWidth="1"/>
    <col min="12896" max="12896" width="12.28515625" style="22" customWidth="1"/>
    <col min="12897" max="12897" width="12.140625" style="22" customWidth="1"/>
    <col min="12898" max="12898" width="12.5703125" style="22" customWidth="1"/>
    <col min="12899" max="13115" width="9.140625" style="22"/>
    <col min="13116" max="13116" width="25.42578125" style="22" customWidth="1"/>
    <col min="13117" max="13117" width="56.28515625" style="22" customWidth="1"/>
    <col min="13118" max="13118" width="14" style="22" customWidth="1"/>
    <col min="13119" max="13120" width="14.5703125" style="22" customWidth="1"/>
    <col min="13121" max="13121" width="14.140625" style="22" customWidth="1"/>
    <col min="13122" max="13122" width="15.140625" style="22" customWidth="1"/>
    <col min="13123" max="13123" width="13.85546875" style="22" customWidth="1"/>
    <col min="13124" max="13125" width="14.7109375" style="22" customWidth="1"/>
    <col min="13126" max="13126" width="12.85546875" style="22" customWidth="1"/>
    <col min="13127" max="13127" width="13.5703125" style="22" customWidth="1"/>
    <col min="13128" max="13128" width="12.7109375" style="22" customWidth="1"/>
    <col min="13129" max="13129" width="13.42578125" style="22" customWidth="1"/>
    <col min="13130" max="13130" width="13.140625" style="22" customWidth="1"/>
    <col min="13131" max="13131" width="14.7109375" style="22" customWidth="1"/>
    <col min="13132" max="13132" width="14.5703125" style="22" customWidth="1"/>
    <col min="13133" max="13133" width="13" style="22" customWidth="1"/>
    <col min="13134" max="13134" width="15" style="22" customWidth="1"/>
    <col min="13135" max="13136" width="12.140625" style="22" customWidth="1"/>
    <col min="13137" max="13137" width="12" style="22" customWidth="1"/>
    <col min="13138" max="13138" width="13.5703125" style="22" customWidth="1"/>
    <col min="13139" max="13139" width="14" style="22" customWidth="1"/>
    <col min="13140" max="13140" width="12.28515625" style="22" customWidth="1"/>
    <col min="13141" max="13141" width="14.140625" style="22" customWidth="1"/>
    <col min="13142" max="13142" width="13" style="22" customWidth="1"/>
    <col min="13143" max="13143" width="13.5703125" style="22" customWidth="1"/>
    <col min="13144" max="13144" width="12.42578125" style="22" customWidth="1"/>
    <col min="13145" max="13145" width="12.5703125" style="22" customWidth="1"/>
    <col min="13146" max="13146" width="11.7109375" style="22" customWidth="1"/>
    <col min="13147" max="13147" width="13.7109375" style="22" customWidth="1"/>
    <col min="13148" max="13148" width="13.28515625" style="22" customWidth="1"/>
    <col min="13149" max="13149" width="13.140625" style="22" customWidth="1"/>
    <col min="13150" max="13150" width="12" style="22" customWidth="1"/>
    <col min="13151" max="13151" width="12.140625" style="22" customWidth="1"/>
    <col min="13152" max="13152" width="12.28515625" style="22" customWidth="1"/>
    <col min="13153" max="13153" width="12.140625" style="22" customWidth="1"/>
    <col min="13154" max="13154" width="12.5703125" style="22" customWidth="1"/>
    <col min="13155" max="13371" width="9.140625" style="22"/>
    <col min="13372" max="13372" width="25.42578125" style="22" customWidth="1"/>
    <col min="13373" max="13373" width="56.28515625" style="22" customWidth="1"/>
    <col min="13374" max="13374" width="14" style="22" customWidth="1"/>
    <col min="13375" max="13376" width="14.5703125" style="22" customWidth="1"/>
    <col min="13377" max="13377" width="14.140625" style="22" customWidth="1"/>
    <col min="13378" max="13378" width="15.140625" style="22" customWidth="1"/>
    <col min="13379" max="13379" width="13.85546875" style="22" customWidth="1"/>
    <col min="13380" max="13381" width="14.7109375" style="22" customWidth="1"/>
    <col min="13382" max="13382" width="12.85546875" style="22" customWidth="1"/>
    <col min="13383" max="13383" width="13.5703125" style="22" customWidth="1"/>
    <col min="13384" max="13384" width="12.7109375" style="22" customWidth="1"/>
    <col min="13385" max="13385" width="13.42578125" style="22" customWidth="1"/>
    <col min="13386" max="13386" width="13.140625" style="22" customWidth="1"/>
    <col min="13387" max="13387" width="14.7109375" style="22" customWidth="1"/>
    <col min="13388" max="13388" width="14.5703125" style="22" customWidth="1"/>
    <col min="13389" max="13389" width="13" style="22" customWidth="1"/>
    <col min="13390" max="13390" width="15" style="22" customWidth="1"/>
    <col min="13391" max="13392" width="12.140625" style="22" customWidth="1"/>
    <col min="13393" max="13393" width="12" style="22" customWidth="1"/>
    <col min="13394" max="13394" width="13.5703125" style="22" customWidth="1"/>
    <col min="13395" max="13395" width="14" style="22" customWidth="1"/>
    <col min="13396" max="13396" width="12.28515625" style="22" customWidth="1"/>
    <col min="13397" max="13397" width="14.140625" style="22" customWidth="1"/>
    <col min="13398" max="13398" width="13" style="22" customWidth="1"/>
    <col min="13399" max="13399" width="13.5703125" style="22" customWidth="1"/>
    <col min="13400" max="13400" width="12.42578125" style="22" customWidth="1"/>
    <col min="13401" max="13401" width="12.5703125" style="22" customWidth="1"/>
    <col min="13402" max="13402" width="11.7109375" style="22" customWidth="1"/>
    <col min="13403" max="13403" width="13.7109375" style="22" customWidth="1"/>
    <col min="13404" max="13404" width="13.28515625" style="22" customWidth="1"/>
    <col min="13405" max="13405" width="13.140625" style="22" customWidth="1"/>
    <col min="13406" max="13406" width="12" style="22" customWidth="1"/>
    <col min="13407" max="13407" width="12.140625" style="22" customWidth="1"/>
    <col min="13408" max="13408" width="12.28515625" style="22" customWidth="1"/>
    <col min="13409" max="13409" width="12.140625" style="22" customWidth="1"/>
    <col min="13410" max="13410" width="12.5703125" style="22" customWidth="1"/>
    <col min="13411" max="13627" width="9.140625" style="22"/>
    <col min="13628" max="13628" width="25.42578125" style="22" customWidth="1"/>
    <col min="13629" max="13629" width="56.28515625" style="22" customWidth="1"/>
    <col min="13630" max="13630" width="14" style="22" customWidth="1"/>
    <col min="13631" max="13632" width="14.5703125" style="22" customWidth="1"/>
    <col min="13633" max="13633" width="14.140625" style="22" customWidth="1"/>
    <col min="13634" max="13634" width="15.140625" style="22" customWidth="1"/>
    <col min="13635" max="13635" width="13.85546875" style="22" customWidth="1"/>
    <col min="13636" max="13637" width="14.7109375" style="22" customWidth="1"/>
    <col min="13638" max="13638" width="12.85546875" style="22" customWidth="1"/>
    <col min="13639" max="13639" width="13.5703125" style="22" customWidth="1"/>
    <col min="13640" max="13640" width="12.7109375" style="22" customWidth="1"/>
    <col min="13641" max="13641" width="13.42578125" style="22" customWidth="1"/>
    <col min="13642" max="13642" width="13.140625" style="22" customWidth="1"/>
    <col min="13643" max="13643" width="14.7109375" style="22" customWidth="1"/>
    <col min="13644" max="13644" width="14.5703125" style="22" customWidth="1"/>
    <col min="13645" max="13645" width="13" style="22" customWidth="1"/>
    <col min="13646" max="13646" width="15" style="22" customWidth="1"/>
    <col min="13647" max="13648" width="12.140625" style="22" customWidth="1"/>
    <col min="13649" max="13649" width="12" style="22" customWidth="1"/>
    <col min="13650" max="13650" width="13.5703125" style="22" customWidth="1"/>
    <col min="13651" max="13651" width="14" style="22" customWidth="1"/>
    <col min="13652" max="13652" width="12.28515625" style="22" customWidth="1"/>
    <col min="13653" max="13653" width="14.140625" style="22" customWidth="1"/>
    <col min="13654" max="13654" width="13" style="22" customWidth="1"/>
    <col min="13655" max="13655" width="13.5703125" style="22" customWidth="1"/>
    <col min="13656" max="13656" width="12.42578125" style="22" customWidth="1"/>
    <col min="13657" max="13657" width="12.5703125" style="22" customWidth="1"/>
    <col min="13658" max="13658" width="11.7109375" style="22" customWidth="1"/>
    <col min="13659" max="13659" width="13.7109375" style="22" customWidth="1"/>
    <col min="13660" max="13660" width="13.28515625" style="22" customWidth="1"/>
    <col min="13661" max="13661" width="13.140625" style="22" customWidth="1"/>
    <col min="13662" max="13662" width="12" style="22" customWidth="1"/>
    <col min="13663" max="13663" width="12.140625" style="22" customWidth="1"/>
    <col min="13664" max="13664" width="12.28515625" style="22" customWidth="1"/>
    <col min="13665" max="13665" width="12.140625" style="22" customWidth="1"/>
    <col min="13666" max="13666" width="12.5703125" style="22" customWidth="1"/>
    <col min="13667" max="13883" width="9.140625" style="22"/>
    <col min="13884" max="13884" width="25.42578125" style="22" customWidth="1"/>
    <col min="13885" max="13885" width="56.28515625" style="22" customWidth="1"/>
    <col min="13886" max="13886" width="14" style="22" customWidth="1"/>
    <col min="13887" max="13888" width="14.5703125" style="22" customWidth="1"/>
    <col min="13889" max="13889" width="14.140625" style="22" customWidth="1"/>
    <col min="13890" max="13890" width="15.140625" style="22" customWidth="1"/>
    <col min="13891" max="13891" width="13.85546875" style="22" customWidth="1"/>
    <col min="13892" max="13893" width="14.7109375" style="22" customWidth="1"/>
    <col min="13894" max="13894" width="12.85546875" style="22" customWidth="1"/>
    <col min="13895" max="13895" width="13.5703125" style="22" customWidth="1"/>
    <col min="13896" max="13896" width="12.7109375" style="22" customWidth="1"/>
    <col min="13897" max="13897" width="13.42578125" style="22" customWidth="1"/>
    <col min="13898" max="13898" width="13.140625" style="22" customWidth="1"/>
    <col min="13899" max="13899" width="14.7109375" style="22" customWidth="1"/>
    <col min="13900" max="13900" width="14.5703125" style="22" customWidth="1"/>
    <col min="13901" max="13901" width="13" style="22" customWidth="1"/>
    <col min="13902" max="13902" width="15" style="22" customWidth="1"/>
    <col min="13903" max="13904" width="12.140625" style="22" customWidth="1"/>
    <col min="13905" max="13905" width="12" style="22" customWidth="1"/>
    <col min="13906" max="13906" width="13.5703125" style="22" customWidth="1"/>
    <col min="13907" max="13907" width="14" style="22" customWidth="1"/>
    <col min="13908" max="13908" width="12.28515625" style="22" customWidth="1"/>
    <col min="13909" max="13909" width="14.140625" style="22" customWidth="1"/>
    <col min="13910" max="13910" width="13" style="22" customWidth="1"/>
    <col min="13911" max="13911" width="13.5703125" style="22" customWidth="1"/>
    <col min="13912" max="13912" width="12.42578125" style="22" customWidth="1"/>
    <col min="13913" max="13913" width="12.5703125" style="22" customWidth="1"/>
    <col min="13914" max="13914" width="11.7109375" style="22" customWidth="1"/>
    <col min="13915" max="13915" width="13.7109375" style="22" customWidth="1"/>
    <col min="13916" max="13916" width="13.28515625" style="22" customWidth="1"/>
    <col min="13917" max="13917" width="13.140625" style="22" customWidth="1"/>
    <col min="13918" max="13918" width="12" style="22" customWidth="1"/>
    <col min="13919" max="13919" width="12.140625" style="22" customWidth="1"/>
    <col min="13920" max="13920" width="12.28515625" style="22" customWidth="1"/>
    <col min="13921" max="13921" width="12.140625" style="22" customWidth="1"/>
    <col min="13922" max="13922" width="12.5703125" style="22" customWidth="1"/>
    <col min="13923" max="14139" width="9.140625" style="22"/>
    <col min="14140" max="14140" width="25.42578125" style="22" customWidth="1"/>
    <col min="14141" max="14141" width="56.28515625" style="22" customWidth="1"/>
    <col min="14142" max="14142" width="14" style="22" customWidth="1"/>
    <col min="14143" max="14144" width="14.5703125" style="22" customWidth="1"/>
    <col min="14145" max="14145" width="14.140625" style="22" customWidth="1"/>
    <col min="14146" max="14146" width="15.140625" style="22" customWidth="1"/>
    <col min="14147" max="14147" width="13.85546875" style="22" customWidth="1"/>
    <col min="14148" max="14149" width="14.7109375" style="22" customWidth="1"/>
    <col min="14150" max="14150" width="12.85546875" style="22" customWidth="1"/>
    <col min="14151" max="14151" width="13.5703125" style="22" customWidth="1"/>
    <col min="14152" max="14152" width="12.7109375" style="22" customWidth="1"/>
    <col min="14153" max="14153" width="13.42578125" style="22" customWidth="1"/>
    <col min="14154" max="14154" width="13.140625" style="22" customWidth="1"/>
    <col min="14155" max="14155" width="14.7109375" style="22" customWidth="1"/>
    <col min="14156" max="14156" width="14.5703125" style="22" customWidth="1"/>
    <col min="14157" max="14157" width="13" style="22" customWidth="1"/>
    <col min="14158" max="14158" width="15" style="22" customWidth="1"/>
    <col min="14159" max="14160" width="12.140625" style="22" customWidth="1"/>
    <col min="14161" max="14161" width="12" style="22" customWidth="1"/>
    <col min="14162" max="14162" width="13.5703125" style="22" customWidth="1"/>
    <col min="14163" max="14163" width="14" style="22" customWidth="1"/>
    <col min="14164" max="14164" width="12.28515625" style="22" customWidth="1"/>
    <col min="14165" max="14165" width="14.140625" style="22" customWidth="1"/>
    <col min="14166" max="14166" width="13" style="22" customWidth="1"/>
    <col min="14167" max="14167" width="13.5703125" style="22" customWidth="1"/>
    <col min="14168" max="14168" width="12.42578125" style="22" customWidth="1"/>
    <col min="14169" max="14169" width="12.5703125" style="22" customWidth="1"/>
    <col min="14170" max="14170" width="11.7109375" style="22" customWidth="1"/>
    <col min="14171" max="14171" width="13.7109375" style="22" customWidth="1"/>
    <col min="14172" max="14172" width="13.28515625" style="22" customWidth="1"/>
    <col min="14173" max="14173" width="13.140625" style="22" customWidth="1"/>
    <col min="14174" max="14174" width="12" style="22" customWidth="1"/>
    <col min="14175" max="14175" width="12.140625" style="22" customWidth="1"/>
    <col min="14176" max="14176" width="12.28515625" style="22" customWidth="1"/>
    <col min="14177" max="14177" width="12.140625" style="22" customWidth="1"/>
    <col min="14178" max="14178" width="12.5703125" style="22" customWidth="1"/>
    <col min="14179" max="14395" width="9.140625" style="22"/>
    <col min="14396" max="14396" width="25.42578125" style="22" customWidth="1"/>
    <col min="14397" max="14397" width="56.28515625" style="22" customWidth="1"/>
    <col min="14398" max="14398" width="14" style="22" customWidth="1"/>
    <col min="14399" max="14400" width="14.5703125" style="22" customWidth="1"/>
    <col min="14401" max="14401" width="14.140625" style="22" customWidth="1"/>
    <col min="14402" max="14402" width="15.140625" style="22" customWidth="1"/>
    <col min="14403" max="14403" width="13.85546875" style="22" customWidth="1"/>
    <col min="14404" max="14405" width="14.7109375" style="22" customWidth="1"/>
    <col min="14406" max="14406" width="12.85546875" style="22" customWidth="1"/>
    <col min="14407" max="14407" width="13.5703125" style="22" customWidth="1"/>
    <col min="14408" max="14408" width="12.7109375" style="22" customWidth="1"/>
    <col min="14409" max="14409" width="13.42578125" style="22" customWidth="1"/>
    <col min="14410" max="14410" width="13.140625" style="22" customWidth="1"/>
    <col min="14411" max="14411" width="14.7109375" style="22" customWidth="1"/>
    <col min="14412" max="14412" width="14.5703125" style="22" customWidth="1"/>
    <col min="14413" max="14413" width="13" style="22" customWidth="1"/>
    <col min="14414" max="14414" width="15" style="22" customWidth="1"/>
    <col min="14415" max="14416" width="12.140625" style="22" customWidth="1"/>
    <col min="14417" max="14417" width="12" style="22" customWidth="1"/>
    <col min="14418" max="14418" width="13.5703125" style="22" customWidth="1"/>
    <col min="14419" max="14419" width="14" style="22" customWidth="1"/>
    <col min="14420" max="14420" width="12.28515625" style="22" customWidth="1"/>
    <col min="14421" max="14421" width="14.140625" style="22" customWidth="1"/>
    <col min="14422" max="14422" width="13" style="22" customWidth="1"/>
    <col min="14423" max="14423" width="13.5703125" style="22" customWidth="1"/>
    <col min="14424" max="14424" width="12.42578125" style="22" customWidth="1"/>
    <col min="14425" max="14425" width="12.5703125" style="22" customWidth="1"/>
    <col min="14426" max="14426" width="11.7109375" style="22" customWidth="1"/>
    <col min="14427" max="14427" width="13.7109375" style="22" customWidth="1"/>
    <col min="14428" max="14428" width="13.28515625" style="22" customWidth="1"/>
    <col min="14429" max="14429" width="13.140625" style="22" customWidth="1"/>
    <col min="14430" max="14430" width="12" style="22" customWidth="1"/>
    <col min="14431" max="14431" width="12.140625" style="22" customWidth="1"/>
    <col min="14432" max="14432" width="12.28515625" style="22" customWidth="1"/>
    <col min="14433" max="14433" width="12.140625" style="22" customWidth="1"/>
    <col min="14434" max="14434" width="12.5703125" style="22" customWidth="1"/>
    <col min="14435" max="14651" width="9.140625" style="22"/>
    <col min="14652" max="14652" width="25.42578125" style="22" customWidth="1"/>
    <col min="14653" max="14653" width="56.28515625" style="22" customWidth="1"/>
    <col min="14654" max="14654" width="14" style="22" customWidth="1"/>
    <col min="14655" max="14656" width="14.5703125" style="22" customWidth="1"/>
    <col min="14657" max="14657" width="14.140625" style="22" customWidth="1"/>
    <col min="14658" max="14658" width="15.140625" style="22" customWidth="1"/>
    <col min="14659" max="14659" width="13.85546875" style="22" customWidth="1"/>
    <col min="14660" max="14661" width="14.7109375" style="22" customWidth="1"/>
    <col min="14662" max="14662" width="12.85546875" style="22" customWidth="1"/>
    <col min="14663" max="14663" width="13.5703125" style="22" customWidth="1"/>
    <col min="14664" max="14664" width="12.7109375" style="22" customWidth="1"/>
    <col min="14665" max="14665" width="13.42578125" style="22" customWidth="1"/>
    <col min="14666" max="14666" width="13.140625" style="22" customWidth="1"/>
    <col min="14667" max="14667" width="14.7109375" style="22" customWidth="1"/>
    <col min="14668" max="14668" width="14.5703125" style="22" customWidth="1"/>
    <col min="14669" max="14669" width="13" style="22" customWidth="1"/>
    <col min="14670" max="14670" width="15" style="22" customWidth="1"/>
    <col min="14671" max="14672" width="12.140625" style="22" customWidth="1"/>
    <col min="14673" max="14673" width="12" style="22" customWidth="1"/>
    <col min="14674" max="14674" width="13.5703125" style="22" customWidth="1"/>
    <col min="14675" max="14675" width="14" style="22" customWidth="1"/>
    <col min="14676" max="14676" width="12.28515625" style="22" customWidth="1"/>
    <col min="14677" max="14677" width="14.140625" style="22" customWidth="1"/>
    <col min="14678" max="14678" width="13" style="22" customWidth="1"/>
    <col min="14679" max="14679" width="13.5703125" style="22" customWidth="1"/>
    <col min="14680" max="14680" width="12.42578125" style="22" customWidth="1"/>
    <col min="14681" max="14681" width="12.5703125" style="22" customWidth="1"/>
    <col min="14682" max="14682" width="11.7109375" style="22" customWidth="1"/>
    <col min="14683" max="14683" width="13.7109375" style="22" customWidth="1"/>
    <col min="14684" max="14684" width="13.28515625" style="22" customWidth="1"/>
    <col min="14685" max="14685" width="13.140625" style="22" customWidth="1"/>
    <col min="14686" max="14686" width="12" style="22" customWidth="1"/>
    <col min="14687" max="14687" width="12.140625" style="22" customWidth="1"/>
    <col min="14688" max="14688" width="12.28515625" style="22" customWidth="1"/>
    <col min="14689" max="14689" width="12.140625" style="22" customWidth="1"/>
    <col min="14690" max="14690" width="12.5703125" style="22" customWidth="1"/>
    <col min="14691" max="14907" width="9.140625" style="22"/>
    <col min="14908" max="14908" width="25.42578125" style="22" customWidth="1"/>
    <col min="14909" max="14909" width="56.28515625" style="22" customWidth="1"/>
    <col min="14910" max="14910" width="14" style="22" customWidth="1"/>
    <col min="14911" max="14912" width="14.5703125" style="22" customWidth="1"/>
    <col min="14913" max="14913" width="14.140625" style="22" customWidth="1"/>
    <col min="14914" max="14914" width="15.140625" style="22" customWidth="1"/>
    <col min="14915" max="14915" width="13.85546875" style="22" customWidth="1"/>
    <col min="14916" max="14917" width="14.7109375" style="22" customWidth="1"/>
    <col min="14918" max="14918" width="12.85546875" style="22" customWidth="1"/>
    <col min="14919" max="14919" width="13.5703125" style="22" customWidth="1"/>
    <col min="14920" max="14920" width="12.7109375" style="22" customWidth="1"/>
    <col min="14921" max="14921" width="13.42578125" style="22" customWidth="1"/>
    <col min="14922" max="14922" width="13.140625" style="22" customWidth="1"/>
    <col min="14923" max="14923" width="14.7109375" style="22" customWidth="1"/>
    <col min="14924" max="14924" width="14.5703125" style="22" customWidth="1"/>
    <col min="14925" max="14925" width="13" style="22" customWidth="1"/>
    <col min="14926" max="14926" width="15" style="22" customWidth="1"/>
    <col min="14927" max="14928" width="12.140625" style="22" customWidth="1"/>
    <col min="14929" max="14929" width="12" style="22" customWidth="1"/>
    <col min="14930" max="14930" width="13.5703125" style="22" customWidth="1"/>
    <col min="14931" max="14931" width="14" style="22" customWidth="1"/>
    <col min="14932" max="14932" width="12.28515625" style="22" customWidth="1"/>
    <col min="14933" max="14933" width="14.140625" style="22" customWidth="1"/>
    <col min="14934" max="14934" width="13" style="22" customWidth="1"/>
    <col min="14935" max="14935" width="13.5703125" style="22" customWidth="1"/>
    <col min="14936" max="14936" width="12.42578125" style="22" customWidth="1"/>
    <col min="14937" max="14937" width="12.5703125" style="22" customWidth="1"/>
    <col min="14938" max="14938" width="11.7109375" style="22" customWidth="1"/>
    <col min="14939" max="14939" width="13.7109375" style="22" customWidth="1"/>
    <col min="14940" max="14940" width="13.28515625" style="22" customWidth="1"/>
    <col min="14941" max="14941" width="13.140625" style="22" customWidth="1"/>
    <col min="14942" max="14942" width="12" style="22" customWidth="1"/>
    <col min="14943" max="14943" width="12.140625" style="22" customWidth="1"/>
    <col min="14944" max="14944" width="12.28515625" style="22" customWidth="1"/>
    <col min="14945" max="14945" width="12.140625" style="22" customWidth="1"/>
    <col min="14946" max="14946" width="12.5703125" style="22" customWidth="1"/>
    <col min="14947" max="15163" width="9.140625" style="22"/>
    <col min="15164" max="15164" width="25.42578125" style="22" customWidth="1"/>
    <col min="15165" max="15165" width="56.28515625" style="22" customWidth="1"/>
    <col min="15166" max="15166" width="14" style="22" customWidth="1"/>
    <col min="15167" max="15168" width="14.5703125" style="22" customWidth="1"/>
    <col min="15169" max="15169" width="14.140625" style="22" customWidth="1"/>
    <col min="15170" max="15170" width="15.140625" style="22" customWidth="1"/>
    <col min="15171" max="15171" width="13.85546875" style="22" customWidth="1"/>
    <col min="15172" max="15173" width="14.7109375" style="22" customWidth="1"/>
    <col min="15174" max="15174" width="12.85546875" style="22" customWidth="1"/>
    <col min="15175" max="15175" width="13.5703125" style="22" customWidth="1"/>
    <col min="15176" max="15176" width="12.7109375" style="22" customWidth="1"/>
    <col min="15177" max="15177" width="13.42578125" style="22" customWidth="1"/>
    <col min="15178" max="15178" width="13.140625" style="22" customWidth="1"/>
    <col min="15179" max="15179" width="14.7109375" style="22" customWidth="1"/>
    <col min="15180" max="15180" width="14.5703125" style="22" customWidth="1"/>
    <col min="15181" max="15181" width="13" style="22" customWidth="1"/>
    <col min="15182" max="15182" width="15" style="22" customWidth="1"/>
    <col min="15183" max="15184" width="12.140625" style="22" customWidth="1"/>
    <col min="15185" max="15185" width="12" style="22" customWidth="1"/>
    <col min="15186" max="15186" width="13.5703125" style="22" customWidth="1"/>
    <col min="15187" max="15187" width="14" style="22" customWidth="1"/>
    <col min="15188" max="15188" width="12.28515625" style="22" customWidth="1"/>
    <col min="15189" max="15189" width="14.140625" style="22" customWidth="1"/>
    <col min="15190" max="15190" width="13" style="22" customWidth="1"/>
    <col min="15191" max="15191" width="13.5703125" style="22" customWidth="1"/>
    <col min="15192" max="15192" width="12.42578125" style="22" customWidth="1"/>
    <col min="15193" max="15193" width="12.5703125" style="22" customWidth="1"/>
    <col min="15194" max="15194" width="11.7109375" style="22" customWidth="1"/>
    <col min="15195" max="15195" width="13.7109375" style="22" customWidth="1"/>
    <col min="15196" max="15196" width="13.28515625" style="22" customWidth="1"/>
    <col min="15197" max="15197" width="13.140625" style="22" customWidth="1"/>
    <col min="15198" max="15198" width="12" style="22" customWidth="1"/>
    <col min="15199" max="15199" width="12.140625" style="22" customWidth="1"/>
    <col min="15200" max="15200" width="12.28515625" style="22" customWidth="1"/>
    <col min="15201" max="15201" width="12.140625" style="22" customWidth="1"/>
    <col min="15202" max="15202" width="12.5703125" style="22" customWidth="1"/>
    <col min="15203" max="15419" width="9.140625" style="22"/>
    <col min="15420" max="15420" width="25.42578125" style="22" customWidth="1"/>
    <col min="15421" max="15421" width="56.28515625" style="22" customWidth="1"/>
    <col min="15422" max="15422" width="14" style="22" customWidth="1"/>
    <col min="15423" max="15424" width="14.5703125" style="22" customWidth="1"/>
    <col min="15425" max="15425" width="14.140625" style="22" customWidth="1"/>
    <col min="15426" max="15426" width="15.140625" style="22" customWidth="1"/>
    <col min="15427" max="15427" width="13.85546875" style="22" customWidth="1"/>
    <col min="15428" max="15429" width="14.7109375" style="22" customWidth="1"/>
    <col min="15430" max="15430" width="12.85546875" style="22" customWidth="1"/>
    <col min="15431" max="15431" width="13.5703125" style="22" customWidth="1"/>
    <col min="15432" max="15432" width="12.7109375" style="22" customWidth="1"/>
    <col min="15433" max="15433" width="13.42578125" style="22" customWidth="1"/>
    <col min="15434" max="15434" width="13.140625" style="22" customWidth="1"/>
    <col min="15435" max="15435" width="14.7109375" style="22" customWidth="1"/>
    <col min="15436" max="15436" width="14.5703125" style="22" customWidth="1"/>
    <col min="15437" max="15437" width="13" style="22" customWidth="1"/>
    <col min="15438" max="15438" width="15" style="22" customWidth="1"/>
    <col min="15439" max="15440" width="12.140625" style="22" customWidth="1"/>
    <col min="15441" max="15441" width="12" style="22" customWidth="1"/>
    <col min="15442" max="15442" width="13.5703125" style="22" customWidth="1"/>
    <col min="15443" max="15443" width="14" style="22" customWidth="1"/>
    <col min="15444" max="15444" width="12.28515625" style="22" customWidth="1"/>
    <col min="15445" max="15445" width="14.140625" style="22" customWidth="1"/>
    <col min="15446" max="15446" width="13" style="22" customWidth="1"/>
    <col min="15447" max="15447" width="13.5703125" style="22" customWidth="1"/>
    <col min="15448" max="15448" width="12.42578125" style="22" customWidth="1"/>
    <col min="15449" max="15449" width="12.5703125" style="22" customWidth="1"/>
    <col min="15450" max="15450" width="11.7109375" style="22" customWidth="1"/>
    <col min="15451" max="15451" width="13.7109375" style="22" customWidth="1"/>
    <col min="15452" max="15452" width="13.28515625" style="22" customWidth="1"/>
    <col min="15453" max="15453" width="13.140625" style="22" customWidth="1"/>
    <col min="15454" max="15454" width="12" style="22" customWidth="1"/>
    <col min="15455" max="15455" width="12.140625" style="22" customWidth="1"/>
    <col min="15456" max="15456" width="12.28515625" style="22" customWidth="1"/>
    <col min="15457" max="15457" width="12.140625" style="22" customWidth="1"/>
    <col min="15458" max="15458" width="12.5703125" style="22" customWidth="1"/>
    <col min="15459" max="15675" width="9.140625" style="22"/>
    <col min="15676" max="15676" width="25.42578125" style="22" customWidth="1"/>
    <col min="15677" max="15677" width="56.28515625" style="22" customWidth="1"/>
    <col min="15678" max="15678" width="14" style="22" customWidth="1"/>
    <col min="15679" max="15680" width="14.5703125" style="22" customWidth="1"/>
    <col min="15681" max="15681" width="14.140625" style="22" customWidth="1"/>
    <col min="15682" max="15682" width="15.140625" style="22" customWidth="1"/>
    <col min="15683" max="15683" width="13.85546875" style="22" customWidth="1"/>
    <col min="15684" max="15685" width="14.7109375" style="22" customWidth="1"/>
    <col min="15686" max="15686" width="12.85546875" style="22" customWidth="1"/>
    <col min="15687" max="15687" width="13.5703125" style="22" customWidth="1"/>
    <col min="15688" max="15688" width="12.7109375" style="22" customWidth="1"/>
    <col min="15689" max="15689" width="13.42578125" style="22" customWidth="1"/>
    <col min="15690" max="15690" width="13.140625" style="22" customWidth="1"/>
    <col min="15691" max="15691" width="14.7109375" style="22" customWidth="1"/>
    <col min="15692" max="15692" width="14.5703125" style="22" customWidth="1"/>
    <col min="15693" max="15693" width="13" style="22" customWidth="1"/>
    <col min="15694" max="15694" width="15" style="22" customWidth="1"/>
    <col min="15695" max="15696" width="12.140625" style="22" customWidth="1"/>
    <col min="15697" max="15697" width="12" style="22" customWidth="1"/>
    <col min="15698" max="15698" width="13.5703125" style="22" customWidth="1"/>
    <col min="15699" max="15699" width="14" style="22" customWidth="1"/>
    <col min="15700" max="15700" width="12.28515625" style="22" customWidth="1"/>
    <col min="15701" max="15701" width="14.140625" style="22" customWidth="1"/>
    <col min="15702" max="15702" width="13" style="22" customWidth="1"/>
    <col min="15703" max="15703" width="13.5703125" style="22" customWidth="1"/>
    <col min="15704" max="15704" width="12.42578125" style="22" customWidth="1"/>
    <col min="15705" max="15705" width="12.5703125" style="22" customWidth="1"/>
    <col min="15706" max="15706" width="11.7109375" style="22" customWidth="1"/>
    <col min="15707" max="15707" width="13.7109375" style="22" customWidth="1"/>
    <col min="15708" max="15708" width="13.28515625" style="22" customWidth="1"/>
    <col min="15709" max="15709" width="13.140625" style="22" customWidth="1"/>
    <col min="15710" max="15710" width="12" style="22" customWidth="1"/>
    <col min="15711" max="15711" width="12.140625" style="22" customWidth="1"/>
    <col min="15712" max="15712" width="12.28515625" style="22" customWidth="1"/>
    <col min="15713" max="15713" width="12.140625" style="22" customWidth="1"/>
    <col min="15714" max="15714" width="12.5703125" style="22" customWidth="1"/>
    <col min="15715" max="15931" width="9.140625" style="22"/>
    <col min="15932" max="15932" width="25.42578125" style="22" customWidth="1"/>
    <col min="15933" max="15933" width="56.28515625" style="22" customWidth="1"/>
    <col min="15934" max="15934" width="14" style="22" customWidth="1"/>
    <col min="15935" max="15936" width="14.5703125" style="22" customWidth="1"/>
    <col min="15937" max="15937" width="14.140625" style="22" customWidth="1"/>
    <col min="15938" max="15938" width="15.140625" style="22" customWidth="1"/>
    <col min="15939" max="15939" width="13.85546875" style="22" customWidth="1"/>
    <col min="15940" max="15941" width="14.7109375" style="22" customWidth="1"/>
    <col min="15942" max="15942" width="12.85546875" style="22" customWidth="1"/>
    <col min="15943" max="15943" width="13.5703125" style="22" customWidth="1"/>
    <col min="15944" max="15944" width="12.7109375" style="22" customWidth="1"/>
    <col min="15945" max="15945" width="13.42578125" style="22" customWidth="1"/>
    <col min="15946" max="15946" width="13.140625" style="22" customWidth="1"/>
    <col min="15947" max="15947" width="14.7109375" style="22" customWidth="1"/>
    <col min="15948" max="15948" width="14.5703125" style="22" customWidth="1"/>
    <col min="15949" max="15949" width="13" style="22" customWidth="1"/>
    <col min="15950" max="15950" width="15" style="22" customWidth="1"/>
    <col min="15951" max="15952" width="12.140625" style="22" customWidth="1"/>
    <col min="15953" max="15953" width="12" style="22" customWidth="1"/>
    <col min="15954" max="15954" width="13.5703125" style="22" customWidth="1"/>
    <col min="15955" max="15955" width="14" style="22" customWidth="1"/>
    <col min="15956" max="15956" width="12.28515625" style="22" customWidth="1"/>
    <col min="15957" max="15957" width="14.140625" style="22" customWidth="1"/>
    <col min="15958" max="15958" width="13" style="22" customWidth="1"/>
    <col min="15959" max="15959" width="13.5703125" style="22" customWidth="1"/>
    <col min="15960" max="15960" width="12.42578125" style="22" customWidth="1"/>
    <col min="15961" max="15961" width="12.5703125" style="22" customWidth="1"/>
    <col min="15962" max="15962" width="11.7109375" style="22" customWidth="1"/>
    <col min="15963" max="15963" width="13.7109375" style="22" customWidth="1"/>
    <col min="15964" max="15964" width="13.28515625" style="22" customWidth="1"/>
    <col min="15965" max="15965" width="13.140625" style="22" customWidth="1"/>
    <col min="15966" max="15966" width="12" style="22" customWidth="1"/>
    <col min="15967" max="15967" width="12.140625" style="22" customWidth="1"/>
    <col min="15968" max="15968" width="12.28515625" style="22" customWidth="1"/>
    <col min="15969" max="15969" width="12.140625" style="22" customWidth="1"/>
    <col min="15970" max="15970" width="12.5703125" style="22" customWidth="1"/>
    <col min="15971" max="16384" width="9.140625" style="22"/>
  </cols>
  <sheetData>
    <row r="1" spans="1:7" s="2" customFormat="1" ht="16.5" customHeight="1" x14ac:dyDescent="0.25">
      <c r="A1" s="1"/>
      <c r="B1" s="6"/>
      <c r="C1" s="55" t="s">
        <v>1</v>
      </c>
      <c r="D1" s="55"/>
      <c r="E1" s="55"/>
    </row>
    <row r="2" spans="1:7" s="2" customFormat="1" ht="53.25" customHeight="1" x14ac:dyDescent="0.25">
      <c r="A2" s="1"/>
      <c r="C2" s="54" t="s">
        <v>292</v>
      </c>
      <c r="D2" s="54"/>
      <c r="E2" s="54"/>
      <c r="F2" s="5"/>
      <c r="G2" s="5"/>
    </row>
    <row r="3" spans="1:7" s="2" customFormat="1" ht="21.75" customHeight="1" x14ac:dyDescent="0.25">
      <c r="A3" s="56" t="s">
        <v>277</v>
      </c>
      <c r="B3" s="56"/>
      <c r="C3" s="56"/>
      <c r="D3" s="56"/>
      <c r="E3" s="56"/>
      <c r="F3" s="9"/>
      <c r="G3" s="9"/>
    </row>
    <row r="4" spans="1:7" ht="17.25" customHeight="1" x14ac:dyDescent="0.25">
      <c r="A4" s="8" t="s">
        <v>2</v>
      </c>
      <c r="B4" s="10" t="s">
        <v>2</v>
      </c>
      <c r="C4" s="15"/>
      <c r="D4" s="23"/>
      <c r="E4" s="23" t="s">
        <v>291</v>
      </c>
    </row>
    <row r="5" spans="1:7" ht="70.5" customHeight="1" x14ac:dyDescent="0.25">
      <c r="A5" s="16" t="s">
        <v>3</v>
      </c>
      <c r="B5" s="24" t="s">
        <v>4</v>
      </c>
      <c r="C5" s="16" t="s">
        <v>278</v>
      </c>
      <c r="D5" s="16" t="s">
        <v>279</v>
      </c>
      <c r="E5" s="16" t="s">
        <v>276</v>
      </c>
    </row>
    <row r="6" spans="1:7" s="8" customFormat="1" ht="12.75" customHeight="1" x14ac:dyDescent="0.25">
      <c r="A6" s="21">
        <v>1</v>
      </c>
      <c r="B6" s="25">
        <v>2</v>
      </c>
      <c r="C6" s="17">
        <v>3</v>
      </c>
      <c r="D6" s="17">
        <v>4</v>
      </c>
      <c r="E6" s="12">
        <v>5</v>
      </c>
    </row>
    <row r="7" spans="1:7" s="11" customFormat="1" ht="15.75" x14ac:dyDescent="0.25">
      <c r="A7" s="30" t="s">
        <v>5</v>
      </c>
      <c r="B7" s="29" t="s">
        <v>6</v>
      </c>
      <c r="C7" s="4">
        <f>C8+C14+C24+C31+C34+C44+C53+C58+C49</f>
        <v>60387100</v>
      </c>
      <c r="D7" s="4">
        <f>D8+D14+D24+D31+D34+D44+D53+D58+D49</f>
        <v>15406758.810000002</v>
      </c>
      <c r="E7" s="38">
        <f t="shared" ref="E7:E72" si="0">D7/C7*100</f>
        <v>25.513327863070096</v>
      </c>
    </row>
    <row r="8" spans="1:7" s="11" customFormat="1" ht="15.75" x14ac:dyDescent="0.25">
      <c r="A8" s="30" t="s">
        <v>7</v>
      </c>
      <c r="B8" s="29" t="s">
        <v>8</v>
      </c>
      <c r="C8" s="4">
        <f t="shared" ref="C8:D8" si="1">C9</f>
        <v>45230000</v>
      </c>
      <c r="D8" s="4">
        <f t="shared" si="1"/>
        <v>9552480.8900000006</v>
      </c>
      <c r="E8" s="38">
        <f t="shared" si="0"/>
        <v>21.119789719212914</v>
      </c>
    </row>
    <row r="9" spans="1:7" s="11" customFormat="1" ht="15.75" x14ac:dyDescent="0.25">
      <c r="A9" s="30" t="s">
        <v>9</v>
      </c>
      <c r="B9" s="31" t="s">
        <v>10</v>
      </c>
      <c r="C9" s="39">
        <f t="shared" ref="C9" si="2">C10+C11+C12+C13</f>
        <v>45230000</v>
      </c>
      <c r="D9" s="39">
        <f t="shared" ref="D9" si="3">D10+D11+D12+D13</f>
        <v>9552480.8900000006</v>
      </c>
      <c r="E9" s="38">
        <f t="shared" si="0"/>
        <v>21.119789719212914</v>
      </c>
    </row>
    <row r="10" spans="1:7" s="11" customFormat="1" ht="91.5" customHeight="1" x14ac:dyDescent="0.25">
      <c r="A10" s="30" t="s">
        <v>11</v>
      </c>
      <c r="B10" s="32" t="s">
        <v>12</v>
      </c>
      <c r="C10" s="39">
        <v>44629000</v>
      </c>
      <c r="D10" s="39">
        <v>9526258.8699999992</v>
      </c>
      <c r="E10" s="38">
        <f t="shared" si="0"/>
        <v>21.345445495081673</v>
      </c>
    </row>
    <row r="11" spans="1:7" s="11" customFormat="1" ht="124.5" customHeight="1" x14ac:dyDescent="0.25">
      <c r="A11" s="30" t="s">
        <v>13</v>
      </c>
      <c r="B11" s="33" t="s">
        <v>14</v>
      </c>
      <c r="C11" s="39">
        <v>200000</v>
      </c>
      <c r="D11" s="39">
        <v>16727.900000000001</v>
      </c>
      <c r="E11" s="38">
        <f t="shared" si="0"/>
        <v>8.3639500000000009</v>
      </c>
    </row>
    <row r="12" spans="1:7" s="11" customFormat="1" ht="45.75" customHeight="1" x14ac:dyDescent="0.25">
      <c r="A12" s="30" t="s">
        <v>15</v>
      </c>
      <c r="B12" s="32" t="s">
        <v>16</v>
      </c>
      <c r="C12" s="39">
        <v>400000</v>
      </c>
      <c r="D12" s="39">
        <v>9462.32</v>
      </c>
      <c r="E12" s="38">
        <f t="shared" si="0"/>
        <v>2.3655799999999996</v>
      </c>
    </row>
    <row r="13" spans="1:7" s="11" customFormat="1" ht="93.75" customHeight="1" x14ac:dyDescent="0.25">
      <c r="A13" s="30" t="s">
        <v>197</v>
      </c>
      <c r="B13" s="33" t="s">
        <v>17</v>
      </c>
      <c r="C13" s="39">
        <v>1000</v>
      </c>
      <c r="D13" s="39">
        <v>31.8</v>
      </c>
      <c r="E13" s="38">
        <f t="shared" si="0"/>
        <v>3.18</v>
      </c>
    </row>
    <row r="14" spans="1:7" s="11" customFormat="1" ht="33.75" customHeight="1" x14ac:dyDescent="0.25">
      <c r="A14" s="30" t="s">
        <v>18</v>
      </c>
      <c r="B14" s="29" t="s">
        <v>19</v>
      </c>
      <c r="C14" s="40">
        <f t="shared" ref="C14:D14" si="4">C15</f>
        <v>7450400</v>
      </c>
      <c r="D14" s="40">
        <f t="shared" si="4"/>
        <v>1670544.71</v>
      </c>
      <c r="E14" s="38">
        <f t="shared" si="0"/>
        <v>22.422215048856437</v>
      </c>
    </row>
    <row r="15" spans="1:7" s="11" customFormat="1" ht="33.75" customHeight="1" x14ac:dyDescent="0.25">
      <c r="A15" s="30" t="s">
        <v>20</v>
      </c>
      <c r="B15" s="33" t="s">
        <v>21</v>
      </c>
      <c r="C15" s="39">
        <f t="shared" ref="C15" si="5">C16+C18+C20+C22</f>
        <v>7450400</v>
      </c>
      <c r="D15" s="39">
        <f t="shared" ref="D15" si="6">D16+D18+D20+D22</f>
        <v>1670544.71</v>
      </c>
      <c r="E15" s="38">
        <f t="shared" si="0"/>
        <v>22.422215048856437</v>
      </c>
    </row>
    <row r="16" spans="1:7" s="11" customFormat="1" ht="79.5" customHeight="1" x14ac:dyDescent="0.25">
      <c r="A16" s="30" t="s">
        <v>22</v>
      </c>
      <c r="B16" s="33" t="s">
        <v>23</v>
      </c>
      <c r="C16" s="39">
        <f>C17</f>
        <v>3421000</v>
      </c>
      <c r="D16" s="39">
        <f t="shared" ref="D16" si="7">D17</f>
        <v>749710.62</v>
      </c>
      <c r="E16" s="38">
        <f t="shared" si="0"/>
        <v>21.91495527623502</v>
      </c>
    </row>
    <row r="17" spans="1:5" s="11" customFormat="1" ht="123" customHeight="1" x14ac:dyDescent="0.25">
      <c r="A17" s="41" t="s">
        <v>198</v>
      </c>
      <c r="B17" s="26" t="s">
        <v>199</v>
      </c>
      <c r="C17" s="39">
        <v>3421000</v>
      </c>
      <c r="D17" s="39">
        <v>749710.62</v>
      </c>
      <c r="E17" s="38">
        <f t="shared" si="0"/>
        <v>21.91495527623502</v>
      </c>
    </row>
    <row r="18" spans="1:5" s="11" customFormat="1" ht="106.5" customHeight="1" x14ac:dyDescent="0.25">
      <c r="A18" s="30" t="s">
        <v>24</v>
      </c>
      <c r="B18" s="33" t="s">
        <v>25</v>
      </c>
      <c r="C18" s="39">
        <f>C19</f>
        <v>19500</v>
      </c>
      <c r="D18" s="39">
        <f t="shared" ref="D18" si="8">D19</f>
        <v>5258.18</v>
      </c>
      <c r="E18" s="38">
        <f t="shared" si="0"/>
        <v>26.96502564102564</v>
      </c>
    </row>
    <row r="19" spans="1:5" s="11" customFormat="1" ht="136.5" customHeight="1" x14ac:dyDescent="0.25">
      <c r="A19" s="41" t="s">
        <v>200</v>
      </c>
      <c r="B19" s="26" t="s">
        <v>201</v>
      </c>
      <c r="C19" s="39">
        <v>19500</v>
      </c>
      <c r="D19" s="39">
        <v>5258.18</v>
      </c>
      <c r="E19" s="38">
        <f t="shared" si="0"/>
        <v>26.96502564102564</v>
      </c>
    </row>
    <row r="20" spans="1:5" s="11" customFormat="1" ht="80.25" customHeight="1" x14ac:dyDescent="0.25">
      <c r="A20" s="30" t="s">
        <v>26</v>
      </c>
      <c r="B20" s="33" t="s">
        <v>27</v>
      </c>
      <c r="C20" s="39">
        <f>C21</f>
        <v>4500000</v>
      </c>
      <c r="D20" s="39">
        <f t="shared" ref="D20" si="9">D21</f>
        <v>1049469.04</v>
      </c>
      <c r="E20" s="38">
        <f t="shared" si="0"/>
        <v>23.321534222222223</v>
      </c>
    </row>
    <row r="21" spans="1:5" s="11" customFormat="1" ht="118.5" customHeight="1" x14ac:dyDescent="0.25">
      <c r="A21" s="41" t="s">
        <v>202</v>
      </c>
      <c r="B21" s="26" t="s">
        <v>203</v>
      </c>
      <c r="C21" s="39">
        <v>4500000</v>
      </c>
      <c r="D21" s="39">
        <v>1049469.04</v>
      </c>
      <c r="E21" s="38">
        <f t="shared" si="0"/>
        <v>23.321534222222223</v>
      </c>
    </row>
    <row r="22" spans="1:5" s="11" customFormat="1" ht="81" customHeight="1" x14ac:dyDescent="0.25">
      <c r="A22" s="30" t="s">
        <v>28</v>
      </c>
      <c r="B22" s="33" t="s">
        <v>29</v>
      </c>
      <c r="C22" s="39">
        <f>C23</f>
        <v>-490100</v>
      </c>
      <c r="D22" s="39">
        <f t="shared" ref="D22" si="10">D23</f>
        <v>-133893.13</v>
      </c>
      <c r="E22" s="38">
        <f t="shared" si="0"/>
        <v>27.319553152417875</v>
      </c>
    </row>
    <row r="23" spans="1:5" s="11" customFormat="1" ht="123" customHeight="1" x14ac:dyDescent="0.25">
      <c r="A23" s="41" t="s">
        <v>204</v>
      </c>
      <c r="B23" s="26" t="s">
        <v>205</v>
      </c>
      <c r="C23" s="39">
        <v>-490100</v>
      </c>
      <c r="D23" s="39">
        <v>-133893.13</v>
      </c>
      <c r="E23" s="38">
        <f t="shared" si="0"/>
        <v>27.319553152417875</v>
      </c>
    </row>
    <row r="24" spans="1:5" s="11" customFormat="1" ht="15.75" x14ac:dyDescent="0.25">
      <c r="A24" s="30" t="s">
        <v>30</v>
      </c>
      <c r="B24" s="29" t="s">
        <v>31</v>
      </c>
      <c r="C24" s="40">
        <f xml:space="preserve"> C25+C27+C29</f>
        <v>4241000</v>
      </c>
      <c r="D24" s="40">
        <f xml:space="preserve"> D25+D27+D29</f>
        <v>2912053.49</v>
      </c>
      <c r="E24" s="38">
        <f t="shared" si="0"/>
        <v>68.664312426314552</v>
      </c>
    </row>
    <row r="25" spans="1:5" s="11" customFormat="1" ht="30" x14ac:dyDescent="0.25">
      <c r="A25" s="30" t="s">
        <v>32</v>
      </c>
      <c r="B25" s="32" t="s">
        <v>33</v>
      </c>
      <c r="C25" s="39">
        <f>C26</f>
        <v>950000</v>
      </c>
      <c r="D25" s="39">
        <f>D26</f>
        <v>1156542.8999999999</v>
      </c>
      <c r="E25" s="38">
        <f t="shared" si="0"/>
        <v>121.74135789473684</v>
      </c>
    </row>
    <row r="26" spans="1:5" s="11" customFormat="1" ht="30" x14ac:dyDescent="0.25">
      <c r="A26" s="30" t="s">
        <v>34</v>
      </c>
      <c r="B26" s="32" t="s">
        <v>33</v>
      </c>
      <c r="C26" s="39">
        <v>950000</v>
      </c>
      <c r="D26" s="39">
        <v>1156542.8999999999</v>
      </c>
      <c r="E26" s="38">
        <f t="shared" si="0"/>
        <v>121.74135789473684</v>
      </c>
    </row>
    <row r="27" spans="1:5" s="11" customFormat="1" ht="15.75" x14ac:dyDescent="0.25">
      <c r="A27" s="30" t="s">
        <v>35</v>
      </c>
      <c r="B27" s="32" t="s">
        <v>36</v>
      </c>
      <c r="C27" s="39">
        <f>C28</f>
        <v>66000</v>
      </c>
      <c r="D27" s="39">
        <f t="shared" ref="D27" si="11">D28</f>
        <v>34828.839999999997</v>
      </c>
      <c r="E27" s="38">
        <f t="shared" si="0"/>
        <v>52.770969696969694</v>
      </c>
    </row>
    <row r="28" spans="1:5" s="11" customFormat="1" ht="15.75" x14ac:dyDescent="0.25">
      <c r="A28" s="30" t="s">
        <v>37</v>
      </c>
      <c r="B28" s="32" t="s">
        <v>36</v>
      </c>
      <c r="C28" s="39">
        <v>66000</v>
      </c>
      <c r="D28" s="39">
        <v>34828.839999999997</v>
      </c>
      <c r="E28" s="38">
        <f t="shared" si="0"/>
        <v>52.770969696969694</v>
      </c>
    </row>
    <row r="29" spans="1:5" s="11" customFormat="1" ht="30" x14ac:dyDescent="0.25">
      <c r="A29" s="30" t="s">
        <v>38</v>
      </c>
      <c r="B29" s="32" t="s">
        <v>39</v>
      </c>
      <c r="C29" s="39">
        <f>C30</f>
        <v>3225000</v>
      </c>
      <c r="D29" s="39">
        <f t="shared" ref="D29" si="12">D30</f>
        <v>1720681.75</v>
      </c>
      <c r="E29" s="38">
        <f t="shared" si="0"/>
        <v>53.354472868217051</v>
      </c>
    </row>
    <row r="30" spans="1:5" s="11" customFormat="1" ht="45" x14ac:dyDescent="0.25">
      <c r="A30" s="30" t="s">
        <v>40</v>
      </c>
      <c r="B30" s="32" t="s">
        <v>41</v>
      </c>
      <c r="C30" s="39">
        <v>3225000</v>
      </c>
      <c r="D30" s="39">
        <v>1720681.75</v>
      </c>
      <c r="E30" s="38">
        <f t="shared" si="0"/>
        <v>53.354472868217051</v>
      </c>
    </row>
    <row r="31" spans="1:5" s="11" customFormat="1" ht="15.75" x14ac:dyDescent="0.25">
      <c r="A31" s="30" t="s">
        <v>42</v>
      </c>
      <c r="B31" s="29" t="s">
        <v>43</v>
      </c>
      <c r="C31" s="40">
        <f>C32</f>
        <v>1200000</v>
      </c>
      <c r="D31" s="40">
        <f t="shared" ref="D31:D32" si="13">D32</f>
        <v>272691.88</v>
      </c>
      <c r="E31" s="38">
        <f t="shared" si="0"/>
        <v>22.724323333333334</v>
      </c>
    </row>
    <row r="32" spans="1:5" s="11" customFormat="1" ht="38.25" customHeight="1" x14ac:dyDescent="0.25">
      <c r="A32" s="30" t="s">
        <v>44</v>
      </c>
      <c r="B32" s="32" t="s">
        <v>45</v>
      </c>
      <c r="C32" s="39">
        <f>C33</f>
        <v>1200000</v>
      </c>
      <c r="D32" s="39">
        <f t="shared" si="13"/>
        <v>272691.88</v>
      </c>
      <c r="E32" s="38">
        <f t="shared" si="0"/>
        <v>22.724323333333334</v>
      </c>
    </row>
    <row r="33" spans="1:5" s="11" customFormat="1" ht="49.5" customHeight="1" x14ac:dyDescent="0.25">
      <c r="A33" s="30" t="s">
        <v>46</v>
      </c>
      <c r="B33" s="32" t="s">
        <v>47</v>
      </c>
      <c r="C33" s="39">
        <v>1200000</v>
      </c>
      <c r="D33" s="39">
        <v>272691.88</v>
      </c>
      <c r="E33" s="38">
        <f t="shared" si="0"/>
        <v>22.724323333333334</v>
      </c>
    </row>
    <row r="34" spans="1:5" s="11" customFormat="1" ht="43.5" customHeight="1" x14ac:dyDescent="0.25">
      <c r="A34" s="30" t="s">
        <v>48</v>
      </c>
      <c r="B34" s="29" t="s">
        <v>49</v>
      </c>
      <c r="C34" s="42">
        <f>C35+C41</f>
        <v>1472700</v>
      </c>
      <c r="D34" s="42">
        <f>D35+D41</f>
        <v>184738.56</v>
      </c>
      <c r="E34" s="38">
        <f t="shared" si="0"/>
        <v>12.544208596455489</v>
      </c>
    </row>
    <row r="35" spans="1:5" s="11" customFormat="1" ht="93" customHeight="1" x14ac:dyDescent="0.25">
      <c r="A35" s="30" t="s">
        <v>50</v>
      </c>
      <c r="B35" s="33" t="s">
        <v>51</v>
      </c>
      <c r="C35" s="43">
        <f>C36+C39</f>
        <v>1352000</v>
      </c>
      <c r="D35" s="43">
        <f t="shared" ref="D35" si="14">D36+D39</f>
        <v>184738.56</v>
      </c>
      <c r="E35" s="38">
        <f t="shared" si="0"/>
        <v>13.664094674556212</v>
      </c>
    </row>
    <row r="36" spans="1:5" s="11" customFormat="1" ht="75" x14ac:dyDescent="0.25">
      <c r="A36" s="30" t="s">
        <v>52</v>
      </c>
      <c r="B36" s="32" t="s">
        <v>53</v>
      </c>
      <c r="C36" s="39">
        <f>C37+C38</f>
        <v>1097000</v>
      </c>
      <c r="D36" s="39">
        <f t="shared" ref="D36" si="15">D37+D38</f>
        <v>164715.37</v>
      </c>
      <c r="E36" s="38">
        <f t="shared" si="0"/>
        <v>15.015074749316318</v>
      </c>
    </row>
    <row r="37" spans="1:5" s="11" customFormat="1" ht="105" x14ac:dyDescent="0.25">
      <c r="A37" s="30" t="s">
        <v>54</v>
      </c>
      <c r="B37" s="33" t="s">
        <v>55</v>
      </c>
      <c r="C37" s="39">
        <v>630400</v>
      </c>
      <c r="D37" s="39">
        <v>33614.78</v>
      </c>
      <c r="E37" s="38">
        <f t="shared" si="0"/>
        <v>5.3322937817258875</v>
      </c>
    </row>
    <row r="38" spans="1:5" s="11" customFormat="1" ht="90" x14ac:dyDescent="0.25">
      <c r="A38" s="30" t="s">
        <v>56</v>
      </c>
      <c r="B38" s="33" t="s">
        <v>57</v>
      </c>
      <c r="C38" s="39">
        <v>466600</v>
      </c>
      <c r="D38" s="39">
        <v>131100.59</v>
      </c>
      <c r="E38" s="38">
        <f t="shared" si="0"/>
        <v>28.09699742820403</v>
      </c>
    </row>
    <row r="39" spans="1:5" s="11" customFormat="1" ht="90" x14ac:dyDescent="0.25">
      <c r="A39" s="30" t="s">
        <v>58</v>
      </c>
      <c r="B39" s="33" t="s">
        <v>59</v>
      </c>
      <c r="C39" s="43">
        <f>C40</f>
        <v>255000</v>
      </c>
      <c r="D39" s="43">
        <f t="shared" ref="D39" si="16">D40</f>
        <v>20023.189999999999</v>
      </c>
      <c r="E39" s="38">
        <f t="shared" si="0"/>
        <v>7.8522313725490189</v>
      </c>
    </row>
    <row r="40" spans="1:5" s="11" customFormat="1" ht="75" x14ac:dyDescent="0.25">
      <c r="A40" s="30" t="s">
        <v>60</v>
      </c>
      <c r="B40" s="32" t="s">
        <v>61</v>
      </c>
      <c r="C40" s="39">
        <v>255000</v>
      </c>
      <c r="D40" s="39">
        <v>20023.189999999999</v>
      </c>
      <c r="E40" s="38">
        <f t="shared" si="0"/>
        <v>7.8522313725490189</v>
      </c>
    </row>
    <row r="41" spans="1:5" s="11" customFormat="1" ht="90" x14ac:dyDescent="0.25">
      <c r="A41" s="30" t="s">
        <v>62</v>
      </c>
      <c r="B41" s="32" t="s">
        <v>63</v>
      </c>
      <c r="C41" s="39">
        <f t="shared" ref="C41:D42" si="17">C42</f>
        <v>120700</v>
      </c>
      <c r="D41" s="39">
        <f t="shared" si="17"/>
        <v>0</v>
      </c>
      <c r="E41" s="38">
        <f t="shared" si="0"/>
        <v>0</v>
      </c>
    </row>
    <row r="42" spans="1:5" s="11" customFormat="1" ht="90" x14ac:dyDescent="0.25">
      <c r="A42" s="30" t="s">
        <v>64</v>
      </c>
      <c r="B42" s="32" t="s">
        <v>65</v>
      </c>
      <c r="C42" s="39">
        <f t="shared" si="17"/>
        <v>120700</v>
      </c>
      <c r="D42" s="39">
        <f t="shared" si="17"/>
        <v>0</v>
      </c>
      <c r="E42" s="38">
        <f t="shared" si="0"/>
        <v>0</v>
      </c>
    </row>
    <row r="43" spans="1:5" s="11" customFormat="1" ht="90" x14ac:dyDescent="0.25">
      <c r="A43" s="30" t="s">
        <v>66</v>
      </c>
      <c r="B43" s="32" t="s">
        <v>67</v>
      </c>
      <c r="C43" s="39">
        <v>120700</v>
      </c>
      <c r="D43" s="39"/>
      <c r="E43" s="38">
        <f t="shared" si="0"/>
        <v>0</v>
      </c>
    </row>
    <row r="44" spans="1:5" s="11" customFormat="1" ht="28.5" x14ac:dyDescent="0.25">
      <c r="A44" s="30" t="s">
        <v>68</v>
      </c>
      <c r="B44" s="29" t="s">
        <v>69</v>
      </c>
      <c r="C44" s="40">
        <f t="shared" ref="C44:D44" si="18">C45</f>
        <v>4300</v>
      </c>
      <c r="D44" s="40">
        <f t="shared" si="18"/>
        <v>17575.84</v>
      </c>
      <c r="E44" s="38">
        <f t="shared" si="0"/>
        <v>408.74046511627904</v>
      </c>
    </row>
    <row r="45" spans="1:5" s="11" customFormat="1" ht="30" x14ac:dyDescent="0.25">
      <c r="A45" s="30" t="s">
        <v>70</v>
      </c>
      <c r="B45" s="32" t="s">
        <v>71</v>
      </c>
      <c r="C45" s="39">
        <f>C46+C48</f>
        <v>4300</v>
      </c>
      <c r="D45" s="39">
        <f>D46+D48</f>
        <v>17575.84</v>
      </c>
      <c r="E45" s="38">
        <f t="shared" si="0"/>
        <v>408.74046511627904</v>
      </c>
    </row>
    <row r="46" spans="1:5" s="11" customFormat="1" ht="30" x14ac:dyDescent="0.25">
      <c r="A46" s="30" t="s">
        <v>72</v>
      </c>
      <c r="B46" s="32" t="s">
        <v>73</v>
      </c>
      <c r="C46" s="39">
        <v>1200</v>
      </c>
      <c r="D46" s="39">
        <v>627.79999999999995</v>
      </c>
      <c r="E46" s="38">
        <f t="shared" si="0"/>
        <v>52.31666666666667</v>
      </c>
    </row>
    <row r="47" spans="1:5" s="11" customFormat="1" ht="24" customHeight="1" x14ac:dyDescent="0.25">
      <c r="A47" s="30" t="s">
        <v>179</v>
      </c>
      <c r="B47" s="32" t="s">
        <v>180</v>
      </c>
      <c r="C47" s="39">
        <f>C48</f>
        <v>3100</v>
      </c>
      <c r="D47" s="39">
        <f t="shared" ref="D47" si="19">D48</f>
        <v>16948.04</v>
      </c>
      <c r="E47" s="38">
        <f t="shared" si="0"/>
        <v>546.71096774193552</v>
      </c>
    </row>
    <row r="48" spans="1:5" s="11" customFormat="1" ht="24" customHeight="1" x14ac:dyDescent="0.25">
      <c r="A48" s="30" t="s">
        <v>74</v>
      </c>
      <c r="B48" s="32" t="s">
        <v>75</v>
      </c>
      <c r="C48" s="39">
        <v>3100</v>
      </c>
      <c r="D48" s="39">
        <v>16948.04</v>
      </c>
      <c r="E48" s="38">
        <f t="shared" si="0"/>
        <v>546.71096774193552</v>
      </c>
    </row>
    <row r="49" spans="1:5" s="11" customFormat="1" ht="28.5" x14ac:dyDescent="0.25">
      <c r="A49" s="30" t="s">
        <v>76</v>
      </c>
      <c r="B49" s="29" t="s">
        <v>77</v>
      </c>
      <c r="C49" s="42">
        <f>C50</f>
        <v>318700</v>
      </c>
      <c r="D49" s="42">
        <f t="shared" ref="D49" si="20">D50</f>
        <v>0</v>
      </c>
      <c r="E49" s="38">
        <f t="shared" si="0"/>
        <v>0</v>
      </c>
    </row>
    <row r="50" spans="1:5" s="11" customFormat="1" ht="15.75" x14ac:dyDescent="0.25">
      <c r="A50" s="30" t="s">
        <v>78</v>
      </c>
      <c r="B50" s="32" t="s">
        <v>79</v>
      </c>
      <c r="C50" s="43">
        <f>C52</f>
        <v>318700</v>
      </c>
      <c r="D50" s="43">
        <f>D52</f>
        <v>0</v>
      </c>
      <c r="E50" s="38">
        <f t="shared" si="0"/>
        <v>0</v>
      </c>
    </row>
    <row r="51" spans="1:5" s="11" customFormat="1" ht="30" x14ac:dyDescent="0.25">
      <c r="A51" s="30" t="s">
        <v>80</v>
      </c>
      <c r="B51" s="32" t="s">
        <v>81</v>
      </c>
      <c r="C51" s="43">
        <f>C52</f>
        <v>318700</v>
      </c>
      <c r="D51" s="43">
        <f t="shared" ref="D51" si="21">D52</f>
        <v>0</v>
      </c>
      <c r="E51" s="38">
        <f t="shared" si="0"/>
        <v>0</v>
      </c>
    </row>
    <row r="52" spans="1:5" s="11" customFormat="1" ht="45" x14ac:dyDescent="0.25">
      <c r="A52" s="30" t="s">
        <v>82</v>
      </c>
      <c r="B52" s="32" t="s">
        <v>83</v>
      </c>
      <c r="C52" s="43">
        <v>318700</v>
      </c>
      <c r="D52" s="43"/>
      <c r="E52" s="38">
        <f t="shared" si="0"/>
        <v>0</v>
      </c>
    </row>
    <row r="53" spans="1:5" s="11" customFormat="1" ht="28.5" x14ac:dyDescent="0.25">
      <c r="A53" s="30" t="s">
        <v>84</v>
      </c>
      <c r="B53" s="29" t="s">
        <v>85</v>
      </c>
      <c r="C53" s="42">
        <f>C54</f>
        <v>100000</v>
      </c>
      <c r="D53" s="42">
        <f t="shared" ref="D53" si="22">D54</f>
        <v>398560.17000000004</v>
      </c>
      <c r="E53" s="38">
        <f t="shared" si="0"/>
        <v>398.56017000000008</v>
      </c>
    </row>
    <row r="54" spans="1:5" s="11" customFormat="1" ht="30" x14ac:dyDescent="0.25">
      <c r="A54" s="30" t="s">
        <v>86</v>
      </c>
      <c r="B54" s="32" t="s">
        <v>87</v>
      </c>
      <c r="C54" s="39">
        <f t="shared" ref="C54:D54" si="23">C55</f>
        <v>100000</v>
      </c>
      <c r="D54" s="39">
        <f t="shared" si="23"/>
        <v>398560.17000000004</v>
      </c>
      <c r="E54" s="38">
        <f t="shared" si="0"/>
        <v>398.56017000000008</v>
      </c>
    </row>
    <row r="55" spans="1:5" s="11" customFormat="1" ht="45" x14ac:dyDescent="0.25">
      <c r="A55" s="30" t="s">
        <v>88</v>
      </c>
      <c r="B55" s="32" t="s">
        <v>89</v>
      </c>
      <c r="C55" s="39">
        <f>C56+C57</f>
        <v>100000</v>
      </c>
      <c r="D55" s="39">
        <f t="shared" ref="D55" si="24">D56+D57</f>
        <v>398560.17000000004</v>
      </c>
      <c r="E55" s="38">
        <f t="shared" si="0"/>
        <v>398.56017000000008</v>
      </c>
    </row>
    <row r="56" spans="1:5" s="11" customFormat="1" ht="75" x14ac:dyDescent="0.25">
      <c r="A56" s="30" t="s">
        <v>90</v>
      </c>
      <c r="B56" s="32" t="s">
        <v>91</v>
      </c>
      <c r="C56" s="39">
        <v>50000</v>
      </c>
      <c r="D56" s="39">
        <v>161607.6</v>
      </c>
      <c r="E56" s="38">
        <f t="shared" si="0"/>
        <v>323.21520000000004</v>
      </c>
    </row>
    <row r="57" spans="1:5" s="11" customFormat="1" ht="60" x14ac:dyDescent="0.25">
      <c r="A57" s="30" t="s">
        <v>92</v>
      </c>
      <c r="B57" s="32" t="s">
        <v>93</v>
      </c>
      <c r="C57" s="39">
        <v>50000</v>
      </c>
      <c r="D57" s="39">
        <v>236952.57</v>
      </c>
      <c r="E57" s="38">
        <f t="shared" si="0"/>
        <v>473.90514000000002</v>
      </c>
    </row>
    <row r="58" spans="1:5" s="11" customFormat="1" ht="28.5" x14ac:dyDescent="0.25">
      <c r="A58" s="30" t="s">
        <v>94</v>
      </c>
      <c r="B58" s="29" t="s">
        <v>95</v>
      </c>
      <c r="C58" s="40">
        <f>C61+C63+C65+C67+C68+C70+C76+C78+C71+C73+C80+C83+C85</f>
        <v>370000</v>
      </c>
      <c r="D58" s="40">
        <f>D61+D63+D65+D67+D68+D70+D76+D78+D71+D73+D80+D83+D85</f>
        <v>398113.27</v>
      </c>
      <c r="E58" s="38">
        <f t="shared" si="0"/>
        <v>107.59818108108108</v>
      </c>
    </row>
    <row r="59" spans="1:5" s="11" customFormat="1" ht="56.25" customHeight="1" x14ac:dyDescent="0.25">
      <c r="A59" s="30" t="s">
        <v>206</v>
      </c>
      <c r="B59" s="32" t="s">
        <v>207</v>
      </c>
      <c r="C59" s="39">
        <f>C60+C62+C64+C66+C68+C69+C71+C73+C75</f>
        <v>339665</v>
      </c>
      <c r="D59" s="39">
        <f>D60+D62+D64+D66+D68+D69+D71+D73+D75</f>
        <v>111002.32</v>
      </c>
      <c r="E59" s="38">
        <f t="shared" si="0"/>
        <v>32.679940529639502</v>
      </c>
    </row>
    <row r="60" spans="1:5" s="11" customFormat="1" ht="66.75" customHeight="1" x14ac:dyDescent="0.25">
      <c r="A60" s="34" t="s">
        <v>208</v>
      </c>
      <c r="B60" s="32" t="s">
        <v>209</v>
      </c>
      <c r="C60" s="39">
        <f>C61</f>
        <v>11000</v>
      </c>
      <c r="D60" s="39">
        <f t="shared" ref="D60" si="25">D61</f>
        <v>2965.97</v>
      </c>
      <c r="E60" s="38">
        <f t="shared" si="0"/>
        <v>26.963363636363635</v>
      </c>
    </row>
    <row r="61" spans="1:5" s="11" customFormat="1" ht="93.75" customHeight="1" x14ac:dyDescent="0.25">
      <c r="A61" s="30" t="s">
        <v>96</v>
      </c>
      <c r="B61" s="32" t="s">
        <v>97</v>
      </c>
      <c r="C61" s="39">
        <v>11000</v>
      </c>
      <c r="D61" s="39">
        <v>2965.97</v>
      </c>
      <c r="E61" s="38">
        <f t="shared" si="0"/>
        <v>26.963363636363635</v>
      </c>
    </row>
    <row r="62" spans="1:5" s="11" customFormat="1" ht="84.75" customHeight="1" x14ac:dyDescent="0.25">
      <c r="A62" s="34" t="s">
        <v>210</v>
      </c>
      <c r="B62" s="32" t="s">
        <v>211</v>
      </c>
      <c r="C62" s="39">
        <f>C63</f>
        <v>148000</v>
      </c>
      <c r="D62" s="39">
        <f t="shared" ref="D62" si="26">D63</f>
        <v>26500</v>
      </c>
      <c r="E62" s="38">
        <f t="shared" si="0"/>
        <v>17.905405405405407</v>
      </c>
    </row>
    <row r="63" spans="1:5" s="11" customFormat="1" ht="120" x14ac:dyDescent="0.25">
      <c r="A63" s="30" t="s">
        <v>98</v>
      </c>
      <c r="B63" s="32" t="s">
        <v>99</v>
      </c>
      <c r="C63" s="39">
        <v>148000</v>
      </c>
      <c r="D63" s="39">
        <v>26500</v>
      </c>
      <c r="E63" s="38">
        <f t="shared" si="0"/>
        <v>17.905405405405407</v>
      </c>
    </row>
    <row r="64" spans="1:5" s="11" customFormat="1" ht="90" x14ac:dyDescent="0.25">
      <c r="A64" s="34" t="s">
        <v>212</v>
      </c>
      <c r="B64" s="32" t="s">
        <v>213</v>
      </c>
      <c r="C64" s="39">
        <f>C65</f>
        <v>69600</v>
      </c>
      <c r="D64" s="39">
        <f t="shared" ref="D64" si="27">D65</f>
        <v>23000</v>
      </c>
      <c r="E64" s="38">
        <f t="shared" si="0"/>
        <v>33.045977011494251</v>
      </c>
    </row>
    <row r="65" spans="1:5" s="11" customFormat="1" ht="90" x14ac:dyDescent="0.25">
      <c r="A65" s="30" t="s">
        <v>100</v>
      </c>
      <c r="B65" s="32" t="s">
        <v>101</v>
      </c>
      <c r="C65" s="43">
        <v>69600</v>
      </c>
      <c r="D65" s="43">
        <v>23000</v>
      </c>
      <c r="E65" s="38">
        <f t="shared" si="0"/>
        <v>33.045977011494251</v>
      </c>
    </row>
    <row r="66" spans="1:5" s="11" customFormat="1" ht="76.5" customHeight="1" x14ac:dyDescent="0.25">
      <c r="A66" s="30" t="s">
        <v>214</v>
      </c>
      <c r="B66" s="32" t="s">
        <v>215</v>
      </c>
      <c r="C66" s="43">
        <f>C67</f>
        <v>8000</v>
      </c>
      <c r="D66" s="43">
        <f t="shared" ref="D66" si="28">D67</f>
        <v>2000</v>
      </c>
      <c r="E66" s="38">
        <f t="shared" si="0"/>
        <v>25</v>
      </c>
    </row>
    <row r="67" spans="1:5" s="11" customFormat="1" ht="107.25" customHeight="1" x14ac:dyDescent="0.25">
      <c r="A67" s="30" t="s">
        <v>102</v>
      </c>
      <c r="B67" s="33" t="s">
        <v>103</v>
      </c>
      <c r="C67" s="39">
        <v>8000</v>
      </c>
      <c r="D67" s="39">
        <v>2000</v>
      </c>
      <c r="E67" s="38">
        <f t="shared" si="0"/>
        <v>25</v>
      </c>
    </row>
    <row r="68" spans="1:5" s="11" customFormat="1" ht="96.75" customHeight="1" x14ac:dyDescent="0.25">
      <c r="A68" s="44" t="s">
        <v>290</v>
      </c>
      <c r="B68" s="45" t="s">
        <v>289</v>
      </c>
      <c r="C68" s="39"/>
      <c r="D68" s="39">
        <v>3000</v>
      </c>
      <c r="E68" s="38"/>
    </row>
    <row r="69" spans="1:5" s="11" customFormat="1" ht="105" x14ac:dyDescent="0.25">
      <c r="A69" s="30" t="s">
        <v>235</v>
      </c>
      <c r="B69" s="32" t="s">
        <v>236</v>
      </c>
      <c r="C69" s="39">
        <f>C70</f>
        <v>3000</v>
      </c>
      <c r="D69" s="39">
        <f t="shared" ref="D69" si="29">D70</f>
        <v>5500</v>
      </c>
      <c r="E69" s="38">
        <f t="shared" si="0"/>
        <v>183.33333333333331</v>
      </c>
    </row>
    <row r="70" spans="1:5" s="11" customFormat="1" ht="120" x14ac:dyDescent="0.25">
      <c r="A70" s="30" t="s">
        <v>226</v>
      </c>
      <c r="B70" s="32" t="s">
        <v>227</v>
      </c>
      <c r="C70" s="39">
        <v>3000</v>
      </c>
      <c r="D70" s="39">
        <v>5500</v>
      </c>
      <c r="E70" s="38">
        <f t="shared" si="0"/>
        <v>183.33333333333331</v>
      </c>
    </row>
    <row r="71" spans="1:5" s="11" customFormat="1" ht="143.25" customHeight="1" x14ac:dyDescent="0.25">
      <c r="A71" s="34" t="s">
        <v>237</v>
      </c>
      <c r="B71" s="32" t="s">
        <v>238</v>
      </c>
      <c r="C71" s="39">
        <f>C72</f>
        <v>3000</v>
      </c>
      <c r="D71" s="39">
        <f t="shared" ref="D71" si="30">D72</f>
        <v>0</v>
      </c>
      <c r="E71" s="38">
        <f t="shared" si="0"/>
        <v>0</v>
      </c>
    </row>
    <row r="72" spans="1:5" s="11" customFormat="1" ht="141.75" customHeight="1" x14ac:dyDescent="0.25">
      <c r="A72" s="30" t="s">
        <v>239</v>
      </c>
      <c r="B72" s="32" t="s">
        <v>238</v>
      </c>
      <c r="C72" s="39">
        <v>3000</v>
      </c>
      <c r="D72" s="39"/>
      <c r="E72" s="38">
        <f t="shared" si="0"/>
        <v>0</v>
      </c>
    </row>
    <row r="73" spans="1:5" s="11" customFormat="1" ht="66" customHeight="1" x14ac:dyDescent="0.25">
      <c r="A73" s="30" t="s">
        <v>240</v>
      </c>
      <c r="B73" s="35" t="s">
        <v>241</v>
      </c>
      <c r="C73" s="39">
        <f>C74</f>
        <v>2000</v>
      </c>
      <c r="D73" s="39">
        <f t="shared" ref="D73" si="31">D74</f>
        <v>21000</v>
      </c>
      <c r="E73" s="38">
        <f t="shared" ref="E73:E135" si="32">D73/C73*100</f>
        <v>1050</v>
      </c>
    </row>
    <row r="74" spans="1:5" s="11" customFormat="1" ht="95.25" customHeight="1" x14ac:dyDescent="0.25">
      <c r="A74" s="30" t="s">
        <v>242</v>
      </c>
      <c r="B74" s="32" t="s">
        <v>243</v>
      </c>
      <c r="C74" s="39">
        <v>2000</v>
      </c>
      <c r="D74" s="39">
        <v>21000</v>
      </c>
      <c r="E74" s="38">
        <f t="shared" si="32"/>
        <v>1050</v>
      </c>
    </row>
    <row r="75" spans="1:5" s="11" customFormat="1" ht="87" customHeight="1" x14ac:dyDescent="0.25">
      <c r="A75" s="30" t="s">
        <v>216</v>
      </c>
      <c r="B75" s="32" t="s">
        <v>217</v>
      </c>
      <c r="C75" s="39">
        <f>C76</f>
        <v>95065</v>
      </c>
      <c r="D75" s="39">
        <f t="shared" ref="D75" si="33">D76</f>
        <v>27036.35</v>
      </c>
      <c r="E75" s="38">
        <f t="shared" si="32"/>
        <v>28.439856939988427</v>
      </c>
    </row>
    <row r="76" spans="1:5" s="11" customFormat="1" ht="105" x14ac:dyDescent="0.25">
      <c r="A76" s="30" t="s">
        <v>104</v>
      </c>
      <c r="B76" s="32" t="s">
        <v>105</v>
      </c>
      <c r="C76" s="39">
        <v>95065</v>
      </c>
      <c r="D76" s="39">
        <v>27036.35</v>
      </c>
      <c r="E76" s="38">
        <f t="shared" si="32"/>
        <v>28.439856939988427</v>
      </c>
    </row>
    <row r="77" spans="1:5" s="11" customFormat="1" ht="126" customHeight="1" x14ac:dyDescent="0.25">
      <c r="A77" s="44" t="s">
        <v>287</v>
      </c>
      <c r="B77" s="45" t="s">
        <v>285</v>
      </c>
      <c r="C77" s="39">
        <f>C78</f>
        <v>0</v>
      </c>
      <c r="D77" s="39">
        <f>D78</f>
        <v>60000</v>
      </c>
      <c r="E77" s="38"/>
    </row>
    <row r="78" spans="1:5" s="11" customFormat="1" ht="180" x14ac:dyDescent="0.25">
      <c r="A78" s="44" t="s">
        <v>288</v>
      </c>
      <c r="B78" s="45" t="s">
        <v>286</v>
      </c>
      <c r="C78" s="39"/>
      <c r="D78" s="39">
        <v>60000</v>
      </c>
      <c r="E78" s="38"/>
    </row>
    <row r="79" spans="1:5" s="11" customFormat="1" ht="45" x14ac:dyDescent="0.25">
      <c r="A79" s="46" t="s">
        <v>244</v>
      </c>
      <c r="B79" s="33" t="s">
        <v>245</v>
      </c>
      <c r="C79" s="39">
        <f>C80</f>
        <v>25000</v>
      </c>
      <c r="D79" s="39">
        <f t="shared" ref="D79" si="34">D80</f>
        <v>5000</v>
      </c>
      <c r="E79" s="38">
        <f t="shared" si="32"/>
        <v>20</v>
      </c>
    </row>
    <row r="80" spans="1:5" s="11" customFormat="1" ht="75" x14ac:dyDescent="0.25">
      <c r="A80" s="34" t="s">
        <v>246</v>
      </c>
      <c r="B80" s="32" t="s">
        <v>228</v>
      </c>
      <c r="C80" s="39">
        <v>25000</v>
      </c>
      <c r="D80" s="39">
        <v>5000</v>
      </c>
      <c r="E80" s="38">
        <f t="shared" si="32"/>
        <v>20</v>
      </c>
    </row>
    <row r="81" spans="1:5" s="11" customFormat="1" ht="30" x14ac:dyDescent="0.25">
      <c r="A81" s="46" t="s">
        <v>247</v>
      </c>
      <c r="B81" s="32" t="s">
        <v>284</v>
      </c>
      <c r="C81" s="39">
        <f>C82</f>
        <v>5335</v>
      </c>
      <c r="D81" s="39">
        <f>D82</f>
        <v>159353.29</v>
      </c>
      <c r="E81" s="38">
        <f t="shared" si="32"/>
        <v>2986.9407685098408</v>
      </c>
    </row>
    <row r="82" spans="1:5" s="11" customFormat="1" ht="90" x14ac:dyDescent="0.25">
      <c r="A82" s="46" t="s">
        <v>247</v>
      </c>
      <c r="B82" s="33" t="s">
        <v>248</v>
      </c>
      <c r="C82" s="39">
        <f>C83</f>
        <v>5335</v>
      </c>
      <c r="D82" s="39">
        <f t="shared" ref="D82" si="35">D83</f>
        <v>159353.29</v>
      </c>
      <c r="E82" s="38">
        <f t="shared" si="32"/>
        <v>2986.9407685098408</v>
      </c>
    </row>
    <row r="83" spans="1:5" s="11" customFormat="1" ht="95.25" customHeight="1" x14ac:dyDescent="0.25">
      <c r="A83" s="30" t="s">
        <v>249</v>
      </c>
      <c r="B83" s="32" t="s">
        <v>175</v>
      </c>
      <c r="C83" s="39">
        <v>5335</v>
      </c>
      <c r="D83" s="39">
        <v>159353.29</v>
      </c>
      <c r="E83" s="38">
        <f t="shared" si="32"/>
        <v>2986.9407685098408</v>
      </c>
    </row>
    <row r="84" spans="1:5" s="11" customFormat="1" ht="30" x14ac:dyDescent="0.25">
      <c r="A84" s="44" t="s">
        <v>282</v>
      </c>
      <c r="B84" s="45" t="s">
        <v>280</v>
      </c>
      <c r="C84" s="39">
        <f>C85</f>
        <v>0</v>
      </c>
      <c r="D84" s="39">
        <f>D85</f>
        <v>62757.66</v>
      </c>
      <c r="E84" s="38"/>
    </row>
    <row r="85" spans="1:5" s="11" customFormat="1" ht="117" customHeight="1" x14ac:dyDescent="0.25">
      <c r="A85" s="44" t="s">
        <v>283</v>
      </c>
      <c r="B85" s="45" t="s">
        <v>281</v>
      </c>
      <c r="C85" s="39"/>
      <c r="D85" s="39">
        <v>62757.66</v>
      </c>
      <c r="E85" s="38"/>
    </row>
    <row r="86" spans="1:5" s="36" customFormat="1" ht="15.75" x14ac:dyDescent="0.25">
      <c r="A86" s="34" t="s">
        <v>106</v>
      </c>
      <c r="B86" s="29" t="s">
        <v>107</v>
      </c>
      <c r="C86" s="42">
        <f>C87+C146+C149</f>
        <v>238305513.03</v>
      </c>
      <c r="D86" s="42">
        <f>D87+D146+D149</f>
        <v>45179399.200000003</v>
      </c>
      <c r="E86" s="38">
        <f t="shared" si="32"/>
        <v>18.958604283029079</v>
      </c>
    </row>
    <row r="87" spans="1:5" s="37" customFormat="1" ht="30" x14ac:dyDescent="0.25">
      <c r="A87" s="34" t="s">
        <v>108</v>
      </c>
      <c r="B87" s="32" t="s">
        <v>109</v>
      </c>
      <c r="C87" s="43">
        <f>C88+C93+C116+C139</f>
        <v>238305513.03</v>
      </c>
      <c r="D87" s="43">
        <f>D88+D93+D116+D139</f>
        <v>45180399.200000003</v>
      </c>
      <c r="E87" s="38">
        <f t="shared" si="32"/>
        <v>18.959023912431391</v>
      </c>
    </row>
    <row r="88" spans="1:5" s="36" customFormat="1" ht="30" x14ac:dyDescent="0.25">
      <c r="A88" s="34" t="s">
        <v>110</v>
      </c>
      <c r="B88" s="32" t="s">
        <v>111</v>
      </c>
      <c r="C88" s="42">
        <f>C89+C91</f>
        <v>66002700</v>
      </c>
      <c r="D88" s="42">
        <f t="shared" ref="D88" si="36">D89+D91</f>
        <v>16500675</v>
      </c>
      <c r="E88" s="38">
        <f t="shared" si="32"/>
        <v>25</v>
      </c>
    </row>
    <row r="89" spans="1:5" s="37" customFormat="1" ht="15.75" x14ac:dyDescent="0.25">
      <c r="A89" s="34" t="s">
        <v>112</v>
      </c>
      <c r="B89" s="32" t="s">
        <v>113</v>
      </c>
      <c r="C89" s="43">
        <f>C90</f>
        <v>62046000</v>
      </c>
      <c r="D89" s="43">
        <f t="shared" ref="D89" si="37">D90</f>
        <v>15511500</v>
      </c>
      <c r="E89" s="38">
        <f t="shared" si="32"/>
        <v>25</v>
      </c>
    </row>
    <row r="90" spans="1:5" s="37" customFormat="1" ht="45" x14ac:dyDescent="0.25">
      <c r="A90" s="34" t="s">
        <v>114</v>
      </c>
      <c r="B90" s="32" t="s">
        <v>115</v>
      </c>
      <c r="C90" s="43">
        <v>62046000</v>
      </c>
      <c r="D90" s="43">
        <v>15511500</v>
      </c>
      <c r="E90" s="38">
        <f t="shared" si="32"/>
        <v>25</v>
      </c>
    </row>
    <row r="91" spans="1:5" s="37" customFormat="1" ht="30" x14ac:dyDescent="0.25">
      <c r="A91" s="34" t="s">
        <v>116</v>
      </c>
      <c r="B91" s="32" t="s">
        <v>117</v>
      </c>
      <c r="C91" s="43">
        <f>C92</f>
        <v>3956700</v>
      </c>
      <c r="D91" s="43">
        <f t="shared" ref="D91" si="38">D92</f>
        <v>989175</v>
      </c>
      <c r="E91" s="38">
        <f t="shared" si="32"/>
        <v>25</v>
      </c>
    </row>
    <row r="92" spans="1:5" s="37" customFormat="1" ht="45" x14ac:dyDescent="0.25">
      <c r="A92" s="34" t="s">
        <v>118</v>
      </c>
      <c r="B92" s="32" t="s">
        <v>119</v>
      </c>
      <c r="C92" s="43">
        <v>3956700</v>
      </c>
      <c r="D92" s="43">
        <v>989175</v>
      </c>
      <c r="E92" s="38">
        <f t="shared" si="32"/>
        <v>25</v>
      </c>
    </row>
    <row r="93" spans="1:5" s="37" customFormat="1" ht="42.75" x14ac:dyDescent="0.25">
      <c r="A93" s="47" t="s">
        <v>120</v>
      </c>
      <c r="B93" s="48" t="s">
        <v>121</v>
      </c>
      <c r="C93" s="42">
        <f>C106+C108+C104+C102+C100+C99+C97+C95</f>
        <v>43064020.399999999</v>
      </c>
      <c r="D93" s="42">
        <f t="shared" ref="D93" si="39">D106+D108+D104+D102+D100+D99+D97+D95</f>
        <v>2104948.1</v>
      </c>
      <c r="E93" s="38">
        <f t="shared" si="32"/>
        <v>4.8879507311398172</v>
      </c>
    </row>
    <row r="94" spans="1:5" s="37" customFormat="1" ht="60" x14ac:dyDescent="0.25">
      <c r="A94" s="18" t="s">
        <v>181</v>
      </c>
      <c r="B94" s="26" t="s">
        <v>182</v>
      </c>
      <c r="C94" s="43">
        <f>C95</f>
        <v>2427000</v>
      </c>
      <c r="D94" s="43">
        <f t="shared" ref="D94" si="40">D95</f>
        <v>0</v>
      </c>
      <c r="E94" s="38">
        <f t="shared" si="32"/>
        <v>0</v>
      </c>
    </row>
    <row r="95" spans="1:5" s="37" customFormat="1" ht="60" x14ac:dyDescent="0.25">
      <c r="A95" s="18" t="s">
        <v>122</v>
      </c>
      <c r="B95" s="26" t="s">
        <v>176</v>
      </c>
      <c r="C95" s="43">
        <v>2427000</v>
      </c>
      <c r="D95" s="43"/>
      <c r="E95" s="38">
        <f t="shared" si="32"/>
        <v>0</v>
      </c>
    </row>
    <row r="96" spans="1:5" s="37" customFormat="1" ht="60" x14ac:dyDescent="0.25">
      <c r="A96" s="18" t="s">
        <v>183</v>
      </c>
      <c r="B96" s="26" t="s">
        <v>184</v>
      </c>
      <c r="C96" s="43">
        <f>C97</f>
        <v>19888954.739999998</v>
      </c>
      <c r="D96" s="43">
        <f t="shared" ref="D96" si="41">D97</f>
        <v>0</v>
      </c>
      <c r="E96" s="38">
        <f t="shared" si="32"/>
        <v>0</v>
      </c>
    </row>
    <row r="97" spans="1:5" s="37" customFormat="1" ht="60" x14ac:dyDescent="0.25">
      <c r="A97" s="18" t="s">
        <v>123</v>
      </c>
      <c r="B97" s="26" t="s">
        <v>177</v>
      </c>
      <c r="C97" s="43">
        <f>21302910.09-1413955.35</f>
        <v>19888954.739999998</v>
      </c>
      <c r="D97" s="43"/>
      <c r="E97" s="38">
        <f t="shared" si="32"/>
        <v>0</v>
      </c>
    </row>
    <row r="98" spans="1:5" s="37" customFormat="1" ht="60" x14ac:dyDescent="0.25">
      <c r="A98" s="18" t="s">
        <v>185</v>
      </c>
      <c r="B98" s="26" t="s">
        <v>186</v>
      </c>
      <c r="C98" s="43">
        <f>C99</f>
        <v>263529</v>
      </c>
      <c r="D98" s="43">
        <f t="shared" ref="D98" si="42">D99</f>
        <v>0</v>
      </c>
      <c r="E98" s="38">
        <f t="shared" si="32"/>
        <v>0</v>
      </c>
    </row>
    <row r="99" spans="1:5" s="37" customFormat="1" ht="60" x14ac:dyDescent="0.25">
      <c r="A99" s="18" t="s">
        <v>124</v>
      </c>
      <c r="B99" s="26" t="s">
        <v>178</v>
      </c>
      <c r="C99" s="43">
        <v>263529</v>
      </c>
      <c r="D99" s="43"/>
      <c r="E99" s="38">
        <f t="shared" si="32"/>
        <v>0</v>
      </c>
    </row>
    <row r="100" spans="1:5" s="37" customFormat="1" ht="60" x14ac:dyDescent="0.25">
      <c r="A100" s="18" t="s">
        <v>263</v>
      </c>
      <c r="B100" s="26" t="s">
        <v>264</v>
      </c>
      <c r="C100" s="43">
        <f>C101</f>
        <v>4884260</v>
      </c>
      <c r="D100" s="43">
        <f t="shared" ref="D100" si="43">D101</f>
        <v>1196492.1000000001</v>
      </c>
      <c r="E100" s="38">
        <f t="shared" si="32"/>
        <v>24.496896152129498</v>
      </c>
    </row>
    <row r="101" spans="1:5" s="37" customFormat="1" ht="75" x14ac:dyDescent="0.25">
      <c r="A101" s="18" t="s">
        <v>265</v>
      </c>
      <c r="B101" s="26" t="s">
        <v>266</v>
      </c>
      <c r="C101" s="43">
        <v>4884260</v>
      </c>
      <c r="D101" s="43">
        <v>1196492.1000000001</v>
      </c>
      <c r="E101" s="38">
        <f t="shared" si="32"/>
        <v>24.496896152129498</v>
      </c>
    </row>
    <row r="102" spans="1:5" s="37" customFormat="1" ht="60" x14ac:dyDescent="0.25">
      <c r="A102" s="18" t="s">
        <v>218</v>
      </c>
      <c r="B102" s="26" t="s">
        <v>125</v>
      </c>
      <c r="C102" s="43">
        <f>C103</f>
        <v>1300000</v>
      </c>
      <c r="D102" s="43">
        <f t="shared" ref="D102" si="44">D103</f>
        <v>0</v>
      </c>
      <c r="E102" s="38">
        <f t="shared" si="32"/>
        <v>0</v>
      </c>
    </row>
    <row r="103" spans="1:5" s="37" customFormat="1" ht="60" x14ac:dyDescent="0.25">
      <c r="A103" s="18" t="s">
        <v>126</v>
      </c>
      <c r="B103" s="26" t="s">
        <v>127</v>
      </c>
      <c r="C103" s="43">
        <v>1300000</v>
      </c>
      <c r="D103" s="43"/>
      <c r="E103" s="38">
        <f t="shared" si="32"/>
        <v>0</v>
      </c>
    </row>
    <row r="104" spans="1:5" s="37" customFormat="1" ht="30" x14ac:dyDescent="0.25">
      <c r="A104" s="18" t="s">
        <v>223</v>
      </c>
      <c r="B104" s="26" t="s">
        <v>128</v>
      </c>
      <c r="C104" s="43">
        <f>C105</f>
        <v>2073195</v>
      </c>
      <c r="D104" s="43">
        <f t="shared" ref="D104" si="45">D105</f>
        <v>691065</v>
      </c>
      <c r="E104" s="38">
        <f t="shared" si="32"/>
        <v>33.333333333333329</v>
      </c>
    </row>
    <row r="105" spans="1:5" s="37" customFormat="1" ht="45" x14ac:dyDescent="0.25">
      <c r="A105" s="18" t="s">
        <v>129</v>
      </c>
      <c r="B105" s="26" t="s">
        <v>130</v>
      </c>
      <c r="C105" s="43">
        <v>2073195</v>
      </c>
      <c r="D105" s="43">
        <v>691065</v>
      </c>
      <c r="E105" s="38">
        <f t="shared" si="32"/>
        <v>33.333333333333329</v>
      </c>
    </row>
    <row r="106" spans="1:5" s="37" customFormat="1" ht="15.75" x14ac:dyDescent="0.25">
      <c r="A106" s="34" t="s">
        <v>250</v>
      </c>
      <c r="B106" s="32" t="s">
        <v>224</v>
      </c>
      <c r="C106" s="43">
        <f>C107</f>
        <v>0</v>
      </c>
      <c r="D106" s="43">
        <f>D107</f>
        <v>217391</v>
      </c>
      <c r="E106" s="38"/>
    </row>
    <row r="107" spans="1:5" s="37" customFormat="1" ht="30" x14ac:dyDescent="0.25">
      <c r="A107" s="41" t="s">
        <v>251</v>
      </c>
      <c r="B107" s="32" t="s">
        <v>225</v>
      </c>
      <c r="C107" s="43"/>
      <c r="D107" s="43">
        <v>217391</v>
      </c>
      <c r="E107" s="38"/>
    </row>
    <row r="108" spans="1:5" s="37" customFormat="1" ht="15.75" x14ac:dyDescent="0.25">
      <c r="A108" s="34" t="s">
        <v>131</v>
      </c>
      <c r="B108" s="49" t="s">
        <v>132</v>
      </c>
      <c r="C108" s="43">
        <f t="shared" ref="C108:D108" si="46">C109</f>
        <v>12227081.66</v>
      </c>
      <c r="D108" s="43">
        <f t="shared" si="46"/>
        <v>0</v>
      </c>
      <c r="E108" s="38">
        <f t="shared" si="32"/>
        <v>0</v>
      </c>
    </row>
    <row r="109" spans="1:5" s="37" customFormat="1" ht="15.75" x14ac:dyDescent="0.25">
      <c r="A109" s="34" t="s">
        <v>133</v>
      </c>
      <c r="B109" s="49" t="s">
        <v>173</v>
      </c>
      <c r="C109" s="43">
        <f>C110+C111+C112+C115+C113+C114</f>
        <v>12227081.66</v>
      </c>
      <c r="D109" s="43">
        <f t="shared" ref="D109:E109" si="47">D110+D111+D112+D115+D113+D114</f>
        <v>0</v>
      </c>
      <c r="E109" s="43">
        <f t="shared" si="47"/>
        <v>0</v>
      </c>
    </row>
    <row r="110" spans="1:5" s="36" customFormat="1" ht="30" x14ac:dyDescent="0.25">
      <c r="A110" s="34"/>
      <c r="B110" s="49" t="s">
        <v>187</v>
      </c>
      <c r="C110" s="43">
        <v>332280</v>
      </c>
      <c r="D110" s="43"/>
      <c r="E110" s="38">
        <f t="shared" si="32"/>
        <v>0</v>
      </c>
    </row>
    <row r="111" spans="1:5" s="36" customFormat="1" ht="30" x14ac:dyDescent="0.25">
      <c r="A111" s="34"/>
      <c r="B111" s="49" t="s">
        <v>188</v>
      </c>
      <c r="C111" s="43">
        <v>8550000</v>
      </c>
      <c r="D111" s="43"/>
      <c r="E111" s="38">
        <f t="shared" si="32"/>
        <v>0</v>
      </c>
    </row>
    <row r="112" spans="1:5" s="36" customFormat="1" ht="45" x14ac:dyDescent="0.25">
      <c r="A112" s="34"/>
      <c r="B112" s="49" t="s">
        <v>252</v>
      </c>
      <c r="C112" s="43">
        <f>166667-4329.34</f>
        <v>162337.66</v>
      </c>
      <c r="D112" s="43"/>
      <c r="E112" s="38">
        <f t="shared" si="32"/>
        <v>0</v>
      </c>
    </row>
    <row r="113" spans="1:5" s="36" customFormat="1" ht="120" x14ac:dyDescent="0.25">
      <c r="A113" s="34"/>
      <c r="B113" s="49" t="s">
        <v>253</v>
      </c>
      <c r="C113" s="43">
        <v>1500000</v>
      </c>
      <c r="D113" s="43"/>
      <c r="E113" s="38">
        <f t="shared" si="32"/>
        <v>0</v>
      </c>
    </row>
    <row r="114" spans="1:5" s="36" customFormat="1" ht="90" x14ac:dyDescent="0.25">
      <c r="A114" s="34"/>
      <c r="B114" s="49" t="s">
        <v>254</v>
      </c>
      <c r="C114" s="43">
        <v>1458464</v>
      </c>
      <c r="D114" s="43"/>
      <c r="E114" s="38">
        <f t="shared" si="32"/>
        <v>0</v>
      </c>
    </row>
    <row r="115" spans="1:5" s="36" customFormat="1" ht="120" x14ac:dyDescent="0.25">
      <c r="A115" s="34"/>
      <c r="B115" s="49" t="s">
        <v>255</v>
      </c>
      <c r="C115" s="43">
        <v>224000</v>
      </c>
      <c r="D115" s="43"/>
      <c r="E115" s="38">
        <f t="shared" si="32"/>
        <v>0</v>
      </c>
    </row>
    <row r="116" spans="1:5" s="36" customFormat="1" ht="28.5" x14ac:dyDescent="0.25">
      <c r="A116" s="34" t="s">
        <v>134</v>
      </c>
      <c r="B116" s="29" t="s">
        <v>135</v>
      </c>
      <c r="C116" s="42">
        <f>C117+C127+C129+C131+C133+C135+C137</f>
        <v>114791505.63</v>
      </c>
      <c r="D116" s="42">
        <f t="shared" ref="D116" si="48">D117+D127+D129+D131+D133+D135+D137</f>
        <v>22755811.349999998</v>
      </c>
      <c r="E116" s="38">
        <f t="shared" si="32"/>
        <v>19.82360212553299</v>
      </c>
    </row>
    <row r="117" spans="1:5" s="36" customFormat="1" ht="45" x14ac:dyDescent="0.25">
      <c r="A117" s="34" t="s">
        <v>136</v>
      </c>
      <c r="B117" s="32" t="s">
        <v>137</v>
      </c>
      <c r="C117" s="43">
        <f>C118</f>
        <v>104089804.03</v>
      </c>
      <c r="D117" s="43">
        <f t="shared" ref="D117" si="49">D118</f>
        <v>22315672.809999999</v>
      </c>
      <c r="E117" s="38">
        <f t="shared" si="32"/>
        <v>21.438865235607839</v>
      </c>
    </row>
    <row r="118" spans="1:5" s="36" customFormat="1" ht="45" x14ac:dyDescent="0.25">
      <c r="A118" s="34" t="s">
        <v>138</v>
      </c>
      <c r="B118" s="32" t="s">
        <v>139</v>
      </c>
      <c r="C118" s="43">
        <f>SUM(C119:C126)</f>
        <v>104089804.03</v>
      </c>
      <c r="D118" s="43">
        <f t="shared" ref="D118" si="50">SUM(D119:D126)</f>
        <v>22315672.809999999</v>
      </c>
      <c r="E118" s="38">
        <f t="shared" si="32"/>
        <v>21.438865235607839</v>
      </c>
    </row>
    <row r="119" spans="1:5" s="36" customFormat="1" ht="45" x14ac:dyDescent="0.25">
      <c r="A119" s="34"/>
      <c r="B119" s="32" t="s">
        <v>189</v>
      </c>
      <c r="C119" s="43">
        <v>833000</v>
      </c>
      <c r="D119" s="43">
        <v>208251</v>
      </c>
      <c r="E119" s="38">
        <f t="shared" si="32"/>
        <v>25.000120048019209</v>
      </c>
    </row>
    <row r="120" spans="1:5" s="36" customFormat="1" ht="45" x14ac:dyDescent="0.25">
      <c r="A120" s="34"/>
      <c r="B120" s="32" t="s">
        <v>196</v>
      </c>
      <c r="C120" s="43">
        <v>90919604</v>
      </c>
      <c r="D120" s="43">
        <v>20213934</v>
      </c>
      <c r="E120" s="38">
        <f t="shared" si="32"/>
        <v>22.232756315128693</v>
      </c>
    </row>
    <row r="121" spans="1:5" s="36" customFormat="1" ht="105" x14ac:dyDescent="0.25">
      <c r="A121" s="34"/>
      <c r="B121" s="32" t="s">
        <v>192</v>
      </c>
      <c r="C121" s="43">
        <v>122400</v>
      </c>
      <c r="D121" s="43">
        <v>27000</v>
      </c>
      <c r="E121" s="38">
        <f t="shared" si="32"/>
        <v>22.058823529411764</v>
      </c>
    </row>
    <row r="122" spans="1:5" s="36" customFormat="1" ht="135" x14ac:dyDescent="0.25">
      <c r="A122" s="34"/>
      <c r="B122" s="32" t="s">
        <v>191</v>
      </c>
      <c r="C122" s="43">
        <v>1194820</v>
      </c>
      <c r="D122" s="43">
        <v>146750.41</v>
      </c>
      <c r="E122" s="38">
        <f t="shared" si="32"/>
        <v>12.282219079024456</v>
      </c>
    </row>
    <row r="123" spans="1:5" s="36" customFormat="1" ht="90" x14ac:dyDescent="0.25">
      <c r="A123" s="34"/>
      <c r="B123" s="32" t="s">
        <v>195</v>
      </c>
      <c r="C123" s="43">
        <v>238884</v>
      </c>
      <c r="D123" s="43">
        <v>29281.95</v>
      </c>
      <c r="E123" s="38">
        <f t="shared" si="32"/>
        <v>12.257811322650324</v>
      </c>
    </row>
    <row r="124" spans="1:5" s="36" customFormat="1" ht="75" x14ac:dyDescent="0.25">
      <c r="A124" s="34"/>
      <c r="B124" s="32" t="s">
        <v>193</v>
      </c>
      <c r="C124" s="43">
        <v>164800</v>
      </c>
      <c r="D124" s="43">
        <v>10500</v>
      </c>
      <c r="E124" s="38">
        <f t="shared" si="32"/>
        <v>6.3713592233009706</v>
      </c>
    </row>
    <row r="125" spans="1:5" s="36" customFormat="1" ht="120" x14ac:dyDescent="0.25">
      <c r="A125" s="34"/>
      <c r="B125" s="32" t="s">
        <v>194</v>
      </c>
      <c r="C125" s="43">
        <v>10502700</v>
      </c>
      <c r="D125" s="43">
        <v>1679955.45</v>
      </c>
      <c r="E125" s="38">
        <f t="shared" si="32"/>
        <v>15.995462595332629</v>
      </c>
    </row>
    <row r="126" spans="1:5" s="36" customFormat="1" ht="165" x14ac:dyDescent="0.25">
      <c r="A126" s="34"/>
      <c r="B126" s="32" t="s">
        <v>190</v>
      </c>
      <c r="C126" s="43">
        <f>70096.6+43499.43</f>
        <v>113596.03</v>
      </c>
      <c r="D126" s="43"/>
      <c r="E126" s="38">
        <f t="shared" si="32"/>
        <v>0</v>
      </c>
    </row>
    <row r="127" spans="1:5" s="36" customFormat="1" ht="75" x14ac:dyDescent="0.25">
      <c r="A127" s="34" t="s">
        <v>140</v>
      </c>
      <c r="B127" s="32" t="s">
        <v>141</v>
      </c>
      <c r="C127" s="43">
        <f>C128</f>
        <v>922925</v>
      </c>
      <c r="D127" s="43">
        <f t="shared" ref="D127" si="51">D128</f>
        <v>134965.01999999999</v>
      </c>
      <c r="E127" s="38">
        <f t="shared" si="32"/>
        <v>14.623617303681231</v>
      </c>
    </row>
    <row r="128" spans="1:5" s="36" customFormat="1" ht="90" x14ac:dyDescent="0.25">
      <c r="A128" s="34" t="s">
        <v>142</v>
      </c>
      <c r="B128" s="32" t="s">
        <v>143</v>
      </c>
      <c r="C128" s="43">
        <v>922925</v>
      </c>
      <c r="D128" s="43">
        <v>134965.01999999999</v>
      </c>
      <c r="E128" s="38">
        <f t="shared" si="32"/>
        <v>14.623617303681231</v>
      </c>
    </row>
    <row r="129" spans="1:5" s="37" customFormat="1" ht="75" x14ac:dyDescent="0.25">
      <c r="A129" s="34" t="s">
        <v>144</v>
      </c>
      <c r="B129" s="32" t="s">
        <v>145</v>
      </c>
      <c r="C129" s="43">
        <f>C130</f>
        <v>8108496</v>
      </c>
      <c r="D129" s="43">
        <f t="shared" ref="D129" si="52">D130</f>
        <v>0</v>
      </c>
      <c r="E129" s="38">
        <f t="shared" si="32"/>
        <v>0</v>
      </c>
    </row>
    <row r="130" spans="1:5" s="37" customFormat="1" ht="75" x14ac:dyDescent="0.25">
      <c r="A130" s="34" t="s">
        <v>146</v>
      </c>
      <c r="B130" s="32" t="s">
        <v>147</v>
      </c>
      <c r="C130" s="43">
        <v>8108496</v>
      </c>
      <c r="D130" s="43"/>
      <c r="E130" s="38">
        <f t="shared" si="32"/>
        <v>0</v>
      </c>
    </row>
    <row r="131" spans="1:5" s="37" customFormat="1" ht="45" x14ac:dyDescent="0.25">
      <c r="A131" s="34" t="s">
        <v>148</v>
      </c>
      <c r="B131" s="32" t="s">
        <v>149</v>
      </c>
      <c r="C131" s="43">
        <f>C132</f>
        <v>1110447</v>
      </c>
      <c r="D131" s="43">
        <f t="shared" ref="D131" si="53">D132</f>
        <v>286287.2</v>
      </c>
      <c r="E131" s="38">
        <f t="shared" si="32"/>
        <v>25.781257457582395</v>
      </c>
    </row>
    <row r="132" spans="1:5" s="37" customFormat="1" ht="45" x14ac:dyDescent="0.25">
      <c r="A132" s="34" t="s">
        <v>150</v>
      </c>
      <c r="B132" s="32" t="s">
        <v>151</v>
      </c>
      <c r="C132" s="43">
        <v>1110447</v>
      </c>
      <c r="D132" s="43">
        <v>286287.2</v>
      </c>
      <c r="E132" s="38">
        <f t="shared" si="32"/>
        <v>25.781257457582395</v>
      </c>
    </row>
    <row r="133" spans="1:5" s="37" customFormat="1" ht="60" x14ac:dyDescent="0.25">
      <c r="A133" s="34" t="s">
        <v>152</v>
      </c>
      <c r="B133" s="32" t="s">
        <v>153</v>
      </c>
      <c r="C133" s="43">
        <f>C134</f>
        <v>7421</v>
      </c>
      <c r="D133" s="43">
        <f t="shared" ref="D133" si="54">D134</f>
        <v>0</v>
      </c>
      <c r="E133" s="38">
        <f t="shared" si="32"/>
        <v>0</v>
      </c>
    </row>
    <row r="134" spans="1:5" s="37" customFormat="1" ht="90" x14ac:dyDescent="0.25">
      <c r="A134" s="34" t="s">
        <v>154</v>
      </c>
      <c r="B134" s="32" t="s">
        <v>155</v>
      </c>
      <c r="C134" s="43">
        <v>7421</v>
      </c>
      <c r="D134" s="43"/>
      <c r="E134" s="38">
        <f t="shared" si="32"/>
        <v>0</v>
      </c>
    </row>
    <row r="135" spans="1:5" s="36" customFormat="1" ht="45" x14ac:dyDescent="0.25">
      <c r="A135" s="34" t="s">
        <v>156</v>
      </c>
      <c r="B135" s="32" t="s">
        <v>157</v>
      </c>
      <c r="C135" s="43">
        <f>C136</f>
        <v>238528.6</v>
      </c>
      <c r="D135" s="43">
        <f t="shared" ref="D135" si="55">D136</f>
        <v>18886.32</v>
      </c>
      <c r="E135" s="38">
        <f t="shared" si="32"/>
        <v>7.9178429756431719</v>
      </c>
    </row>
    <row r="136" spans="1:5" s="37" customFormat="1" ht="60" x14ac:dyDescent="0.25">
      <c r="A136" s="34" t="s">
        <v>158</v>
      </c>
      <c r="B136" s="32" t="s">
        <v>159</v>
      </c>
      <c r="C136" s="43">
        <v>238528.6</v>
      </c>
      <c r="D136" s="43">
        <v>18886.32</v>
      </c>
      <c r="E136" s="38">
        <f t="shared" ref="E136:E145" si="56">D136/C136*100</f>
        <v>7.9178429756431719</v>
      </c>
    </row>
    <row r="137" spans="1:5" s="37" customFormat="1" ht="30" x14ac:dyDescent="0.25">
      <c r="A137" s="34" t="s">
        <v>232</v>
      </c>
      <c r="B137" s="50" t="s">
        <v>230</v>
      </c>
      <c r="C137" s="43">
        <f>C138</f>
        <v>313884</v>
      </c>
      <c r="D137" s="43">
        <f t="shared" ref="D137" si="57">D138</f>
        <v>0</v>
      </c>
      <c r="E137" s="38">
        <f t="shared" si="56"/>
        <v>0</v>
      </c>
    </row>
    <row r="138" spans="1:5" s="37" customFormat="1" ht="45" x14ac:dyDescent="0.25">
      <c r="A138" s="51" t="s">
        <v>229</v>
      </c>
      <c r="B138" s="50" t="s">
        <v>231</v>
      </c>
      <c r="C138" s="43">
        <v>313884</v>
      </c>
      <c r="D138" s="43"/>
      <c r="E138" s="38">
        <f t="shared" si="56"/>
        <v>0</v>
      </c>
    </row>
    <row r="139" spans="1:5" s="37" customFormat="1" ht="15.75" x14ac:dyDescent="0.25">
      <c r="A139" s="34" t="s">
        <v>160</v>
      </c>
      <c r="B139" s="29" t="s">
        <v>0</v>
      </c>
      <c r="C139" s="42">
        <f>C140+C142+C144</f>
        <v>14447287</v>
      </c>
      <c r="D139" s="42">
        <f t="shared" ref="D139" si="58">D140+D142+D144</f>
        <v>3818964.75</v>
      </c>
      <c r="E139" s="38">
        <f t="shared" si="56"/>
        <v>26.433784765264235</v>
      </c>
    </row>
    <row r="140" spans="1:5" s="37" customFormat="1" ht="75" x14ac:dyDescent="0.25">
      <c r="A140" s="34" t="s">
        <v>161</v>
      </c>
      <c r="B140" s="32" t="s">
        <v>162</v>
      </c>
      <c r="C140" s="43">
        <f t="shared" ref="C140:D140" si="59">C141</f>
        <v>5890900</v>
      </c>
      <c r="D140" s="43">
        <f t="shared" si="59"/>
        <v>1703119.4</v>
      </c>
      <c r="E140" s="38">
        <f t="shared" si="56"/>
        <v>28.911022084910627</v>
      </c>
    </row>
    <row r="141" spans="1:5" s="37" customFormat="1" ht="75" x14ac:dyDescent="0.25">
      <c r="A141" s="34" t="s">
        <v>163</v>
      </c>
      <c r="B141" s="32" t="s">
        <v>164</v>
      </c>
      <c r="C141" s="43">
        <v>5890900</v>
      </c>
      <c r="D141" s="43">
        <v>1703119.4</v>
      </c>
      <c r="E141" s="38">
        <f t="shared" si="56"/>
        <v>28.911022084910627</v>
      </c>
    </row>
    <row r="142" spans="1:5" s="37" customFormat="1" ht="75" x14ac:dyDescent="0.25">
      <c r="A142" s="34" t="s">
        <v>267</v>
      </c>
      <c r="B142" s="32" t="s">
        <v>268</v>
      </c>
      <c r="C142" s="43">
        <f>C143</f>
        <v>7890120</v>
      </c>
      <c r="D142" s="43">
        <f t="shared" ref="D142" si="60">D143</f>
        <v>1944073.35</v>
      </c>
      <c r="E142" s="38">
        <f t="shared" si="56"/>
        <v>24.639338184970573</v>
      </c>
    </row>
    <row r="143" spans="1:5" s="37" customFormat="1" ht="75" x14ac:dyDescent="0.25">
      <c r="A143" s="34" t="s">
        <v>233</v>
      </c>
      <c r="B143" s="32" t="s">
        <v>234</v>
      </c>
      <c r="C143" s="43">
        <v>7890120</v>
      </c>
      <c r="D143" s="43">
        <v>1944073.35</v>
      </c>
      <c r="E143" s="38">
        <f t="shared" si="56"/>
        <v>24.639338184970573</v>
      </c>
    </row>
    <row r="144" spans="1:5" s="37" customFormat="1" ht="30" x14ac:dyDescent="0.25">
      <c r="A144" s="34" t="s">
        <v>165</v>
      </c>
      <c r="B144" s="32" t="s">
        <v>166</v>
      </c>
      <c r="C144" s="43">
        <f>C145</f>
        <v>666267</v>
      </c>
      <c r="D144" s="43">
        <f t="shared" ref="D144" si="61">D145</f>
        <v>171772</v>
      </c>
      <c r="E144" s="38">
        <f t="shared" si="56"/>
        <v>25.7812558628898</v>
      </c>
    </row>
    <row r="145" spans="1:5" s="37" customFormat="1" ht="30" x14ac:dyDescent="0.25">
      <c r="A145" s="34" t="s">
        <v>167</v>
      </c>
      <c r="B145" s="32" t="s">
        <v>168</v>
      </c>
      <c r="C145" s="43">
        <v>666267</v>
      </c>
      <c r="D145" s="43">
        <v>171772</v>
      </c>
      <c r="E145" s="38">
        <f t="shared" si="56"/>
        <v>25.7812558628898</v>
      </c>
    </row>
    <row r="146" spans="1:5" s="36" customFormat="1" ht="15.75" hidden="1" x14ac:dyDescent="0.25">
      <c r="A146" s="34" t="s">
        <v>169</v>
      </c>
      <c r="B146" s="29" t="s">
        <v>170</v>
      </c>
      <c r="C146" s="42">
        <f t="shared" ref="C146" si="62">C148</f>
        <v>0</v>
      </c>
      <c r="D146" s="42"/>
      <c r="E146" s="38"/>
    </row>
    <row r="147" spans="1:5" s="36" customFormat="1" ht="30" hidden="1" x14ac:dyDescent="0.25">
      <c r="A147" s="34" t="s">
        <v>219</v>
      </c>
      <c r="B147" s="32" t="s">
        <v>171</v>
      </c>
      <c r="C147" s="42">
        <f>C148</f>
        <v>0</v>
      </c>
      <c r="D147" s="42"/>
      <c r="E147" s="38"/>
    </row>
    <row r="148" spans="1:5" s="37" customFormat="1" ht="30" hidden="1" x14ac:dyDescent="0.25">
      <c r="A148" s="34" t="s">
        <v>174</v>
      </c>
      <c r="B148" s="32" t="s">
        <v>171</v>
      </c>
      <c r="C148" s="43">
        <v>0</v>
      </c>
      <c r="D148" s="43"/>
      <c r="E148" s="38"/>
    </row>
    <row r="149" spans="1:5" s="37" customFormat="1" ht="51" customHeight="1" x14ac:dyDescent="0.25">
      <c r="A149" s="52" t="s">
        <v>272</v>
      </c>
      <c r="B149" s="53" t="s">
        <v>269</v>
      </c>
      <c r="C149" s="43"/>
      <c r="D149" s="43">
        <f>D150</f>
        <v>-1000</v>
      </c>
      <c r="E149" s="38"/>
    </row>
    <row r="150" spans="1:5" s="37" customFormat="1" ht="66.75" customHeight="1" x14ac:dyDescent="0.25">
      <c r="A150" s="52" t="s">
        <v>273</v>
      </c>
      <c r="B150" s="53" t="s">
        <v>270</v>
      </c>
      <c r="C150" s="43"/>
      <c r="D150" s="43">
        <f>D151</f>
        <v>-1000</v>
      </c>
      <c r="E150" s="38"/>
    </row>
    <row r="151" spans="1:5" s="37" customFormat="1" ht="93" customHeight="1" x14ac:dyDescent="0.25">
      <c r="A151" s="52" t="s">
        <v>274</v>
      </c>
      <c r="B151" s="53" t="s">
        <v>271</v>
      </c>
      <c r="C151" s="43"/>
      <c r="D151" s="43">
        <v>-1000</v>
      </c>
      <c r="E151" s="38"/>
    </row>
    <row r="152" spans="1:5" s="37" customFormat="1" ht="15.75" x14ac:dyDescent="0.25">
      <c r="A152" s="3"/>
      <c r="B152" s="29" t="s">
        <v>172</v>
      </c>
      <c r="C152" s="28">
        <f>C7+C86</f>
        <v>298692613.02999997</v>
      </c>
      <c r="D152" s="28">
        <f>D7+D86</f>
        <v>60586158.010000005</v>
      </c>
      <c r="E152" s="27">
        <f>D152/C152*100</f>
        <v>20.283781843615557</v>
      </c>
    </row>
    <row r="153" spans="1:5" hidden="1" x14ac:dyDescent="0.25">
      <c r="D153" s="14">
        <f>D154+D155+D164-D152</f>
        <v>0</v>
      </c>
    </row>
    <row r="154" spans="1:5" s="7" customFormat="1" ht="14.25" hidden="1" x14ac:dyDescent="0.25">
      <c r="A154" s="19"/>
      <c r="B154" s="7" t="s">
        <v>220</v>
      </c>
      <c r="C154" s="20">
        <f>C7</f>
        <v>60387100</v>
      </c>
      <c r="D154" s="20">
        <f>D7</f>
        <v>15406758.810000002</v>
      </c>
    </row>
    <row r="155" spans="1:5" hidden="1" x14ac:dyDescent="0.25">
      <c r="B155" s="7" t="s">
        <v>221</v>
      </c>
      <c r="C155" s="20">
        <f>C156+C161</f>
        <v>238305513.03</v>
      </c>
      <c r="D155" s="20">
        <f t="shared" ref="D155" si="63">D156+D161</f>
        <v>45180399.200000003</v>
      </c>
    </row>
    <row r="156" spans="1:5" s="7" customFormat="1" ht="14.25" hidden="1" x14ac:dyDescent="0.25">
      <c r="A156" s="19"/>
      <c r="B156" s="7" t="s">
        <v>256</v>
      </c>
      <c r="C156" s="20">
        <f>C157+C158+C159+C160</f>
        <v>231748346.03</v>
      </c>
      <c r="D156" s="20">
        <f t="shared" ref="D156" si="64">D157+D158+D159+D160</f>
        <v>43305507.800000004</v>
      </c>
    </row>
    <row r="157" spans="1:5" hidden="1" x14ac:dyDescent="0.25">
      <c r="B157" s="22" t="s">
        <v>258</v>
      </c>
      <c r="C157" s="14">
        <f>C88</f>
        <v>66002700</v>
      </c>
      <c r="D157" s="14">
        <f>D88</f>
        <v>16500675</v>
      </c>
    </row>
    <row r="158" spans="1:5" hidden="1" x14ac:dyDescent="0.25">
      <c r="B158" s="22" t="s">
        <v>257</v>
      </c>
      <c r="C158" s="14">
        <f>C93</f>
        <v>43064020.399999999</v>
      </c>
      <c r="D158" s="14">
        <f>D93</f>
        <v>2104948.1</v>
      </c>
    </row>
    <row r="159" spans="1:5" hidden="1" x14ac:dyDescent="0.25">
      <c r="B159" s="22" t="s">
        <v>259</v>
      </c>
      <c r="C159" s="14">
        <f>C116</f>
        <v>114791505.63</v>
      </c>
      <c r="D159" s="14">
        <f t="shared" ref="D159" si="65">D116</f>
        <v>22755811.349999998</v>
      </c>
    </row>
    <row r="160" spans="1:5" hidden="1" x14ac:dyDescent="0.25">
      <c r="B160" s="22" t="s">
        <v>260</v>
      </c>
      <c r="C160" s="14">
        <f>C142</f>
        <v>7890120</v>
      </c>
      <c r="D160" s="14">
        <f t="shared" ref="D160" si="66">D142</f>
        <v>1944073.35</v>
      </c>
    </row>
    <row r="161" spans="1:4" s="7" customFormat="1" ht="14.25" hidden="1" x14ac:dyDescent="0.25">
      <c r="A161" s="19"/>
      <c r="B161" s="7" t="s">
        <v>261</v>
      </c>
      <c r="C161" s="20">
        <f>C162+C163</f>
        <v>6557167</v>
      </c>
      <c r="D161" s="20">
        <f t="shared" ref="D161" si="67">D162+D163</f>
        <v>1874891.4</v>
      </c>
    </row>
    <row r="162" spans="1:4" hidden="1" x14ac:dyDescent="0.25">
      <c r="B162" s="22" t="s">
        <v>262</v>
      </c>
      <c r="C162" s="14">
        <f>C141</f>
        <v>5890900</v>
      </c>
      <c r="D162" s="14">
        <f t="shared" ref="D162" si="68">D141</f>
        <v>1703119.4</v>
      </c>
    </row>
    <row r="163" spans="1:4" hidden="1" x14ac:dyDescent="0.25">
      <c r="B163" s="22" t="s">
        <v>222</v>
      </c>
      <c r="C163" s="14">
        <f>C144</f>
        <v>666267</v>
      </c>
      <c r="D163" s="14">
        <f t="shared" ref="D163" si="69">D144</f>
        <v>171772</v>
      </c>
    </row>
    <row r="164" spans="1:4" s="7" customFormat="1" ht="14.25" hidden="1" x14ac:dyDescent="0.25">
      <c r="A164" s="19"/>
      <c r="B164" s="7" t="s">
        <v>275</v>
      </c>
      <c r="C164" s="20">
        <f>C151</f>
        <v>0</v>
      </c>
      <c r="D164" s="20">
        <f t="shared" ref="D164" si="70">D151</f>
        <v>-1000</v>
      </c>
    </row>
    <row r="165" spans="1:4" hidden="1" x14ac:dyDescent="0.25"/>
  </sheetData>
  <mergeCells count="3">
    <mergeCell ref="C2:E2"/>
    <mergeCell ref="C1:E1"/>
    <mergeCell ref="A3:E3"/>
  </mergeCells>
  <pageMargins left="0.59055118110236227" right="0.59055118110236227" top="0.55118110236220474" bottom="0.59055118110236227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1.Дох</vt:lpstr>
      <vt:lpstr>'1.Дох'!Заголовки_для_печати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2021-04-23T05:43:19Z</dcterms:modified>
</cp:coreProperties>
</file>