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2" activeTab="2"/>
  </bookViews>
  <sheets>
    <sheet name="2016" sheetId="1" state="hidden" r:id="rId1"/>
    <sheet name="2017" sheetId="2" state="hidden" r:id="rId2"/>
    <sheet name="2020" sheetId="6" r:id="rId3"/>
  </sheets>
  <definedNames>
    <definedName name="_xlnm.Print_Titles" localSheetId="0">'2016'!$4:$6</definedName>
    <definedName name="_xlnm.Print_Titles" localSheetId="1">'2017'!$2:$4</definedName>
    <definedName name="_xlnm.Print_Titles" localSheetId="2">'2020'!$2:$5</definedName>
  </definedNames>
  <calcPr calcId="145621"/>
</workbook>
</file>

<file path=xl/calcChain.xml><?xml version="1.0" encoding="utf-8"?>
<calcChain xmlns="http://schemas.openxmlformats.org/spreadsheetml/2006/main">
  <c r="I14" i="6" l="1"/>
  <c r="J14" i="6"/>
  <c r="J5" i="6" s="1"/>
  <c r="K14" i="6"/>
  <c r="K5" i="6" s="1"/>
  <c r="L14" i="6"/>
  <c r="M14" i="6"/>
  <c r="H14" i="6"/>
  <c r="I5" i="6"/>
  <c r="L5" i="6"/>
  <c r="M5" i="6"/>
  <c r="H5" i="6"/>
  <c r="I6" i="6" l="1"/>
  <c r="J6" i="6"/>
  <c r="K6" i="6"/>
  <c r="L6" i="6"/>
  <c r="M6" i="6"/>
  <c r="H6" i="6"/>
  <c r="N27" i="6" l="1"/>
  <c r="N19" i="6" l="1"/>
  <c r="N18" i="6"/>
  <c r="L23" i="6"/>
  <c r="L26" i="6"/>
  <c r="L27" i="6" l="1"/>
  <c r="J27" i="6"/>
  <c r="L29" i="6"/>
  <c r="J29" i="6"/>
  <c r="N16" i="6"/>
  <c r="N15" i="6"/>
  <c r="N17" i="6" l="1"/>
  <c r="E15" i="6"/>
  <c r="N4" i="2" l="1"/>
  <c r="M4" i="2"/>
  <c r="L71" i="2"/>
  <c r="N46" i="2"/>
  <c r="M46" i="2"/>
  <c r="M6" i="1" l="1"/>
  <c r="N61" i="1"/>
  <c r="M61" i="1"/>
  <c r="L60" i="1"/>
  <c r="N55" i="1"/>
  <c r="M55" i="1"/>
  <c r="N52" i="1"/>
  <c r="M52" i="1"/>
  <c r="N44" i="1"/>
  <c r="M44" i="1"/>
  <c r="N41" i="1"/>
  <c r="M41" i="1"/>
  <c r="N35" i="1"/>
  <c r="M35" i="1"/>
  <c r="N12" i="1"/>
  <c r="M12" i="1"/>
  <c r="N6" i="1" l="1"/>
</calcChain>
</file>

<file path=xl/sharedStrings.xml><?xml version="1.0" encoding="utf-8"?>
<sst xmlns="http://schemas.openxmlformats.org/spreadsheetml/2006/main" count="700" uniqueCount="159">
  <si>
    <t>ГРБС</t>
  </si>
  <si>
    <t>Наименование муниципального учреждения</t>
  </si>
  <si>
    <t>Наименование муниципальной услуги (работы)</t>
  </si>
  <si>
    <t>Тип (услуга / работа)</t>
  </si>
  <si>
    <t>Финансовое обеспечение выполнения муниципального задания, рублей</t>
  </si>
  <si>
    <t>наименование</t>
  </si>
  <si>
    <t>единица измерения</t>
  </si>
  <si>
    <t>фактически исполнено</t>
  </si>
  <si>
    <t>услуга</t>
  </si>
  <si>
    <t>Количество оказанных услуг</t>
  </si>
  <si>
    <t>ед.</t>
  </si>
  <si>
    <t>мин.</t>
  </si>
  <si>
    <t>Муниципальное бюджетное учреждение культуры «Центр народной культуры и досуга»</t>
  </si>
  <si>
    <t>Организация деятельности клубных формирований самодеятельного народного творчества</t>
  </si>
  <si>
    <t>клубные формирования</t>
  </si>
  <si>
    <t>количество формирований</t>
  </si>
  <si>
    <t>число участников клубных формирований</t>
  </si>
  <si>
    <t>количество человек</t>
  </si>
  <si>
    <t xml:space="preserve">Муниципальное бюджетное учреждение культуры «Межпоселенческая центральная библиотека» Клетнянского района Брянской области </t>
  </si>
  <si>
    <t>Количество посещений</t>
  </si>
  <si>
    <t>процент</t>
  </si>
  <si>
    <t>Обновляемость фонда   в год</t>
  </si>
  <si>
    <t>Муниципальное  бюджетное дошкольное образовательное учреждение детский сад «Радуга» пгт  Клетня Брянской области</t>
  </si>
  <si>
    <t>чел</t>
  </si>
  <si>
    <t>%</t>
  </si>
  <si>
    <t>единица</t>
  </si>
  <si>
    <t>Муниципальное  бюджетное дошкольное образовательное учреждение детский сад «Журавлик»</t>
  </si>
  <si>
    <t xml:space="preserve">Муниципальное  бюджетное дошкольное образовательное учреждение детский сад «Сказка» </t>
  </si>
  <si>
    <t>Повышение квалификации</t>
  </si>
  <si>
    <t>Оценка деятельности ДОУ родителями воспитанников (уровень удовлетворенности)</t>
  </si>
  <si>
    <t>Стратегия и тактика функционирования и развития ДОУ</t>
  </si>
  <si>
    <t>Наличие программы (проекта) развития ДОУ на 3-5 лет.</t>
  </si>
  <si>
    <t>да</t>
  </si>
  <si>
    <t>Участие детей, сотрудников ДОУ  в различных городских (окружных) мероприятиях (вы-ставках, конкурсах и т.д.).</t>
  </si>
  <si>
    <t>Охват воспитанников ДОУ системой дополнительных платных образовательных, развивающих, оздоровительных и других услуг.</t>
  </si>
  <si>
    <t>нет</t>
  </si>
  <si>
    <t>Предоставление образова-тельных,  развивающих, оздоровительных и других услуг детям, не посещающих ДОУ</t>
  </si>
  <si>
    <t>Наличие Управляющего совета,</t>
  </si>
  <si>
    <t>Наличие   Интернет-сайта,         электронной почты в ДОУ</t>
  </si>
  <si>
    <t>Размещение публичного отчета об образовательной и фи-нансово-хозяйственной деятельности учреждения на  Интернет-сайте ДОУ.</t>
  </si>
  <si>
    <t>муниципальное бюджетное общеобразовательное учреждение средняя общеобразовательная школа №1 п. клетня Брянской области</t>
  </si>
  <si>
    <t>человек</t>
  </si>
  <si>
    <t xml:space="preserve">Качество знаний учащихся  </t>
  </si>
  <si>
    <t xml:space="preserve">Полное выполнение образовательных программ в соответствии с федеральными государственными образовательными стандартами                     </t>
  </si>
  <si>
    <t xml:space="preserve">Количество выпускников, получивших документ государственного образца                              </t>
  </si>
  <si>
    <t>Муниципальное  бюджетное общеобразовательное учреждение средняя общеобразовательная школа № 2 п.Клетня, Брянской области</t>
  </si>
  <si>
    <t>чел.</t>
  </si>
  <si>
    <t>Муниципальное бюджетное общеобразовательное учреждение средняя общеобразовательная школа с. Акуличи, Клетнянского муниципального района Брянской области</t>
  </si>
  <si>
    <t>Услуги по предоставлению общедоступного и бесплатного начального общего,основного общего и среднего(полного)общего образования</t>
  </si>
  <si>
    <t>Услуга</t>
  </si>
  <si>
    <t>«Скрытый отсев»</t>
  </si>
  <si>
    <t>Муниципальное бюджетное общеобразовательное учреждение средняя общеобразовательная школа д.Болотня, Клетнянского муниципального  района Брянской области</t>
  </si>
  <si>
    <t>Муниципальное бюджетное общеобразовательное учреждение средняя общеобразовательная школа с. Лутна, Клетнянского  муниципального района Брянской области</t>
  </si>
  <si>
    <t>Муниципальное бюджетное общеобразовательное учреждение средняя общеобразовательная школа п. Мирный,  Клетнянского муниципального района Брянской области</t>
  </si>
  <si>
    <t>Муниципальное бюджетное  общеобразовательное учреждение средняя общеобразовательная школа с.Мужиново  Клетнянского муниципального района Брянской области</t>
  </si>
  <si>
    <t xml:space="preserve">Количество учащихся, выполнивших нормативы ЕВСК по 1 взрослому разряду </t>
  </si>
  <si>
    <t>Охват детей дополнительными образовательными услугами от общего количества детей</t>
  </si>
  <si>
    <t xml:space="preserve">Муниципальное бюджетное учреждение - хозяйственно эксплуатационная служба
 управления по делам образования, демографии, молодёжной политпке, ФК и массовому спорту 
администрации Клетнянского района
</t>
  </si>
  <si>
    <t>Заместитель главы администрации района, начальник финансового управления</t>
  </si>
  <si>
    <t>В.Н.Кортелева</t>
  </si>
  <si>
    <t>Библиотечное, библиографическое и информационное обслуживание населения</t>
  </si>
  <si>
    <t>Посещаемость</t>
  </si>
  <si>
    <t>Формирование , учет, изучение,обеспечение фозического сохранения и безопасности фондов библиотеки</t>
  </si>
  <si>
    <t>работа</t>
  </si>
  <si>
    <t>Количество документов</t>
  </si>
  <si>
    <t>Библиографическая обработка документов и создание каталогов</t>
  </si>
  <si>
    <t>Доля единиц хранения библиотечного фонда, внесенного в ЭБД от общего количества библиотечного фонда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</si>
  <si>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</si>
  <si>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Время ожидания в очереди для подачи документов и получения результатов услуги</t>
  </si>
  <si>
    <t>Муниципальное бюджетное учреждение "Центр государственных и муниципальных услуг "Мои документы" Клетнянского района Брянской области"</t>
  </si>
  <si>
    <t>Реализация основных общеобразовательных программ дошкольного образования</t>
  </si>
  <si>
    <t>Число обучающихся от 1 года до 3 лет</t>
  </si>
  <si>
    <t>Выполнение учебного плана, годового календарного учебного графика</t>
  </si>
  <si>
    <t>Число человеко-дней обучения</t>
  </si>
  <si>
    <t>человеко-день</t>
  </si>
  <si>
    <t>Кадровое обеспечени</t>
  </si>
  <si>
    <t>-</t>
  </si>
  <si>
    <t>Число обучающихся от 3 лет до 8 лет</t>
  </si>
  <si>
    <t>Уровень информационно-методического и технического оснащения образовательного процесса  для реализуемых основных и дополнительных программ дошкольного образования</t>
  </si>
  <si>
    <t>Реализация основных общеобразовательных программ среднего общего образования</t>
  </si>
  <si>
    <t>число обучающихся</t>
  </si>
  <si>
    <t>Муниципальное  бюджетное учреждение  дополнительного образования "Детско-юношеская спортивная школа"  пгт Клетня   Брянской области</t>
  </si>
  <si>
    <t>Реализация дополнительных общеразвивающих программ</t>
  </si>
  <si>
    <t xml:space="preserve">Число обучающихся </t>
  </si>
  <si>
    <t>Доля учащихся выполнивших нормативы ЕВСК по 1 взрослому разряду</t>
  </si>
  <si>
    <t>Число человеко-часов пребывания</t>
  </si>
  <si>
    <t>человеко/час</t>
  </si>
  <si>
    <t xml:space="preserve">Муниципальное бюджетное учреждение  дополнительного образования «Клетнянская детская  школа искусств» </t>
  </si>
  <si>
    <t>Доля обучающихся, являющихся участниками конкурсов и других мероприятий районного уровня</t>
  </si>
  <si>
    <t>Эксплуатируемая площадь, всего, в т.ч. зданий прилегающей территории</t>
  </si>
  <si>
    <t xml:space="preserve">Содержание имущественного комплекса в соответствии с нормативными требованиями  </t>
  </si>
  <si>
    <t>Бесперебойное тепло-, водо-, энергообеспечение; содержание объектовнедвижимого имущества в надлежащем санитарном состоянии; безаварийная работа инженерных систем и оборудования</t>
  </si>
  <si>
    <t>планирование и организация проведения ремонта образовательных учреждений района, контроль за качеством и выполнением подрядными организациями графиков производства работы</t>
  </si>
  <si>
    <t>приобретение материально-технических ресурсов для осуществления оперативного технического, документационного и хозяйственного обеспечения деятельности учреждений образования</t>
  </si>
  <si>
    <t>шт.</t>
  </si>
  <si>
    <t>Содержание (эксплуатация) имущества, находящегося в государственной (муниципальной) собственности</t>
  </si>
  <si>
    <t>Работа</t>
  </si>
  <si>
    <t>протяженность линейных объектов</t>
  </si>
  <si>
    <t>километр, тыс. метров</t>
  </si>
  <si>
    <t>количество обслуживаемых базовых станций</t>
  </si>
  <si>
    <t>штука</t>
  </si>
  <si>
    <t>проведение работы на объекте</t>
  </si>
  <si>
    <t xml:space="preserve">единица </t>
  </si>
  <si>
    <t>запланировано в соответствии со сводной бюджетной росписью по состоянию на 31.12.2016</t>
  </si>
  <si>
    <t>Показатели качества, установленные в муниципальном задании на 2016 год</t>
  </si>
  <si>
    <t>плановое значение на 2016 год
(в соответствии с муниципальным заданием в последней редакции)</t>
  </si>
  <si>
    <t>фактическое значение по итогам 2016 года</t>
  </si>
  <si>
    <t>Показатель объема, установленный в муниципальном задании на 2016 год</t>
  </si>
  <si>
    <t>СВЕДЕНИЯ О ВЫПОЛНЕНИИ МУНИЦИПАЛЬНЫМИ УЧРЕЖДЕНИЯМИ КЛЕТНЯНСКОГО РАЙОНА МУНИЦИПАЛЬНЫХ ЗАДАНИЙ ЗА 2016 ГОД</t>
  </si>
  <si>
    <t>СВЕДЕНИЯ О ВЫПОЛНЕНИИ МУНИЦИПАЛЬНЫМИ УЧРЕЖДЕНИЯМИ КЛЕТНЯНСКОГО РАЙОНА МУНИЦИПАЛЬНЫХ ЗАДАНИЙ ЗА 2017 ГОД</t>
  </si>
  <si>
    <t>Показатель объема, установленный в муниципальном задании на 2017 год</t>
  </si>
  <si>
    <t>плановое значение на 2017 год
(в соответствии с муниципальным заданием в последней редакции)</t>
  </si>
  <si>
    <t>Показатели качества, установленные в муниципальном задании на 2017 год</t>
  </si>
  <si>
    <t>фактическое значение по итогам 2017 года</t>
  </si>
  <si>
    <t>запланировано в соответствии со сводной бюджетной росписью по состоянию на 31.12.2017</t>
  </si>
  <si>
    <t>количество клубных формирований</t>
  </si>
  <si>
    <t>наличие обоснованных жалоб от участников (или их законных представителей) клубных формирований</t>
  </si>
  <si>
    <t>количество участников клубных формирований</t>
  </si>
  <si>
    <t>количество участников мероприятий</t>
  </si>
  <si>
    <t>количество жалоб, полученных в отчетном периоде</t>
  </si>
  <si>
    <t>количество положительных публикаций в СМИ о деятельности</t>
  </si>
  <si>
    <t>количество проведенных мероприятий</t>
  </si>
  <si>
    <t>Число обучающихся до 3 лет</t>
  </si>
  <si>
    <t>Исп.И.В.Курашина</t>
  </si>
  <si>
    <t>тел.9 18 31</t>
  </si>
  <si>
    <t>Наименование ГРБС</t>
  </si>
  <si>
    <t>Финансовое обеспечение</t>
  </si>
  <si>
    <t>первоначальный план</t>
  </si>
  <si>
    <t>уточенный план</t>
  </si>
  <si>
    <t>кассовое исполнение</t>
  </si>
  <si>
    <t>человеко-час</t>
  </si>
  <si>
    <t>Администрация Клетнянского района</t>
  </si>
  <si>
    <t>Муниципальное бюджетное учреждение культуры "Межпоселенческая центральная библиотека" Клетнянского района Брянской области</t>
  </si>
  <si>
    <t>Управление образования Клетнянского района</t>
  </si>
  <si>
    <t>Муниципальное бюджетное общеобразовательное учреждение средняя общеобразовательная школа с. Лутна Клетнянского  муниципального района Брянской области</t>
  </si>
  <si>
    <t>Муниципальное бюджетное общеобразовательное учреждение средняя общеобразовательная школа п.Мирный  Клетнянского муниципального района Брянской области</t>
  </si>
  <si>
    <t>Муниципальное бюджетное общеобразовательное учреждение средняя общеобразовательная школа с. Акуличи Клетнянского муниципального района Брянской области</t>
  </si>
  <si>
    <t>Муниципальное бюджетное общеобразовательное учреждение средняя общеобразовательная школа д.Болотня Клетнянского муниципального  района Брянской области</t>
  </si>
  <si>
    <t>Муниципальное  бюджетное  учреждение  дополнительного образования " Детско-юношеская спортивная школа"  пгт. Клетня   Брянской области</t>
  </si>
  <si>
    <t>Муниципальное бюджетное общеобразовательное учреждение средняя общеобразовательная школа № 1 п. Клетня Брянской области имени генерал-майора авиации Г.П. Политыкина</t>
  </si>
  <si>
    <t>Муниципальное  бюджетное общеобразовательное учреждение Клетнянская средняя общеобразовательная школа № 2 имени Героя Советского Союза Н.В. Можаева</t>
  </si>
  <si>
    <t>Число обучающихся</t>
  </si>
  <si>
    <t>человеко-дни</t>
  </si>
  <si>
    <t>Показатель объема, установленный в муниципальном задании на 2020 год</t>
  </si>
  <si>
    <t>плановое значение на 2020 год
(в соответствии с муниципальным заданием в первоначальной редакции)</t>
  </si>
  <si>
    <t>плановое значение на 2020 год
(в соответствии с муниципальным заданием в последней редакции)</t>
  </si>
  <si>
    <t>фактическое значение по итогам 2020 года</t>
  </si>
  <si>
    <t>Финансовое обеспечение выполнения муниципального задания 2020 года, рублей</t>
  </si>
  <si>
    <t>Направлено в 2020 году на осуществление выплат по муниципальному заданию 2019 года, рублей</t>
  </si>
  <si>
    <t>Направлено в 2020 году на осуществление выплат по государственному заданию 2019 года, рублей</t>
  </si>
  <si>
    <t>Сведения о выполнении муниципальными учреждениями Клетнянского района муниципальных заданий на оказание муниципальных услуг (выполнение работ), а также об объемах финансового обеспечения выполнения муниципальных заданий за 2020 год</t>
  </si>
  <si>
    <t>Реализация дополнительных предпрофессиональных программ в области физической культуры и спорта</t>
  </si>
  <si>
    <t>Реализация дополнительных предпрофессиональных программ в области искусств</t>
  </si>
  <si>
    <t>Организация и проведение культурно-массовых мероприятий</t>
  </si>
  <si>
    <t>Библиотечное,библиографическое и информационное обслуживание (в стационарных условиях)</t>
  </si>
  <si>
    <r>
      <t>Библиотечное,библиографическое и информационное обслуживание (удал</t>
    </r>
    <r>
      <rPr>
        <b/>
        <u/>
        <sz val="10"/>
        <rFont val="Times New Roman"/>
        <family val="1"/>
        <charset val="204"/>
      </rPr>
      <t>е</t>
    </r>
    <r>
      <rPr>
        <sz val="10"/>
        <rFont val="Times New Roman"/>
        <family val="1"/>
        <charset val="204"/>
      </rPr>
      <t>нно через сеть Интернет)</t>
    </r>
  </si>
  <si>
    <t>ост-к на счетах б/у 198394,07</t>
  </si>
  <si>
    <t>Заместитель главы администрации  - начальник финансового управления администрации Клетнянского района</t>
  </si>
  <si>
    <t>тел.(48338)91831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</si>
</sst>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0">
    <xf numFmtId="0" fontId="0" fillId="0" borderId="0" xfId="0"/>
    <xf numFmtId="0" fontId="2" fillId="0" borderId="0" xfId="0" applyFont="1" applyAlignment="1">
      <alignment vertical="top"/>
    </xf>
    <xf numFmtId="0" fontId="2" fillId="3" borderId="2" xfId="0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6" borderId="0" xfId="0" applyFont="1" applyFill="1" applyAlignment="1">
      <alignment wrapText="1"/>
    </xf>
    <xf numFmtId="0" fontId="2" fillId="6" borderId="0" xfId="0" applyFont="1" applyFill="1" applyAlignment="1">
      <alignment vertical="top" wrapText="1"/>
    </xf>
    <xf numFmtId="0" fontId="2" fillId="6" borderId="0" xfId="0" applyFont="1" applyFill="1"/>
    <xf numFmtId="0" fontId="2" fillId="6" borderId="0" xfId="0" applyFont="1" applyFill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16" fillId="0" borderId="3" xfId="0" applyFont="1" applyFill="1" applyBorder="1" applyAlignment="1" applyProtection="1">
      <alignment horizontal="center" vertical="center" wrapText="1"/>
    </xf>
    <xf numFmtId="4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/>
    </xf>
    <xf numFmtId="4" fontId="2" fillId="0" borderId="4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4" fontId="15" fillId="0" borderId="4" xfId="0" applyNumberFormat="1" applyFont="1" applyFill="1" applyBorder="1" applyAlignment="1" applyProtection="1">
      <alignment horizontal="center" vertical="center" wrapText="1"/>
    </xf>
    <xf numFmtId="4" fontId="15" fillId="0" borderId="5" xfId="0" applyNumberFormat="1" applyFont="1" applyFill="1" applyBorder="1" applyAlignment="1" applyProtection="1">
      <alignment horizontal="center" vertical="center" wrapText="1"/>
    </xf>
    <xf numFmtId="4" fontId="14" fillId="0" borderId="3" xfId="0" applyNumberFormat="1" applyFont="1" applyFill="1" applyBorder="1" applyAlignment="1" applyProtection="1">
      <alignment horizontal="center" vertical="center" wrapText="1"/>
    </xf>
    <xf numFmtId="4" fontId="15" fillId="0" borderId="3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4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>
      <alignment horizontal="center" vertical="top" wrapText="1"/>
    </xf>
    <xf numFmtId="0" fontId="14" fillId="0" borderId="5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4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8"/>
  <sheetViews>
    <sheetView zoomScale="80" zoomScaleNormal="80" workbookViewId="0">
      <selection activeCell="C69" sqref="C69:C74"/>
    </sheetView>
  </sheetViews>
  <sheetFormatPr defaultRowHeight="12.75" x14ac:dyDescent="0.2"/>
  <cols>
    <col min="1" max="1" width="4.85546875" style="9" customWidth="1"/>
    <col min="2" max="2" width="17.42578125" style="9" customWidth="1"/>
    <col min="3" max="3" width="21.7109375" style="9" customWidth="1"/>
    <col min="4" max="4" width="4.42578125" style="7" customWidth="1"/>
    <col min="5" max="5" width="13.28515625" style="9" customWidth="1"/>
    <col min="6" max="6" width="6.85546875" style="9" customWidth="1"/>
    <col min="7" max="8" width="8.7109375" style="9" customWidth="1"/>
    <col min="9" max="9" width="32.28515625" style="1" customWidth="1"/>
    <col min="10" max="10" width="5.85546875" style="9" customWidth="1"/>
    <col min="11" max="12" width="9.140625" style="9"/>
    <col min="13" max="13" width="14.5703125" style="9" customWidth="1"/>
    <col min="14" max="14" width="14.42578125" style="9" customWidth="1"/>
    <col min="15" max="16384" width="9.140625" style="9"/>
  </cols>
  <sheetData>
    <row r="3" spans="1:19" s="1" customFormat="1" ht="27.75" customHeight="1" x14ac:dyDescent="0.25">
      <c r="A3" s="92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9" s="1" customFormat="1" ht="31.5" customHeight="1" x14ac:dyDescent="0.25">
      <c r="A4" s="90" t="s">
        <v>0</v>
      </c>
      <c r="B4" s="90" t="s">
        <v>1</v>
      </c>
      <c r="C4" s="90" t="s">
        <v>2</v>
      </c>
      <c r="D4" s="90" t="s">
        <v>3</v>
      </c>
      <c r="E4" s="94" t="s">
        <v>107</v>
      </c>
      <c r="F4" s="94"/>
      <c r="G4" s="94"/>
      <c r="H4" s="94"/>
      <c r="I4" s="94" t="s">
        <v>104</v>
      </c>
      <c r="J4" s="94"/>
      <c r="K4" s="94"/>
      <c r="L4" s="94"/>
      <c r="M4" s="94" t="s">
        <v>4</v>
      </c>
      <c r="N4" s="94"/>
    </row>
    <row r="5" spans="1:19" s="1" customFormat="1" ht="89.25" x14ac:dyDescent="0.25">
      <c r="A5" s="93"/>
      <c r="B5" s="93"/>
      <c r="C5" s="93"/>
      <c r="D5" s="93"/>
      <c r="E5" s="90" t="s">
        <v>5</v>
      </c>
      <c r="F5" s="90" t="s">
        <v>6</v>
      </c>
      <c r="G5" s="90" t="s">
        <v>105</v>
      </c>
      <c r="H5" s="90" t="s">
        <v>106</v>
      </c>
      <c r="I5" s="90" t="s">
        <v>5</v>
      </c>
      <c r="J5" s="90" t="s">
        <v>6</v>
      </c>
      <c r="K5" s="90" t="s">
        <v>105</v>
      </c>
      <c r="L5" s="90" t="s">
        <v>106</v>
      </c>
      <c r="M5" s="2" t="s">
        <v>103</v>
      </c>
      <c r="N5" s="2" t="s">
        <v>7</v>
      </c>
    </row>
    <row r="6" spans="1:19" s="1" customFormat="1" ht="27.75" customHeight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3">
        <f>SUM(M7:M65562)</f>
        <v>137215106</v>
      </c>
      <c r="N6" s="3">
        <f>SUM(N7:N65562)</f>
        <v>137215106</v>
      </c>
    </row>
    <row r="7" spans="1:19" s="23" customFormat="1" ht="127.5" x14ac:dyDescent="0.25">
      <c r="A7" s="89">
        <v>851</v>
      </c>
      <c r="B7" s="37" t="s">
        <v>69</v>
      </c>
      <c r="C7" s="21" t="s">
        <v>67</v>
      </c>
      <c r="D7" s="21" t="s">
        <v>8</v>
      </c>
      <c r="E7" s="22" t="s">
        <v>9</v>
      </c>
      <c r="F7" s="22" t="s">
        <v>10</v>
      </c>
      <c r="G7" s="22">
        <v>3026</v>
      </c>
      <c r="H7" s="22">
        <v>3437</v>
      </c>
      <c r="I7" s="22" t="s">
        <v>68</v>
      </c>
      <c r="J7" s="22" t="s">
        <v>11</v>
      </c>
      <c r="K7" s="22">
        <v>15</v>
      </c>
      <c r="L7" s="22">
        <v>15</v>
      </c>
      <c r="M7" s="32">
        <v>1239943</v>
      </c>
      <c r="N7" s="32">
        <v>1239943</v>
      </c>
    </row>
    <row r="8" spans="1:19" s="7" customFormat="1" ht="81.75" customHeight="1" x14ac:dyDescent="0.2">
      <c r="A8" s="89"/>
      <c r="B8" s="15" t="s">
        <v>12</v>
      </c>
      <c r="C8" s="20" t="s">
        <v>13</v>
      </c>
      <c r="D8" s="30" t="s">
        <v>8</v>
      </c>
      <c r="E8" s="20" t="s">
        <v>14</v>
      </c>
      <c r="F8" s="20" t="s">
        <v>15</v>
      </c>
      <c r="G8" s="5">
        <v>138</v>
      </c>
      <c r="H8" s="20">
        <v>138</v>
      </c>
      <c r="I8" s="20" t="s">
        <v>16</v>
      </c>
      <c r="J8" s="20" t="s">
        <v>17</v>
      </c>
      <c r="K8" s="5">
        <v>1450</v>
      </c>
      <c r="L8" s="20">
        <v>1411</v>
      </c>
      <c r="M8" s="6">
        <v>8467452</v>
      </c>
      <c r="N8" s="6">
        <v>8467452</v>
      </c>
    </row>
    <row r="9" spans="1:19" ht="77.25" customHeight="1" x14ac:dyDescent="0.2">
      <c r="A9" s="89"/>
      <c r="B9" s="87" t="s">
        <v>18</v>
      </c>
      <c r="C9" s="10" t="s">
        <v>60</v>
      </c>
      <c r="D9" s="30" t="s">
        <v>8</v>
      </c>
      <c r="E9" s="10" t="s">
        <v>19</v>
      </c>
      <c r="F9" s="10" t="s">
        <v>25</v>
      </c>
      <c r="G9" s="10">
        <v>70283</v>
      </c>
      <c r="H9" s="10">
        <v>70554</v>
      </c>
      <c r="I9" s="10" t="s">
        <v>61</v>
      </c>
      <c r="J9" s="10" t="s">
        <v>25</v>
      </c>
      <c r="K9" s="10">
        <v>10</v>
      </c>
      <c r="L9" s="10">
        <v>10.1</v>
      </c>
      <c r="M9" s="6">
        <v>4948578.38</v>
      </c>
      <c r="N9" s="6">
        <v>4948578.38</v>
      </c>
      <c r="O9" s="8"/>
      <c r="P9" s="8"/>
      <c r="Q9" s="8"/>
      <c r="R9" s="8"/>
      <c r="S9" s="8"/>
    </row>
    <row r="10" spans="1:19" ht="77.25" customHeight="1" x14ac:dyDescent="0.2">
      <c r="A10" s="89"/>
      <c r="B10" s="87"/>
      <c r="C10" s="10" t="s">
        <v>62</v>
      </c>
      <c r="D10" s="30" t="s">
        <v>63</v>
      </c>
      <c r="E10" s="10" t="s">
        <v>64</v>
      </c>
      <c r="F10" s="10" t="s">
        <v>25</v>
      </c>
      <c r="G10" s="10">
        <v>110025</v>
      </c>
      <c r="H10" s="10">
        <v>110478</v>
      </c>
      <c r="I10" s="10" t="s">
        <v>21</v>
      </c>
      <c r="J10" s="10" t="s">
        <v>20</v>
      </c>
      <c r="K10" s="10">
        <v>2</v>
      </c>
      <c r="L10" s="10">
        <v>2.8</v>
      </c>
      <c r="M10" s="10">
        <v>148876.54</v>
      </c>
      <c r="N10" s="10">
        <v>148876.54</v>
      </c>
      <c r="O10" s="8"/>
      <c r="P10" s="8"/>
      <c r="Q10" s="8"/>
      <c r="R10" s="8"/>
      <c r="S10" s="8"/>
    </row>
    <row r="11" spans="1:19" ht="52.5" customHeight="1" x14ac:dyDescent="0.2">
      <c r="A11" s="89"/>
      <c r="B11" s="87"/>
      <c r="C11" s="10" t="s">
        <v>65</v>
      </c>
      <c r="D11" s="30" t="s">
        <v>63</v>
      </c>
      <c r="E11" s="10" t="s">
        <v>64</v>
      </c>
      <c r="F11" s="10" t="s">
        <v>25</v>
      </c>
      <c r="G11" s="10">
        <v>16016</v>
      </c>
      <c r="H11" s="10">
        <v>18312</v>
      </c>
      <c r="I11" s="12" t="s">
        <v>66</v>
      </c>
      <c r="J11" s="12" t="s">
        <v>20</v>
      </c>
      <c r="K11" s="12">
        <v>14.6</v>
      </c>
      <c r="L11" s="12">
        <v>15</v>
      </c>
      <c r="M11" s="12">
        <v>225445.08</v>
      </c>
      <c r="N11" s="12">
        <v>225445.08</v>
      </c>
      <c r="O11" s="8"/>
      <c r="P11" s="8"/>
      <c r="Q11" s="8"/>
      <c r="R11" s="8"/>
      <c r="S11" s="8"/>
    </row>
    <row r="12" spans="1:19" s="11" customFormat="1" ht="58.15" customHeight="1" x14ac:dyDescent="0.25">
      <c r="A12" s="66">
        <v>852</v>
      </c>
      <c r="B12" s="87" t="s">
        <v>22</v>
      </c>
      <c r="C12" s="62" t="s">
        <v>70</v>
      </c>
      <c r="D12" s="62" t="s">
        <v>8</v>
      </c>
      <c r="E12" s="30" t="s">
        <v>71</v>
      </c>
      <c r="F12" s="30" t="s">
        <v>23</v>
      </c>
      <c r="G12" s="30">
        <v>43</v>
      </c>
      <c r="H12" s="30">
        <v>43</v>
      </c>
      <c r="I12" s="30" t="s">
        <v>72</v>
      </c>
      <c r="J12" s="29" t="s">
        <v>24</v>
      </c>
      <c r="K12" s="30">
        <v>100</v>
      </c>
      <c r="L12" s="30">
        <v>100</v>
      </c>
      <c r="M12" s="79">
        <f>13479888</f>
        <v>13479888</v>
      </c>
      <c r="N12" s="79">
        <f>13479888</f>
        <v>13479888</v>
      </c>
    </row>
    <row r="13" spans="1:19" s="11" customFormat="1" ht="31.15" customHeight="1" x14ac:dyDescent="0.25">
      <c r="A13" s="67"/>
      <c r="B13" s="87"/>
      <c r="C13" s="62"/>
      <c r="D13" s="62"/>
      <c r="E13" s="75" t="s">
        <v>73</v>
      </c>
      <c r="F13" s="75" t="s">
        <v>74</v>
      </c>
      <c r="G13" s="75">
        <v>6907</v>
      </c>
      <c r="H13" s="75">
        <v>6907</v>
      </c>
      <c r="I13" s="13" t="s">
        <v>75</v>
      </c>
      <c r="J13" s="30" t="s">
        <v>24</v>
      </c>
      <c r="K13" s="30">
        <v>100</v>
      </c>
      <c r="L13" s="30">
        <v>100</v>
      </c>
      <c r="M13" s="79"/>
      <c r="N13" s="79"/>
    </row>
    <row r="14" spans="1:19" s="11" customFormat="1" ht="30" customHeight="1" x14ac:dyDescent="0.25">
      <c r="A14" s="67"/>
      <c r="B14" s="87"/>
      <c r="C14" s="62"/>
      <c r="D14" s="62"/>
      <c r="E14" s="80"/>
      <c r="F14" s="80"/>
      <c r="G14" s="80"/>
      <c r="H14" s="80"/>
      <c r="I14" s="13" t="s">
        <v>28</v>
      </c>
      <c r="J14" s="30" t="s">
        <v>24</v>
      </c>
      <c r="K14" s="30" t="s">
        <v>76</v>
      </c>
      <c r="L14" s="30" t="s">
        <v>76</v>
      </c>
      <c r="M14" s="79"/>
      <c r="N14" s="79"/>
    </row>
    <row r="15" spans="1:19" s="11" customFormat="1" ht="84.6" customHeight="1" x14ac:dyDescent="0.25">
      <c r="A15" s="67"/>
      <c r="B15" s="87"/>
      <c r="C15" s="62"/>
      <c r="D15" s="62"/>
      <c r="E15" s="30" t="s">
        <v>77</v>
      </c>
      <c r="F15" s="30" t="s">
        <v>23</v>
      </c>
      <c r="G15" s="30">
        <v>193</v>
      </c>
      <c r="H15" s="30">
        <v>193</v>
      </c>
      <c r="I15" s="13" t="s">
        <v>78</v>
      </c>
      <c r="J15" s="30" t="s">
        <v>24</v>
      </c>
      <c r="K15" s="30">
        <v>90</v>
      </c>
      <c r="L15" s="30">
        <v>90</v>
      </c>
      <c r="M15" s="79"/>
      <c r="N15" s="79"/>
    </row>
    <row r="16" spans="1:19" s="11" customFormat="1" ht="55.5" customHeight="1" x14ac:dyDescent="0.25">
      <c r="A16" s="67"/>
      <c r="B16" s="87"/>
      <c r="C16" s="62"/>
      <c r="D16" s="62"/>
      <c r="E16" s="27" t="s">
        <v>73</v>
      </c>
      <c r="F16" s="27" t="s">
        <v>74</v>
      </c>
      <c r="G16" s="27">
        <v>31643</v>
      </c>
      <c r="H16" s="27">
        <v>31643</v>
      </c>
      <c r="I16" s="13" t="s">
        <v>29</v>
      </c>
      <c r="J16" s="30" t="s">
        <v>24</v>
      </c>
      <c r="K16" s="30">
        <v>95</v>
      </c>
      <c r="L16" s="30">
        <v>95</v>
      </c>
      <c r="M16" s="79"/>
      <c r="N16" s="79"/>
    </row>
    <row r="17" spans="1:14" s="11" customFormat="1" ht="51" customHeight="1" x14ac:dyDescent="0.25">
      <c r="A17" s="67"/>
      <c r="B17" s="76" t="s">
        <v>26</v>
      </c>
      <c r="C17" s="76" t="s">
        <v>70</v>
      </c>
      <c r="D17" s="76" t="s">
        <v>8</v>
      </c>
      <c r="E17" s="30" t="s">
        <v>71</v>
      </c>
      <c r="F17" s="30" t="s">
        <v>23</v>
      </c>
      <c r="G17" s="30">
        <v>20</v>
      </c>
      <c r="H17" s="30">
        <v>20</v>
      </c>
      <c r="I17" s="30" t="s">
        <v>72</v>
      </c>
      <c r="J17" s="29" t="s">
        <v>24</v>
      </c>
      <c r="K17" s="30">
        <v>100</v>
      </c>
      <c r="L17" s="30">
        <v>100</v>
      </c>
      <c r="M17" s="79">
        <v>7272696.2599999998</v>
      </c>
      <c r="N17" s="79">
        <v>7272696.2599999998</v>
      </c>
    </row>
    <row r="18" spans="1:14" s="11" customFormat="1" ht="22.15" customHeight="1" x14ac:dyDescent="0.25">
      <c r="A18" s="67"/>
      <c r="B18" s="76"/>
      <c r="C18" s="76"/>
      <c r="D18" s="76"/>
      <c r="E18" s="75" t="s">
        <v>73</v>
      </c>
      <c r="F18" s="75" t="s">
        <v>74</v>
      </c>
      <c r="G18" s="75">
        <v>2689</v>
      </c>
      <c r="H18" s="75">
        <v>2689</v>
      </c>
      <c r="I18" s="13" t="s">
        <v>75</v>
      </c>
      <c r="J18" s="30" t="s">
        <v>24</v>
      </c>
      <c r="K18" s="30">
        <v>100</v>
      </c>
      <c r="L18" s="30">
        <v>100</v>
      </c>
      <c r="M18" s="79"/>
      <c r="N18" s="79"/>
    </row>
    <row r="19" spans="1:14" s="11" customFormat="1" ht="37.15" customHeight="1" x14ac:dyDescent="0.25">
      <c r="A19" s="67"/>
      <c r="B19" s="76"/>
      <c r="C19" s="76"/>
      <c r="D19" s="76"/>
      <c r="E19" s="80"/>
      <c r="F19" s="80"/>
      <c r="G19" s="80"/>
      <c r="H19" s="80"/>
      <c r="I19" s="13" t="s">
        <v>28</v>
      </c>
      <c r="J19" s="30" t="s">
        <v>24</v>
      </c>
      <c r="K19" s="30" t="s">
        <v>76</v>
      </c>
      <c r="L19" s="30" t="s">
        <v>76</v>
      </c>
      <c r="M19" s="79"/>
      <c r="N19" s="79"/>
    </row>
    <row r="20" spans="1:14" s="11" customFormat="1" ht="84" customHeight="1" x14ac:dyDescent="0.25">
      <c r="A20" s="67"/>
      <c r="B20" s="76"/>
      <c r="C20" s="76"/>
      <c r="D20" s="76"/>
      <c r="E20" s="30" t="s">
        <v>77</v>
      </c>
      <c r="F20" s="30" t="s">
        <v>23</v>
      </c>
      <c r="G20" s="30">
        <v>120</v>
      </c>
      <c r="H20" s="30">
        <v>120</v>
      </c>
      <c r="I20" s="13" t="s">
        <v>78</v>
      </c>
      <c r="J20" s="30" t="s">
        <v>24</v>
      </c>
      <c r="K20" s="30">
        <v>90</v>
      </c>
      <c r="L20" s="30">
        <v>90</v>
      </c>
      <c r="M20" s="79"/>
      <c r="N20" s="79"/>
    </row>
    <row r="21" spans="1:14" s="11" customFormat="1" ht="42" customHeight="1" x14ac:dyDescent="0.25">
      <c r="A21" s="67"/>
      <c r="B21" s="76"/>
      <c r="C21" s="76"/>
      <c r="D21" s="76"/>
      <c r="E21" s="27" t="s">
        <v>73</v>
      </c>
      <c r="F21" s="27" t="s">
        <v>74</v>
      </c>
      <c r="G21" s="27">
        <v>19920</v>
      </c>
      <c r="H21" s="27">
        <v>19920</v>
      </c>
      <c r="I21" s="13" t="s">
        <v>29</v>
      </c>
      <c r="J21" s="30" t="s">
        <v>24</v>
      </c>
      <c r="K21" s="30">
        <v>90</v>
      </c>
      <c r="L21" s="30">
        <v>90</v>
      </c>
      <c r="M21" s="79"/>
      <c r="N21" s="79"/>
    </row>
    <row r="22" spans="1:14" ht="41.25" customHeight="1" x14ac:dyDescent="0.2">
      <c r="A22" s="67"/>
      <c r="B22" s="62" t="s">
        <v>27</v>
      </c>
      <c r="C22" s="62" t="s">
        <v>70</v>
      </c>
      <c r="D22" s="62"/>
      <c r="E22" s="30" t="s">
        <v>71</v>
      </c>
      <c r="F22" s="30" t="s">
        <v>23</v>
      </c>
      <c r="G22" s="30">
        <v>23</v>
      </c>
      <c r="H22" s="30">
        <v>23</v>
      </c>
      <c r="I22" s="30" t="s">
        <v>72</v>
      </c>
      <c r="J22" s="29" t="s">
        <v>24</v>
      </c>
      <c r="K22" s="30">
        <v>100</v>
      </c>
      <c r="L22" s="30">
        <v>100</v>
      </c>
      <c r="M22" s="79">
        <v>10975998.15</v>
      </c>
      <c r="N22" s="79">
        <v>10975998.15</v>
      </c>
    </row>
    <row r="23" spans="1:14" ht="28.5" customHeight="1" x14ac:dyDescent="0.2">
      <c r="A23" s="67"/>
      <c r="B23" s="62"/>
      <c r="C23" s="62"/>
      <c r="D23" s="62"/>
      <c r="E23" s="75" t="s">
        <v>73</v>
      </c>
      <c r="F23" s="75" t="s">
        <v>74</v>
      </c>
      <c r="G23" s="75">
        <v>5358</v>
      </c>
      <c r="H23" s="75">
        <v>5358</v>
      </c>
      <c r="I23" s="13" t="s">
        <v>75</v>
      </c>
      <c r="J23" s="30" t="s">
        <v>24</v>
      </c>
      <c r="K23" s="30">
        <v>100</v>
      </c>
      <c r="L23" s="30">
        <v>100</v>
      </c>
      <c r="M23" s="79"/>
      <c r="N23" s="79"/>
    </row>
    <row r="24" spans="1:14" ht="28.5" customHeight="1" x14ac:dyDescent="0.2">
      <c r="A24" s="67"/>
      <c r="B24" s="62"/>
      <c r="C24" s="62"/>
      <c r="D24" s="62"/>
      <c r="E24" s="80"/>
      <c r="F24" s="80"/>
      <c r="G24" s="80"/>
      <c r="H24" s="80"/>
      <c r="I24" s="13" t="s">
        <v>28</v>
      </c>
      <c r="J24" s="30" t="s">
        <v>24</v>
      </c>
      <c r="K24" s="30">
        <v>100</v>
      </c>
      <c r="L24" s="30">
        <v>100</v>
      </c>
      <c r="M24" s="79"/>
      <c r="N24" s="79"/>
    </row>
    <row r="25" spans="1:14" ht="86.45" customHeight="1" x14ac:dyDescent="0.2">
      <c r="A25" s="67"/>
      <c r="B25" s="62"/>
      <c r="C25" s="62"/>
      <c r="D25" s="62"/>
      <c r="E25" s="30" t="s">
        <v>77</v>
      </c>
      <c r="F25" s="30" t="s">
        <v>23</v>
      </c>
      <c r="G25" s="30">
        <v>164</v>
      </c>
      <c r="H25" s="30">
        <v>164</v>
      </c>
      <c r="I25" s="13" t="s">
        <v>78</v>
      </c>
      <c r="J25" s="30" t="s">
        <v>24</v>
      </c>
      <c r="K25" s="30">
        <v>90</v>
      </c>
      <c r="L25" s="30">
        <v>90</v>
      </c>
      <c r="M25" s="79"/>
      <c r="N25" s="79"/>
    </row>
    <row r="26" spans="1:14" ht="50.25" customHeight="1" x14ac:dyDescent="0.2">
      <c r="A26" s="67"/>
      <c r="B26" s="62"/>
      <c r="C26" s="62"/>
      <c r="D26" s="62"/>
      <c r="E26" s="27" t="s">
        <v>73</v>
      </c>
      <c r="F26" s="27" t="s">
        <v>74</v>
      </c>
      <c r="G26" s="27">
        <v>23165</v>
      </c>
      <c r="H26" s="27">
        <v>23165</v>
      </c>
      <c r="I26" s="13" t="s">
        <v>29</v>
      </c>
      <c r="J26" s="30" t="s">
        <v>24</v>
      </c>
      <c r="K26" s="30">
        <v>95</v>
      </c>
      <c r="L26" s="30">
        <v>95</v>
      </c>
      <c r="M26" s="79"/>
      <c r="N26" s="79"/>
    </row>
    <row r="27" spans="1:14" ht="15.75" hidden="1" customHeight="1" x14ac:dyDescent="0.2">
      <c r="A27" s="67"/>
      <c r="B27" s="62"/>
      <c r="C27" s="62"/>
      <c r="D27" s="62"/>
      <c r="E27" s="33"/>
      <c r="F27" s="33"/>
      <c r="G27" s="33"/>
      <c r="H27" s="33"/>
      <c r="I27" s="13"/>
      <c r="J27" s="13"/>
      <c r="K27" s="13" t="s">
        <v>30</v>
      </c>
      <c r="L27" s="13"/>
      <c r="M27" s="79"/>
      <c r="N27" s="79"/>
    </row>
    <row r="28" spans="1:14" ht="26.25" hidden="1" customHeight="1" x14ac:dyDescent="0.2">
      <c r="A28" s="67"/>
      <c r="B28" s="62"/>
      <c r="C28" s="62"/>
      <c r="D28" s="62"/>
      <c r="E28" s="33"/>
      <c r="F28" s="33"/>
      <c r="G28" s="33"/>
      <c r="H28" s="33"/>
      <c r="I28" s="13" t="s">
        <v>31</v>
      </c>
      <c r="J28" s="30"/>
      <c r="K28" s="30" t="s">
        <v>32</v>
      </c>
      <c r="L28" s="30" t="s">
        <v>32</v>
      </c>
      <c r="M28" s="79"/>
      <c r="N28" s="79"/>
    </row>
    <row r="29" spans="1:14" ht="51.75" hidden="1" customHeight="1" x14ac:dyDescent="0.2">
      <c r="A29" s="67"/>
      <c r="B29" s="62"/>
      <c r="C29" s="62"/>
      <c r="D29" s="62"/>
      <c r="E29" s="33"/>
      <c r="F29" s="33"/>
      <c r="G29" s="33"/>
      <c r="H29" s="33"/>
      <c r="I29" s="13" t="s">
        <v>33</v>
      </c>
      <c r="J29" s="30"/>
      <c r="K29" s="30" t="s">
        <v>32</v>
      </c>
      <c r="L29" s="30" t="s">
        <v>32</v>
      </c>
      <c r="M29" s="79"/>
      <c r="N29" s="79"/>
    </row>
    <row r="30" spans="1:14" ht="51.75" hidden="1" customHeight="1" x14ac:dyDescent="0.2">
      <c r="A30" s="67"/>
      <c r="B30" s="62"/>
      <c r="C30" s="62"/>
      <c r="D30" s="62"/>
      <c r="E30" s="33"/>
      <c r="F30" s="33"/>
      <c r="G30" s="33"/>
      <c r="H30" s="33"/>
      <c r="I30" s="13" t="s">
        <v>34</v>
      </c>
      <c r="J30" s="30"/>
      <c r="K30" s="30" t="s">
        <v>35</v>
      </c>
      <c r="L30" s="30" t="s">
        <v>35</v>
      </c>
      <c r="M30" s="79"/>
      <c r="N30" s="79"/>
    </row>
    <row r="31" spans="1:14" ht="52.5" hidden="1" customHeight="1" x14ac:dyDescent="0.2">
      <c r="A31" s="67"/>
      <c r="B31" s="62"/>
      <c r="C31" s="62"/>
      <c r="D31" s="62"/>
      <c r="E31" s="33"/>
      <c r="F31" s="33"/>
      <c r="G31" s="33"/>
      <c r="H31" s="33"/>
      <c r="I31" s="13" t="s">
        <v>36</v>
      </c>
      <c r="J31" s="30"/>
      <c r="K31" s="30" t="s">
        <v>35</v>
      </c>
      <c r="L31" s="30" t="s">
        <v>35</v>
      </c>
      <c r="M31" s="79"/>
      <c r="N31" s="79"/>
    </row>
    <row r="32" spans="1:14" ht="13.5" hidden="1" customHeight="1" x14ac:dyDescent="0.2">
      <c r="A32" s="67"/>
      <c r="B32" s="62"/>
      <c r="C32" s="62"/>
      <c r="D32" s="62"/>
      <c r="E32" s="33"/>
      <c r="F32" s="33"/>
      <c r="G32" s="33"/>
      <c r="H32" s="33"/>
      <c r="I32" s="13" t="s">
        <v>37</v>
      </c>
      <c r="J32" s="30"/>
      <c r="K32" s="30" t="s">
        <v>32</v>
      </c>
      <c r="L32" s="30" t="s">
        <v>32</v>
      </c>
      <c r="M32" s="79"/>
      <c r="N32" s="79"/>
    </row>
    <row r="33" spans="1:14" ht="29.25" hidden="1" customHeight="1" x14ac:dyDescent="0.2">
      <c r="A33" s="67"/>
      <c r="B33" s="62"/>
      <c r="C33" s="62"/>
      <c r="D33" s="62"/>
      <c r="E33" s="33"/>
      <c r="F33" s="33"/>
      <c r="G33" s="33"/>
      <c r="H33" s="33"/>
      <c r="I33" s="13" t="s">
        <v>38</v>
      </c>
      <c r="J33" s="30"/>
      <c r="K33" s="30" t="s">
        <v>32</v>
      </c>
      <c r="L33" s="30" t="s">
        <v>32</v>
      </c>
      <c r="M33" s="79"/>
      <c r="N33" s="79"/>
    </row>
    <row r="34" spans="1:14" ht="65.25" hidden="1" customHeight="1" x14ac:dyDescent="0.2">
      <c r="A34" s="67"/>
      <c r="B34" s="62"/>
      <c r="C34" s="62"/>
      <c r="D34" s="62"/>
      <c r="E34" s="34"/>
      <c r="F34" s="34"/>
      <c r="G34" s="34"/>
      <c r="H34" s="34"/>
      <c r="I34" s="13" t="s">
        <v>39</v>
      </c>
      <c r="J34" s="30"/>
      <c r="K34" s="30" t="s">
        <v>32</v>
      </c>
      <c r="L34" s="30" t="s">
        <v>32</v>
      </c>
      <c r="M34" s="79"/>
      <c r="N34" s="79"/>
    </row>
    <row r="35" spans="1:14" s="1" customFormat="1" ht="41.45" customHeight="1" x14ac:dyDescent="0.25">
      <c r="A35" s="67"/>
      <c r="B35" s="75" t="s">
        <v>40</v>
      </c>
      <c r="C35" s="75" t="s">
        <v>79</v>
      </c>
      <c r="D35" s="75" t="s">
        <v>8</v>
      </c>
      <c r="E35" s="75" t="s">
        <v>80</v>
      </c>
      <c r="F35" s="75" t="s">
        <v>41</v>
      </c>
      <c r="G35" s="77">
        <v>617</v>
      </c>
      <c r="H35" s="77">
        <v>617</v>
      </c>
      <c r="I35" s="30" t="s">
        <v>44</v>
      </c>
      <c r="J35" s="14" t="s">
        <v>46</v>
      </c>
      <c r="K35" s="31">
        <v>70</v>
      </c>
      <c r="L35" s="31">
        <v>70</v>
      </c>
      <c r="M35" s="63">
        <f>19839592.3+101227.39</f>
        <v>19940819.690000001</v>
      </c>
      <c r="N35" s="63">
        <f>19839592.3+101227.39</f>
        <v>19940819.690000001</v>
      </c>
    </row>
    <row r="36" spans="1:14" s="1" customFormat="1" ht="27.6" customHeight="1" x14ac:dyDescent="0.25">
      <c r="A36" s="67"/>
      <c r="B36" s="76"/>
      <c r="C36" s="76"/>
      <c r="D36" s="76"/>
      <c r="E36" s="76"/>
      <c r="F36" s="76"/>
      <c r="G36" s="78"/>
      <c r="H36" s="78"/>
      <c r="I36" s="30" t="s">
        <v>42</v>
      </c>
      <c r="J36" s="31" t="s">
        <v>24</v>
      </c>
      <c r="K36" s="31">
        <v>57</v>
      </c>
      <c r="L36" s="31">
        <v>57</v>
      </c>
      <c r="M36" s="64"/>
      <c r="N36" s="64"/>
    </row>
    <row r="37" spans="1:14" s="1" customFormat="1" ht="69" customHeight="1" x14ac:dyDescent="0.25">
      <c r="A37" s="67"/>
      <c r="B37" s="76"/>
      <c r="C37" s="76"/>
      <c r="D37" s="76"/>
      <c r="E37" s="76"/>
      <c r="F37" s="76"/>
      <c r="G37" s="78"/>
      <c r="H37" s="78"/>
      <c r="I37" s="30" t="s">
        <v>43</v>
      </c>
      <c r="J37" s="31" t="s">
        <v>24</v>
      </c>
      <c r="K37" s="31">
        <v>100</v>
      </c>
      <c r="L37" s="31">
        <v>100</v>
      </c>
      <c r="M37" s="64"/>
      <c r="N37" s="64"/>
    </row>
    <row r="38" spans="1:14" ht="39.75" customHeight="1" x14ac:dyDescent="0.2">
      <c r="A38" s="67"/>
      <c r="B38" s="62" t="s">
        <v>45</v>
      </c>
      <c r="C38" s="75" t="s">
        <v>79</v>
      </c>
      <c r="D38" s="62"/>
      <c r="E38" s="75" t="s">
        <v>80</v>
      </c>
      <c r="F38" s="75" t="s">
        <v>41</v>
      </c>
      <c r="G38" s="88">
        <v>673</v>
      </c>
      <c r="H38" s="88">
        <v>673</v>
      </c>
      <c r="I38" s="30" t="s">
        <v>44</v>
      </c>
      <c r="J38" s="14" t="s">
        <v>46</v>
      </c>
      <c r="K38" s="14">
        <v>99</v>
      </c>
      <c r="L38" s="14">
        <v>99</v>
      </c>
      <c r="M38" s="84">
        <v>22227308.280000001</v>
      </c>
      <c r="N38" s="85">
        <v>22227308.280000001</v>
      </c>
    </row>
    <row r="39" spans="1:14" ht="21.75" customHeight="1" x14ac:dyDescent="0.2">
      <c r="A39" s="67"/>
      <c r="B39" s="62"/>
      <c r="C39" s="76"/>
      <c r="D39" s="62"/>
      <c r="E39" s="76"/>
      <c r="F39" s="76"/>
      <c r="G39" s="88"/>
      <c r="H39" s="88"/>
      <c r="I39" s="30" t="s">
        <v>42</v>
      </c>
      <c r="J39" s="14" t="s">
        <v>24</v>
      </c>
      <c r="K39" s="14">
        <v>40.200000000000003</v>
      </c>
      <c r="L39" s="14">
        <v>40.200000000000003</v>
      </c>
      <c r="M39" s="84"/>
      <c r="N39" s="85"/>
    </row>
    <row r="40" spans="1:14" ht="67.900000000000006" customHeight="1" x14ac:dyDescent="0.2">
      <c r="A40" s="67"/>
      <c r="B40" s="62"/>
      <c r="C40" s="76"/>
      <c r="D40" s="62"/>
      <c r="E40" s="76"/>
      <c r="F40" s="76"/>
      <c r="G40" s="88"/>
      <c r="H40" s="88"/>
      <c r="I40" s="30" t="s">
        <v>43</v>
      </c>
      <c r="J40" s="14" t="s">
        <v>24</v>
      </c>
      <c r="K40" s="14">
        <v>100</v>
      </c>
      <c r="L40" s="14">
        <v>100</v>
      </c>
      <c r="M40" s="84"/>
      <c r="N40" s="85"/>
    </row>
    <row r="41" spans="1:14" s="4" customFormat="1" ht="58.9" customHeight="1" x14ac:dyDescent="0.25">
      <c r="A41" s="67"/>
      <c r="B41" s="75" t="s">
        <v>47</v>
      </c>
      <c r="C41" s="75" t="s">
        <v>79</v>
      </c>
      <c r="D41" s="75" t="s">
        <v>49</v>
      </c>
      <c r="E41" s="75" t="s">
        <v>80</v>
      </c>
      <c r="F41" s="75" t="s">
        <v>41</v>
      </c>
      <c r="G41" s="77">
        <v>48</v>
      </c>
      <c r="H41" s="77">
        <v>48</v>
      </c>
      <c r="I41" s="30" t="s">
        <v>44</v>
      </c>
      <c r="J41" s="14" t="s">
        <v>46</v>
      </c>
      <c r="K41" s="14">
        <v>7</v>
      </c>
      <c r="L41" s="14">
        <v>7</v>
      </c>
      <c r="M41" s="63">
        <f>5524189.6</f>
        <v>5524189.5999999996</v>
      </c>
      <c r="N41" s="63">
        <f>5524189.6</f>
        <v>5524189.5999999996</v>
      </c>
    </row>
    <row r="42" spans="1:14" s="4" customFormat="1" ht="19.5" customHeight="1" x14ac:dyDescent="0.25">
      <c r="A42" s="67"/>
      <c r="B42" s="76"/>
      <c r="C42" s="76"/>
      <c r="D42" s="76"/>
      <c r="E42" s="76"/>
      <c r="F42" s="76"/>
      <c r="G42" s="78"/>
      <c r="H42" s="78"/>
      <c r="I42" s="30" t="s">
        <v>42</v>
      </c>
      <c r="J42" s="14" t="s">
        <v>24</v>
      </c>
      <c r="K42" s="14">
        <v>40</v>
      </c>
      <c r="L42" s="14">
        <v>40</v>
      </c>
      <c r="M42" s="64"/>
      <c r="N42" s="64"/>
    </row>
    <row r="43" spans="1:14" s="4" customFormat="1" ht="70.150000000000006" customHeight="1" x14ac:dyDescent="0.25">
      <c r="A43" s="67"/>
      <c r="B43" s="76"/>
      <c r="C43" s="76"/>
      <c r="D43" s="76"/>
      <c r="E43" s="76"/>
      <c r="F43" s="76"/>
      <c r="G43" s="78"/>
      <c r="H43" s="78"/>
      <c r="I43" s="30" t="s">
        <v>43</v>
      </c>
      <c r="J43" s="14" t="s">
        <v>24</v>
      </c>
      <c r="K43" s="14">
        <v>100</v>
      </c>
      <c r="L43" s="14">
        <v>100</v>
      </c>
      <c r="M43" s="64"/>
      <c r="N43" s="64"/>
    </row>
    <row r="44" spans="1:14" ht="43.15" customHeight="1" x14ac:dyDescent="0.2">
      <c r="A44" s="67"/>
      <c r="B44" s="62" t="s">
        <v>51</v>
      </c>
      <c r="C44" s="75" t="s">
        <v>79</v>
      </c>
      <c r="D44" s="62" t="s">
        <v>49</v>
      </c>
      <c r="E44" s="62" t="s">
        <v>80</v>
      </c>
      <c r="F44" s="62" t="s">
        <v>41</v>
      </c>
      <c r="G44" s="62">
        <v>26</v>
      </c>
      <c r="H44" s="62">
        <v>26</v>
      </c>
      <c r="I44" s="30" t="s">
        <v>44</v>
      </c>
      <c r="J44" s="14" t="s">
        <v>46</v>
      </c>
      <c r="K44" s="14">
        <v>3</v>
      </c>
      <c r="L44" s="14">
        <v>3</v>
      </c>
      <c r="M44" s="79">
        <f>4038224.29</f>
        <v>4038224.29</v>
      </c>
      <c r="N44" s="79">
        <f>4038224.29</f>
        <v>4038224.29</v>
      </c>
    </row>
    <row r="45" spans="1:14" ht="30" customHeight="1" x14ac:dyDescent="0.2">
      <c r="A45" s="67"/>
      <c r="B45" s="62"/>
      <c r="C45" s="76"/>
      <c r="D45" s="62"/>
      <c r="E45" s="62"/>
      <c r="F45" s="62"/>
      <c r="G45" s="62"/>
      <c r="H45" s="62"/>
      <c r="I45" s="30" t="s">
        <v>42</v>
      </c>
      <c r="J45" s="14" t="s">
        <v>24</v>
      </c>
      <c r="K45" s="14">
        <v>52</v>
      </c>
      <c r="L45" s="14">
        <v>52</v>
      </c>
      <c r="M45" s="79"/>
      <c r="N45" s="79"/>
    </row>
    <row r="46" spans="1:14" ht="72" customHeight="1" x14ac:dyDescent="0.2">
      <c r="A46" s="67"/>
      <c r="B46" s="62"/>
      <c r="C46" s="76"/>
      <c r="D46" s="62"/>
      <c r="E46" s="62"/>
      <c r="F46" s="62"/>
      <c r="G46" s="62"/>
      <c r="H46" s="62"/>
      <c r="I46" s="30" t="s">
        <v>43</v>
      </c>
      <c r="J46" s="14" t="s">
        <v>24</v>
      </c>
      <c r="K46" s="14">
        <v>100</v>
      </c>
      <c r="L46" s="14">
        <v>100</v>
      </c>
      <c r="M46" s="79"/>
      <c r="N46" s="79"/>
    </row>
    <row r="47" spans="1:14" ht="38.25" customHeight="1" x14ac:dyDescent="0.2">
      <c r="A47" s="67"/>
      <c r="B47" s="62" t="s">
        <v>52</v>
      </c>
      <c r="C47" s="62" t="s">
        <v>70</v>
      </c>
      <c r="D47" s="62" t="s">
        <v>49</v>
      </c>
      <c r="E47" s="30" t="s">
        <v>77</v>
      </c>
      <c r="F47" s="30" t="s">
        <v>23</v>
      </c>
      <c r="G47" s="30">
        <v>15</v>
      </c>
      <c r="H47" s="30">
        <v>15</v>
      </c>
      <c r="I47" s="30" t="s">
        <v>72</v>
      </c>
      <c r="J47" s="29" t="s">
        <v>24</v>
      </c>
      <c r="K47" s="30">
        <v>100</v>
      </c>
      <c r="L47" s="30">
        <v>100</v>
      </c>
      <c r="M47" s="79">
        <v>177061.95</v>
      </c>
      <c r="N47" s="79">
        <v>177061.95</v>
      </c>
    </row>
    <row r="48" spans="1:14" ht="17.45" customHeight="1" x14ac:dyDescent="0.2">
      <c r="A48" s="67"/>
      <c r="B48" s="62"/>
      <c r="C48" s="62"/>
      <c r="D48" s="62"/>
      <c r="E48" s="62" t="s">
        <v>73</v>
      </c>
      <c r="F48" s="62" t="s">
        <v>74</v>
      </c>
      <c r="G48" s="62">
        <v>2100</v>
      </c>
      <c r="H48" s="62">
        <v>2100</v>
      </c>
      <c r="I48" s="13" t="s">
        <v>75</v>
      </c>
      <c r="J48" s="30" t="s">
        <v>24</v>
      </c>
      <c r="K48" s="30">
        <v>100</v>
      </c>
      <c r="L48" s="30">
        <v>100</v>
      </c>
      <c r="M48" s="79"/>
      <c r="N48" s="79"/>
    </row>
    <row r="49" spans="1:14" ht="17.45" customHeight="1" x14ac:dyDescent="0.2">
      <c r="A49" s="67"/>
      <c r="B49" s="62"/>
      <c r="C49" s="62"/>
      <c r="D49" s="62"/>
      <c r="E49" s="62"/>
      <c r="F49" s="62"/>
      <c r="G49" s="62"/>
      <c r="H49" s="62"/>
      <c r="I49" s="13" t="s">
        <v>28</v>
      </c>
      <c r="J49" s="30" t="s">
        <v>24</v>
      </c>
      <c r="K49" s="30">
        <v>100</v>
      </c>
      <c r="L49" s="30">
        <v>100</v>
      </c>
      <c r="M49" s="79"/>
      <c r="N49" s="79"/>
    </row>
    <row r="50" spans="1:14" ht="76.5" x14ac:dyDescent="0.2">
      <c r="A50" s="67"/>
      <c r="B50" s="62"/>
      <c r="C50" s="62"/>
      <c r="D50" s="62"/>
      <c r="E50" s="62"/>
      <c r="F50" s="62"/>
      <c r="G50" s="62"/>
      <c r="H50" s="62"/>
      <c r="I50" s="13" t="s">
        <v>78</v>
      </c>
      <c r="J50" s="30" t="s">
        <v>24</v>
      </c>
      <c r="K50" s="30">
        <v>100</v>
      </c>
      <c r="L50" s="30">
        <v>100</v>
      </c>
      <c r="M50" s="79"/>
      <c r="N50" s="79"/>
    </row>
    <row r="51" spans="1:14" ht="38.25" x14ac:dyDescent="0.2">
      <c r="A51" s="67"/>
      <c r="B51" s="62"/>
      <c r="C51" s="62"/>
      <c r="D51" s="62"/>
      <c r="E51" s="62"/>
      <c r="F51" s="62"/>
      <c r="G51" s="62"/>
      <c r="H51" s="62"/>
      <c r="I51" s="13" t="s">
        <v>29</v>
      </c>
      <c r="J51" s="30" t="s">
        <v>24</v>
      </c>
      <c r="K51" s="30">
        <v>100</v>
      </c>
      <c r="L51" s="30">
        <v>100</v>
      </c>
      <c r="M51" s="79"/>
      <c r="N51" s="79"/>
    </row>
    <row r="52" spans="1:14" ht="41.45" customHeight="1" x14ac:dyDescent="0.2">
      <c r="A52" s="67"/>
      <c r="B52" s="62"/>
      <c r="C52" s="75" t="s">
        <v>79</v>
      </c>
      <c r="D52" s="62"/>
      <c r="E52" s="75" t="s">
        <v>80</v>
      </c>
      <c r="F52" s="75" t="s">
        <v>23</v>
      </c>
      <c r="G52" s="75">
        <v>74</v>
      </c>
      <c r="H52" s="75">
        <v>74</v>
      </c>
      <c r="I52" s="30" t="s">
        <v>44</v>
      </c>
      <c r="J52" s="14" t="s">
        <v>46</v>
      </c>
      <c r="K52" s="14">
        <v>18</v>
      </c>
      <c r="L52" s="14">
        <v>18</v>
      </c>
      <c r="M52" s="83">
        <f>7351137.84</f>
        <v>7351137.8399999999</v>
      </c>
      <c r="N52" s="83">
        <f>7351137.84</f>
        <v>7351137.8399999999</v>
      </c>
    </row>
    <row r="53" spans="1:14" x14ac:dyDescent="0.2">
      <c r="A53" s="67"/>
      <c r="B53" s="62"/>
      <c r="C53" s="76"/>
      <c r="D53" s="62"/>
      <c r="E53" s="76"/>
      <c r="F53" s="76"/>
      <c r="G53" s="76"/>
      <c r="H53" s="76"/>
      <c r="I53" s="30" t="s">
        <v>42</v>
      </c>
      <c r="J53" s="14" t="s">
        <v>24</v>
      </c>
      <c r="K53" s="14">
        <v>63</v>
      </c>
      <c r="L53" s="14">
        <v>63</v>
      </c>
      <c r="M53" s="81"/>
      <c r="N53" s="81"/>
    </row>
    <row r="54" spans="1:14" ht="69" customHeight="1" x14ac:dyDescent="0.2">
      <c r="A54" s="67"/>
      <c r="B54" s="62"/>
      <c r="C54" s="80"/>
      <c r="D54" s="62"/>
      <c r="E54" s="80"/>
      <c r="F54" s="80"/>
      <c r="G54" s="80"/>
      <c r="H54" s="80"/>
      <c r="I54" s="30" t="s">
        <v>43</v>
      </c>
      <c r="J54" s="14" t="s">
        <v>24</v>
      </c>
      <c r="K54" s="14">
        <v>100</v>
      </c>
      <c r="L54" s="14">
        <v>100</v>
      </c>
      <c r="M54" s="82"/>
      <c r="N54" s="82"/>
    </row>
    <row r="55" spans="1:14" s="7" customFormat="1" ht="55.15" customHeight="1" x14ac:dyDescent="0.2">
      <c r="A55" s="67"/>
      <c r="B55" s="75" t="s">
        <v>53</v>
      </c>
      <c r="C55" s="75" t="s">
        <v>70</v>
      </c>
      <c r="D55" s="75" t="s">
        <v>49</v>
      </c>
      <c r="E55" s="30" t="s">
        <v>71</v>
      </c>
      <c r="F55" s="30" t="s">
        <v>23</v>
      </c>
      <c r="G55" s="30">
        <v>3</v>
      </c>
      <c r="H55" s="30">
        <v>3</v>
      </c>
      <c r="I55" s="30" t="s">
        <v>72</v>
      </c>
      <c r="J55" s="29" t="s">
        <v>24</v>
      </c>
      <c r="K55" s="30">
        <v>100</v>
      </c>
      <c r="L55" s="30">
        <v>100</v>
      </c>
      <c r="M55" s="79">
        <f>1060470.64</f>
        <v>1060470.6399999999</v>
      </c>
      <c r="N55" s="79">
        <f>1060470.64</f>
        <v>1060470.6399999999</v>
      </c>
    </row>
    <row r="56" spans="1:14" s="7" customFormat="1" ht="31.9" customHeight="1" x14ac:dyDescent="0.2">
      <c r="A56" s="67"/>
      <c r="B56" s="76"/>
      <c r="C56" s="76"/>
      <c r="D56" s="76"/>
      <c r="E56" s="75" t="s">
        <v>73</v>
      </c>
      <c r="F56" s="75" t="s">
        <v>74</v>
      </c>
      <c r="G56" s="75">
        <v>464</v>
      </c>
      <c r="H56" s="75">
        <v>464</v>
      </c>
      <c r="I56" s="13" t="s">
        <v>75</v>
      </c>
      <c r="J56" s="30" t="s">
        <v>24</v>
      </c>
      <c r="K56" s="30">
        <v>100</v>
      </c>
      <c r="L56" s="30">
        <v>100</v>
      </c>
      <c r="M56" s="79"/>
      <c r="N56" s="79"/>
    </row>
    <row r="57" spans="1:14" s="7" customFormat="1" ht="24" customHeight="1" x14ac:dyDescent="0.2">
      <c r="A57" s="67"/>
      <c r="B57" s="76"/>
      <c r="C57" s="76"/>
      <c r="D57" s="76"/>
      <c r="E57" s="80"/>
      <c r="F57" s="80"/>
      <c r="G57" s="80"/>
      <c r="H57" s="80"/>
      <c r="I57" s="13" t="s">
        <v>28</v>
      </c>
      <c r="J57" s="30" t="s">
        <v>24</v>
      </c>
      <c r="K57" s="30" t="s">
        <v>76</v>
      </c>
      <c r="L57" s="30" t="s">
        <v>76</v>
      </c>
      <c r="M57" s="79"/>
      <c r="N57" s="79"/>
    </row>
    <row r="58" spans="1:14" s="7" customFormat="1" ht="76.5" x14ac:dyDescent="0.2">
      <c r="A58" s="67"/>
      <c r="B58" s="76"/>
      <c r="C58" s="76"/>
      <c r="D58" s="76"/>
      <c r="E58" s="30" t="s">
        <v>77</v>
      </c>
      <c r="F58" s="30" t="s">
        <v>23</v>
      </c>
      <c r="G58" s="30">
        <v>13</v>
      </c>
      <c r="H58" s="30">
        <v>13</v>
      </c>
      <c r="I58" s="13" t="s">
        <v>78</v>
      </c>
      <c r="J58" s="30" t="s">
        <v>24</v>
      </c>
      <c r="K58" s="30">
        <v>90</v>
      </c>
      <c r="L58" s="30">
        <v>90</v>
      </c>
      <c r="M58" s="79"/>
      <c r="N58" s="79"/>
    </row>
    <row r="59" spans="1:14" s="7" customFormat="1" ht="56.45" customHeight="1" x14ac:dyDescent="0.2">
      <c r="A59" s="67"/>
      <c r="B59" s="76"/>
      <c r="C59" s="76"/>
      <c r="D59" s="76"/>
      <c r="E59" s="28" t="s">
        <v>73</v>
      </c>
      <c r="F59" s="28" t="s">
        <v>74</v>
      </c>
      <c r="G59" s="28">
        <v>2322</v>
      </c>
      <c r="H59" s="28">
        <v>2322</v>
      </c>
      <c r="I59" s="13" t="s">
        <v>29</v>
      </c>
      <c r="J59" s="30" t="s">
        <v>24</v>
      </c>
      <c r="K59" s="30">
        <v>90</v>
      </c>
      <c r="L59" s="30">
        <v>90</v>
      </c>
      <c r="M59" s="79"/>
      <c r="N59" s="79"/>
    </row>
    <row r="60" spans="1:14" s="7" customFormat="1" ht="13.9" hidden="1" customHeight="1" x14ac:dyDescent="0.2">
      <c r="A60" s="67"/>
      <c r="B60" s="76"/>
      <c r="C60" s="33"/>
      <c r="D60" s="76"/>
      <c r="E60" s="33"/>
      <c r="F60" s="33"/>
      <c r="G60" s="33"/>
      <c r="H60" s="33"/>
      <c r="I60" s="15" t="s">
        <v>50</v>
      </c>
      <c r="J60" s="30" t="s">
        <v>24</v>
      </c>
      <c r="K60" s="30">
        <v>0</v>
      </c>
      <c r="L60" s="30">
        <f t="shared" ref="L60" si="0">K60</f>
        <v>0</v>
      </c>
      <c r="M60" s="35"/>
      <c r="N60" s="35"/>
    </row>
    <row r="61" spans="1:14" s="7" customFormat="1" ht="31.9" customHeight="1" x14ac:dyDescent="0.2">
      <c r="A61" s="67"/>
      <c r="B61" s="76"/>
      <c r="C61" s="75" t="s">
        <v>79</v>
      </c>
      <c r="D61" s="76"/>
      <c r="E61" s="62" t="s">
        <v>80</v>
      </c>
      <c r="F61" s="62" t="s">
        <v>23</v>
      </c>
      <c r="G61" s="62">
        <v>100</v>
      </c>
      <c r="H61" s="62">
        <v>100</v>
      </c>
      <c r="I61" s="30" t="s">
        <v>44</v>
      </c>
      <c r="J61" s="14" t="s">
        <v>46</v>
      </c>
      <c r="K61" s="36">
        <v>24</v>
      </c>
      <c r="L61" s="36">
        <v>24</v>
      </c>
      <c r="M61" s="81">
        <f>10102768.39</f>
        <v>10102768.390000001</v>
      </c>
      <c r="N61" s="81">
        <f>10102768.39</f>
        <v>10102768.390000001</v>
      </c>
    </row>
    <row r="62" spans="1:14" s="7" customFormat="1" ht="24" customHeight="1" x14ac:dyDescent="0.2">
      <c r="A62" s="67"/>
      <c r="B62" s="76"/>
      <c r="C62" s="76"/>
      <c r="D62" s="76"/>
      <c r="E62" s="62"/>
      <c r="F62" s="62"/>
      <c r="G62" s="62"/>
      <c r="H62" s="62"/>
      <c r="I62" s="30" t="s">
        <v>42</v>
      </c>
      <c r="J62" s="14" t="s">
        <v>24</v>
      </c>
      <c r="K62" s="14">
        <v>50</v>
      </c>
      <c r="L62" s="14">
        <v>50</v>
      </c>
      <c r="M62" s="81"/>
      <c r="N62" s="81"/>
    </row>
    <row r="63" spans="1:14" s="7" customFormat="1" ht="56.45" customHeight="1" x14ac:dyDescent="0.2">
      <c r="A63" s="67"/>
      <c r="B63" s="76"/>
      <c r="C63" s="80"/>
      <c r="D63" s="76"/>
      <c r="E63" s="62"/>
      <c r="F63" s="62"/>
      <c r="G63" s="62"/>
      <c r="H63" s="62"/>
      <c r="I63" s="30" t="s">
        <v>43</v>
      </c>
      <c r="J63" s="14" t="s">
        <v>24</v>
      </c>
      <c r="K63" s="14">
        <v>100</v>
      </c>
      <c r="L63" s="14">
        <v>100</v>
      </c>
      <c r="M63" s="82"/>
      <c r="N63" s="82"/>
    </row>
    <row r="64" spans="1:14" s="4" customFormat="1" ht="45.6" customHeight="1" x14ac:dyDescent="0.25">
      <c r="A64" s="67"/>
      <c r="B64" s="75" t="s">
        <v>54</v>
      </c>
      <c r="C64" s="75" t="s">
        <v>48</v>
      </c>
      <c r="D64" s="75" t="s">
        <v>49</v>
      </c>
      <c r="E64" s="62" t="s">
        <v>80</v>
      </c>
      <c r="F64" s="62" t="s">
        <v>41</v>
      </c>
      <c r="G64" s="77">
        <v>72</v>
      </c>
      <c r="H64" s="77">
        <v>72</v>
      </c>
      <c r="I64" s="30" t="s">
        <v>44</v>
      </c>
      <c r="J64" s="14" t="s">
        <v>46</v>
      </c>
      <c r="K64" s="14">
        <v>11</v>
      </c>
      <c r="L64" s="14">
        <v>11</v>
      </c>
      <c r="M64" s="63">
        <v>5808417.9100000001</v>
      </c>
      <c r="N64" s="63">
        <v>5808417.9100000001</v>
      </c>
    </row>
    <row r="65" spans="1:14" s="4" customFormat="1" ht="16.899999999999999" customHeight="1" x14ac:dyDescent="0.25">
      <c r="A65" s="67"/>
      <c r="B65" s="76"/>
      <c r="C65" s="76"/>
      <c r="D65" s="76"/>
      <c r="E65" s="62"/>
      <c r="F65" s="62"/>
      <c r="G65" s="78"/>
      <c r="H65" s="78"/>
      <c r="I65" s="30" t="s">
        <v>42</v>
      </c>
      <c r="J65" s="14" t="s">
        <v>24</v>
      </c>
      <c r="K65" s="14">
        <v>42</v>
      </c>
      <c r="L65" s="14">
        <v>42</v>
      </c>
      <c r="M65" s="64"/>
      <c r="N65" s="64"/>
    </row>
    <row r="66" spans="1:14" s="4" customFormat="1" ht="78.599999999999994" customHeight="1" x14ac:dyDescent="0.25">
      <c r="A66" s="67"/>
      <c r="B66" s="76"/>
      <c r="C66" s="76"/>
      <c r="D66" s="76"/>
      <c r="E66" s="62"/>
      <c r="F66" s="62"/>
      <c r="G66" s="78"/>
      <c r="H66" s="78"/>
      <c r="I66" s="30" t="s">
        <v>43</v>
      </c>
      <c r="J66" s="14" t="s">
        <v>24</v>
      </c>
      <c r="K66" s="14">
        <v>100</v>
      </c>
      <c r="L66" s="14">
        <v>100</v>
      </c>
      <c r="M66" s="64"/>
      <c r="N66" s="64"/>
    </row>
    <row r="67" spans="1:14" ht="67.5" customHeight="1" x14ac:dyDescent="0.2">
      <c r="A67" s="67"/>
      <c r="B67" s="69" t="s">
        <v>81</v>
      </c>
      <c r="C67" s="69" t="s">
        <v>82</v>
      </c>
      <c r="D67" s="69" t="s">
        <v>8</v>
      </c>
      <c r="E67" s="15" t="s">
        <v>83</v>
      </c>
      <c r="F67" s="15" t="s">
        <v>41</v>
      </c>
      <c r="G67" s="16">
        <v>235</v>
      </c>
      <c r="H67" s="16">
        <v>235</v>
      </c>
      <c r="I67" s="15" t="s">
        <v>84</v>
      </c>
      <c r="J67" s="16" t="s">
        <v>20</v>
      </c>
      <c r="K67" s="16">
        <v>1</v>
      </c>
      <c r="L67" s="16">
        <v>1</v>
      </c>
      <c r="M67" s="71">
        <v>3421052</v>
      </c>
      <c r="N67" s="71">
        <v>3421052</v>
      </c>
    </row>
    <row r="68" spans="1:14" ht="85.15" customHeight="1" x14ac:dyDescent="0.2">
      <c r="A68" s="67"/>
      <c r="B68" s="70"/>
      <c r="C68" s="70"/>
      <c r="D68" s="70"/>
      <c r="E68" s="24" t="s">
        <v>85</v>
      </c>
      <c r="F68" s="24" t="s">
        <v>86</v>
      </c>
      <c r="G68" s="26">
        <v>204000</v>
      </c>
      <c r="H68" s="26">
        <v>204000</v>
      </c>
      <c r="I68" s="15" t="s">
        <v>55</v>
      </c>
      <c r="J68" s="16" t="s">
        <v>20</v>
      </c>
      <c r="K68" s="16">
        <v>46</v>
      </c>
      <c r="L68" s="16">
        <v>46</v>
      </c>
      <c r="M68" s="72"/>
      <c r="N68" s="72"/>
    </row>
    <row r="69" spans="1:14" ht="52.9" customHeight="1" x14ac:dyDescent="0.2">
      <c r="A69" s="67"/>
      <c r="B69" s="69" t="s">
        <v>87</v>
      </c>
      <c r="C69" s="69" t="s">
        <v>82</v>
      </c>
      <c r="D69" s="69" t="s">
        <v>8</v>
      </c>
      <c r="E69" s="15" t="s">
        <v>83</v>
      </c>
      <c r="F69" s="15" t="s">
        <v>41</v>
      </c>
      <c r="G69" s="15">
        <v>344</v>
      </c>
      <c r="H69" s="15">
        <v>344</v>
      </c>
      <c r="I69" s="15" t="s">
        <v>88</v>
      </c>
      <c r="J69" s="16" t="s">
        <v>20</v>
      </c>
      <c r="K69" s="15">
        <v>70</v>
      </c>
      <c r="L69" s="15">
        <v>70</v>
      </c>
      <c r="M69" s="71">
        <v>4186070</v>
      </c>
      <c r="N69" s="71">
        <v>4186070</v>
      </c>
    </row>
    <row r="70" spans="1:14" ht="63.6" customHeight="1" x14ac:dyDescent="0.2">
      <c r="A70" s="67"/>
      <c r="B70" s="73"/>
      <c r="C70" s="73"/>
      <c r="D70" s="73"/>
      <c r="E70" s="24" t="s">
        <v>85</v>
      </c>
      <c r="F70" s="24" t="s">
        <v>86</v>
      </c>
      <c r="G70" s="25">
        <v>39800</v>
      </c>
      <c r="H70" s="25">
        <v>39800</v>
      </c>
      <c r="I70" s="15" t="s">
        <v>56</v>
      </c>
      <c r="J70" s="16" t="s">
        <v>20</v>
      </c>
      <c r="K70" s="15">
        <v>25</v>
      </c>
      <c r="L70" s="15">
        <v>25</v>
      </c>
      <c r="M70" s="74"/>
      <c r="N70" s="74"/>
    </row>
    <row r="71" spans="1:14" ht="118.9" customHeight="1" x14ac:dyDescent="0.2">
      <c r="A71" s="67"/>
      <c r="B71" s="62" t="s">
        <v>57</v>
      </c>
      <c r="C71" s="62" t="s">
        <v>95</v>
      </c>
      <c r="D71" s="62" t="s">
        <v>96</v>
      </c>
      <c r="E71" s="30" t="s">
        <v>89</v>
      </c>
      <c r="F71" s="17" t="s">
        <v>24</v>
      </c>
      <c r="G71" s="31">
        <v>28.7</v>
      </c>
      <c r="H71" s="31">
        <v>28.7</v>
      </c>
      <c r="I71" s="18" t="s">
        <v>90</v>
      </c>
      <c r="J71" s="31" t="s">
        <v>24</v>
      </c>
      <c r="K71" s="31">
        <v>100</v>
      </c>
      <c r="L71" s="31">
        <v>100</v>
      </c>
      <c r="M71" s="63">
        <v>6618708</v>
      </c>
      <c r="N71" s="63">
        <v>6618708</v>
      </c>
    </row>
    <row r="72" spans="1:14" ht="76.5" x14ac:dyDescent="0.2">
      <c r="A72" s="67"/>
      <c r="B72" s="62"/>
      <c r="C72" s="62"/>
      <c r="D72" s="62"/>
      <c r="E72" s="30" t="s">
        <v>97</v>
      </c>
      <c r="F72" s="30" t="s">
        <v>98</v>
      </c>
      <c r="G72" s="31">
        <v>28.7</v>
      </c>
      <c r="H72" s="31">
        <v>28.7</v>
      </c>
      <c r="I72" s="18" t="s">
        <v>91</v>
      </c>
      <c r="J72" s="31" t="s">
        <v>24</v>
      </c>
      <c r="K72" s="31">
        <v>100</v>
      </c>
      <c r="L72" s="31">
        <v>100</v>
      </c>
      <c r="M72" s="64"/>
      <c r="N72" s="64"/>
    </row>
    <row r="73" spans="1:14" ht="89.25" x14ac:dyDescent="0.2">
      <c r="A73" s="67"/>
      <c r="B73" s="62"/>
      <c r="C73" s="62"/>
      <c r="D73" s="62"/>
      <c r="E73" s="30" t="s">
        <v>99</v>
      </c>
      <c r="F73" s="30" t="s">
        <v>100</v>
      </c>
      <c r="G73" s="31">
        <v>15</v>
      </c>
      <c r="H73" s="31">
        <v>15</v>
      </c>
      <c r="I73" s="18" t="s">
        <v>92</v>
      </c>
      <c r="J73" s="31" t="s">
        <v>24</v>
      </c>
      <c r="K73" s="31">
        <v>100</v>
      </c>
      <c r="L73" s="31">
        <v>100</v>
      </c>
      <c r="M73" s="64"/>
      <c r="N73" s="64"/>
    </row>
    <row r="74" spans="1:14" ht="89.25" x14ac:dyDescent="0.2">
      <c r="A74" s="68"/>
      <c r="B74" s="62"/>
      <c r="C74" s="62"/>
      <c r="D74" s="62"/>
      <c r="E74" s="30" t="s">
        <v>101</v>
      </c>
      <c r="F74" s="30" t="s">
        <v>102</v>
      </c>
      <c r="G74" s="31">
        <v>15</v>
      </c>
      <c r="H74" s="31">
        <v>15</v>
      </c>
      <c r="I74" s="18" t="s">
        <v>93</v>
      </c>
      <c r="J74" s="31" t="s">
        <v>94</v>
      </c>
      <c r="K74" s="31">
        <v>15</v>
      </c>
      <c r="L74" s="31">
        <v>15</v>
      </c>
      <c r="M74" s="65"/>
      <c r="N74" s="65"/>
    </row>
    <row r="78" spans="1:14" ht="42" customHeight="1" x14ac:dyDescent="0.2">
      <c r="B78" s="86" t="s">
        <v>58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19" t="s">
        <v>59</v>
      </c>
    </row>
  </sheetData>
  <mergeCells count="139">
    <mergeCell ref="A7:A11"/>
    <mergeCell ref="B9:B11"/>
    <mergeCell ref="G5:G6"/>
    <mergeCell ref="H5:H6"/>
    <mergeCell ref="I5:I6"/>
    <mergeCell ref="J5:J6"/>
    <mergeCell ref="K5:K6"/>
    <mergeCell ref="L5:L6"/>
    <mergeCell ref="A3:N3"/>
    <mergeCell ref="A4:A6"/>
    <mergeCell ref="B4:B6"/>
    <mergeCell ref="C4:C6"/>
    <mergeCell ref="D4:D6"/>
    <mergeCell ref="E4:H4"/>
    <mergeCell ref="I4:L4"/>
    <mergeCell ref="M4:N4"/>
    <mergeCell ref="E5:E6"/>
    <mergeCell ref="F5:F6"/>
    <mergeCell ref="N12:N16"/>
    <mergeCell ref="E13:E14"/>
    <mergeCell ref="F13:F14"/>
    <mergeCell ref="G13:G14"/>
    <mergeCell ref="H13:H14"/>
    <mergeCell ref="B17:B21"/>
    <mergeCell ref="C17:C21"/>
    <mergeCell ref="D17:D21"/>
    <mergeCell ref="M17:M21"/>
    <mergeCell ref="N17:N21"/>
    <mergeCell ref="B78:L78"/>
    <mergeCell ref="B44:B46"/>
    <mergeCell ref="C44:C46"/>
    <mergeCell ref="D44:D46"/>
    <mergeCell ref="E44:E46"/>
    <mergeCell ref="B12:B16"/>
    <mergeCell ref="C12:C16"/>
    <mergeCell ref="D12:D16"/>
    <mergeCell ref="M12:M16"/>
    <mergeCell ref="E18:E19"/>
    <mergeCell ref="F18:F19"/>
    <mergeCell ref="G18:G19"/>
    <mergeCell ref="H18:H19"/>
    <mergeCell ref="B22:B34"/>
    <mergeCell ref="C22:C34"/>
    <mergeCell ref="D22:D34"/>
    <mergeCell ref="M22:M34"/>
    <mergeCell ref="B38:B40"/>
    <mergeCell ref="C38:C40"/>
    <mergeCell ref="D38:D40"/>
    <mergeCell ref="E38:E40"/>
    <mergeCell ref="F38:F40"/>
    <mergeCell ref="G38:G40"/>
    <mergeCell ref="H38:H40"/>
    <mergeCell ref="N22:N34"/>
    <mergeCell ref="E23:E24"/>
    <mergeCell ref="F23:F24"/>
    <mergeCell ref="G23:G24"/>
    <mergeCell ref="H23:H24"/>
    <mergeCell ref="B35:B37"/>
    <mergeCell ref="C35:C37"/>
    <mergeCell ref="D35:D37"/>
    <mergeCell ref="E35:E37"/>
    <mergeCell ref="F35:F37"/>
    <mergeCell ref="G35:G37"/>
    <mergeCell ref="H35:H37"/>
    <mergeCell ref="M35:M37"/>
    <mergeCell ref="N35:N37"/>
    <mergeCell ref="M38:M40"/>
    <mergeCell ref="N38:N40"/>
    <mergeCell ref="B41:B43"/>
    <mergeCell ref="C41:C43"/>
    <mergeCell ref="D41:D43"/>
    <mergeCell ref="E41:E43"/>
    <mergeCell ref="F41:F43"/>
    <mergeCell ref="G41:G43"/>
    <mergeCell ref="H41:H43"/>
    <mergeCell ref="M41:M43"/>
    <mergeCell ref="N41:N43"/>
    <mergeCell ref="F44:F46"/>
    <mergeCell ref="G44:G46"/>
    <mergeCell ref="H44:H46"/>
    <mergeCell ref="M44:M46"/>
    <mergeCell ref="N44:N46"/>
    <mergeCell ref="B47:B54"/>
    <mergeCell ref="C47:C51"/>
    <mergeCell ref="D47:D54"/>
    <mergeCell ref="M47:M51"/>
    <mergeCell ref="N47:N51"/>
    <mergeCell ref="E48:E51"/>
    <mergeCell ref="F48:F51"/>
    <mergeCell ref="G48:G51"/>
    <mergeCell ref="H48:H51"/>
    <mergeCell ref="C52:C54"/>
    <mergeCell ref="E52:E54"/>
    <mergeCell ref="F52:F54"/>
    <mergeCell ref="G52:G54"/>
    <mergeCell ref="H52:H54"/>
    <mergeCell ref="M52:M54"/>
    <mergeCell ref="N52:N54"/>
    <mergeCell ref="N64:N66"/>
    <mergeCell ref="B55:B63"/>
    <mergeCell ref="C55:C59"/>
    <mergeCell ref="D55:D63"/>
    <mergeCell ref="M55:M59"/>
    <mergeCell ref="N55:N59"/>
    <mergeCell ref="E56:E57"/>
    <mergeCell ref="F56:F57"/>
    <mergeCell ref="G56:G57"/>
    <mergeCell ref="H56:H57"/>
    <mergeCell ref="C61:C63"/>
    <mergeCell ref="E61:E63"/>
    <mergeCell ref="F61:F63"/>
    <mergeCell ref="G61:G63"/>
    <mergeCell ref="H61:H63"/>
    <mergeCell ref="M61:M63"/>
    <mergeCell ref="N61:N63"/>
    <mergeCell ref="B71:B74"/>
    <mergeCell ref="C71:C74"/>
    <mergeCell ref="D71:D74"/>
    <mergeCell ref="M71:M74"/>
    <mergeCell ref="N71:N74"/>
    <mergeCell ref="A12:A74"/>
    <mergeCell ref="B67:B68"/>
    <mergeCell ref="C67:C68"/>
    <mergeCell ref="D67:D68"/>
    <mergeCell ref="M67:M68"/>
    <mergeCell ref="N67:N68"/>
    <mergeCell ref="B69:B70"/>
    <mergeCell ref="C69:C70"/>
    <mergeCell ref="D69:D70"/>
    <mergeCell ref="M69:M70"/>
    <mergeCell ref="N69:N70"/>
    <mergeCell ref="B64:B66"/>
    <mergeCell ref="C64:C66"/>
    <mergeCell ref="D64:D66"/>
    <mergeCell ref="E64:E66"/>
    <mergeCell ref="F64:F66"/>
    <mergeCell ref="G64:G66"/>
    <mergeCell ref="H64:H66"/>
    <mergeCell ref="M64:M66"/>
  </mergeCells>
  <pageMargins left="0.31496062992125984" right="0.31496062992125984" top="0.55118110236220474" bottom="0.35433070866141736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zoomScale="80" zoomScaleNormal="80" workbookViewId="0">
      <selection activeCell="C70" sqref="C70:C71"/>
    </sheetView>
  </sheetViews>
  <sheetFormatPr defaultRowHeight="12.75" x14ac:dyDescent="0.2"/>
  <cols>
    <col min="1" max="1" width="4.85546875" style="9" customWidth="1"/>
    <col min="2" max="2" width="15.140625" style="9" customWidth="1"/>
    <col min="3" max="3" width="18.28515625" style="9" customWidth="1"/>
    <col min="4" max="4" width="4.42578125" style="7" customWidth="1"/>
    <col min="5" max="5" width="13.5703125" style="9" customWidth="1"/>
    <col min="6" max="6" width="6.85546875" style="9" customWidth="1"/>
    <col min="7" max="8" width="8.7109375" style="9" customWidth="1"/>
    <col min="9" max="9" width="34.42578125" style="1" customWidth="1"/>
    <col min="10" max="10" width="5.85546875" style="9" customWidth="1"/>
    <col min="11" max="12" width="9.140625" style="9"/>
    <col min="13" max="13" width="14.5703125" style="9" customWidth="1"/>
    <col min="14" max="14" width="14.42578125" style="9" customWidth="1"/>
    <col min="15" max="16384" width="9.140625" style="9"/>
  </cols>
  <sheetData>
    <row r="1" spans="1:19" s="1" customFormat="1" ht="27.75" customHeight="1" x14ac:dyDescent="0.25">
      <c r="A1" s="98" t="s">
        <v>109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9" s="1" customFormat="1" ht="42.75" customHeight="1" x14ac:dyDescent="0.25">
      <c r="A2" s="87" t="s">
        <v>0</v>
      </c>
      <c r="B2" s="87" t="s">
        <v>1</v>
      </c>
      <c r="C2" s="87" t="s">
        <v>2</v>
      </c>
      <c r="D2" s="87" t="s">
        <v>3</v>
      </c>
      <c r="E2" s="87" t="s">
        <v>110</v>
      </c>
      <c r="F2" s="87"/>
      <c r="G2" s="87"/>
      <c r="H2" s="87"/>
      <c r="I2" s="87" t="s">
        <v>112</v>
      </c>
      <c r="J2" s="87"/>
      <c r="K2" s="87"/>
      <c r="L2" s="87"/>
      <c r="M2" s="87" t="s">
        <v>4</v>
      </c>
      <c r="N2" s="87"/>
    </row>
    <row r="3" spans="1:19" s="1" customFormat="1" ht="78.75" x14ac:dyDescent="0.25">
      <c r="A3" s="87"/>
      <c r="B3" s="87"/>
      <c r="C3" s="87"/>
      <c r="D3" s="87"/>
      <c r="E3" s="97" t="s">
        <v>5</v>
      </c>
      <c r="F3" s="97" t="s">
        <v>6</v>
      </c>
      <c r="G3" s="97" t="s">
        <v>111</v>
      </c>
      <c r="H3" s="97" t="s">
        <v>113</v>
      </c>
      <c r="I3" s="97" t="s">
        <v>5</v>
      </c>
      <c r="J3" s="97" t="s">
        <v>6</v>
      </c>
      <c r="K3" s="97" t="s">
        <v>111</v>
      </c>
      <c r="L3" s="97" t="s">
        <v>113</v>
      </c>
      <c r="M3" s="53" t="s">
        <v>114</v>
      </c>
      <c r="N3" s="53" t="s">
        <v>7</v>
      </c>
    </row>
    <row r="4" spans="1:19" s="1" customFormat="1" ht="48.75" customHeight="1" x14ac:dyDescent="0.25">
      <c r="A4" s="87"/>
      <c r="B4" s="87"/>
      <c r="C4" s="87"/>
      <c r="D4" s="87"/>
      <c r="E4" s="97"/>
      <c r="F4" s="97"/>
      <c r="G4" s="97"/>
      <c r="H4" s="97"/>
      <c r="I4" s="97"/>
      <c r="J4" s="97"/>
      <c r="K4" s="97"/>
      <c r="L4" s="97"/>
      <c r="M4" s="43">
        <f>SUM(M5:M81)</f>
        <v>135678781.66999999</v>
      </c>
      <c r="N4" s="43">
        <f>SUM(N5:N81)</f>
        <v>135678781.66999999</v>
      </c>
    </row>
    <row r="5" spans="1:19" s="23" customFormat="1" ht="147.75" customHeight="1" x14ac:dyDescent="0.25">
      <c r="A5" s="48">
        <v>851</v>
      </c>
      <c r="B5" s="37" t="s">
        <v>69</v>
      </c>
      <c r="C5" s="44" t="s">
        <v>67</v>
      </c>
      <c r="D5" s="44" t="s">
        <v>8</v>
      </c>
      <c r="E5" s="45" t="s">
        <v>9</v>
      </c>
      <c r="F5" s="45" t="s">
        <v>10</v>
      </c>
      <c r="G5" s="45">
        <v>5287</v>
      </c>
      <c r="H5" s="45">
        <v>5287</v>
      </c>
      <c r="I5" s="45" t="s">
        <v>68</v>
      </c>
      <c r="J5" s="45" t="s">
        <v>11</v>
      </c>
      <c r="K5" s="45">
        <v>15</v>
      </c>
      <c r="L5" s="45">
        <v>15</v>
      </c>
      <c r="M5" s="46">
        <v>2166131.67</v>
      </c>
      <c r="N5" s="46">
        <v>2166131.67</v>
      </c>
    </row>
    <row r="6" spans="1:19" s="39" customFormat="1" ht="56.25" customHeight="1" x14ac:dyDescent="0.2">
      <c r="A6" s="87">
        <v>851</v>
      </c>
      <c r="B6" s="87" t="s">
        <v>12</v>
      </c>
      <c r="C6" s="87" t="s">
        <v>13</v>
      </c>
      <c r="D6" s="87" t="s">
        <v>8</v>
      </c>
      <c r="E6" s="38" t="s">
        <v>115</v>
      </c>
      <c r="F6" s="38" t="s">
        <v>25</v>
      </c>
      <c r="G6" s="47">
        <v>131</v>
      </c>
      <c r="H6" s="38">
        <v>133</v>
      </c>
      <c r="I6" s="38" t="s">
        <v>116</v>
      </c>
      <c r="J6" s="38" t="s">
        <v>25</v>
      </c>
      <c r="K6" s="47">
        <v>0</v>
      </c>
      <c r="L6" s="38">
        <v>0</v>
      </c>
      <c r="M6" s="99">
        <v>9495428</v>
      </c>
      <c r="N6" s="99">
        <v>9495428</v>
      </c>
    </row>
    <row r="7" spans="1:19" s="41" customFormat="1" ht="77.25" hidden="1" customHeight="1" x14ac:dyDescent="0.2">
      <c r="A7" s="87"/>
      <c r="B7" s="87"/>
      <c r="C7" s="87"/>
      <c r="D7" s="87"/>
      <c r="E7" s="38"/>
      <c r="F7" s="38"/>
      <c r="G7" s="38"/>
      <c r="H7" s="38"/>
      <c r="I7" s="48"/>
      <c r="J7" s="48"/>
      <c r="K7" s="49"/>
      <c r="L7" s="48"/>
      <c r="M7" s="99"/>
      <c r="N7" s="99"/>
      <c r="O7" s="40"/>
      <c r="P7" s="40"/>
      <c r="Q7" s="40"/>
      <c r="R7" s="40"/>
      <c r="S7" s="40"/>
    </row>
    <row r="8" spans="1:19" s="41" customFormat="1" ht="77.25" hidden="1" customHeight="1" x14ac:dyDescent="0.2">
      <c r="A8" s="87"/>
      <c r="B8" s="87"/>
      <c r="C8" s="87"/>
      <c r="D8" s="87"/>
      <c r="E8" s="38"/>
      <c r="F8" s="38"/>
      <c r="G8" s="38"/>
      <c r="H8" s="38"/>
      <c r="I8" s="48"/>
      <c r="J8" s="48"/>
      <c r="K8" s="49"/>
      <c r="L8" s="48"/>
      <c r="M8" s="99"/>
      <c r="N8" s="99"/>
      <c r="O8" s="40"/>
      <c r="P8" s="40"/>
      <c r="Q8" s="40"/>
      <c r="R8" s="40"/>
      <c r="S8" s="40"/>
    </row>
    <row r="9" spans="1:19" s="41" customFormat="1" ht="52.5" hidden="1" customHeight="1" x14ac:dyDescent="0.2">
      <c r="A9" s="87"/>
      <c r="B9" s="87"/>
      <c r="C9" s="87"/>
      <c r="D9" s="87"/>
      <c r="E9" s="38"/>
      <c r="F9" s="38"/>
      <c r="G9" s="38"/>
      <c r="H9" s="38"/>
      <c r="I9" s="48"/>
      <c r="J9" s="48"/>
      <c r="K9" s="49"/>
      <c r="L9" s="48"/>
      <c r="M9" s="99"/>
      <c r="N9" s="99"/>
      <c r="O9" s="40"/>
      <c r="P9" s="40"/>
      <c r="Q9" s="40"/>
      <c r="R9" s="40"/>
      <c r="S9" s="40"/>
    </row>
    <row r="10" spans="1:19" s="42" customFormat="1" ht="58.15" hidden="1" customHeight="1" x14ac:dyDescent="0.25">
      <c r="A10" s="87"/>
      <c r="B10" s="87"/>
      <c r="C10" s="87"/>
      <c r="D10" s="87"/>
      <c r="E10" s="38"/>
      <c r="F10" s="38"/>
      <c r="G10" s="38"/>
      <c r="H10" s="38"/>
      <c r="I10" s="48"/>
      <c r="J10" s="48"/>
      <c r="K10" s="49"/>
      <c r="L10" s="48"/>
      <c r="M10" s="99"/>
      <c r="N10" s="99"/>
    </row>
    <row r="11" spans="1:19" s="42" customFormat="1" ht="31.15" hidden="1" customHeight="1" x14ac:dyDescent="0.25">
      <c r="A11" s="87"/>
      <c r="B11" s="87"/>
      <c r="C11" s="87"/>
      <c r="D11" s="87"/>
      <c r="E11" s="87"/>
      <c r="F11" s="87"/>
      <c r="G11" s="87"/>
      <c r="H11" s="87"/>
      <c r="I11" s="48"/>
      <c r="J11" s="48"/>
      <c r="K11" s="49"/>
      <c r="L11" s="48"/>
      <c r="M11" s="99"/>
      <c r="N11" s="99"/>
    </row>
    <row r="12" spans="1:19" s="42" customFormat="1" ht="30" hidden="1" customHeight="1" x14ac:dyDescent="0.25">
      <c r="A12" s="87"/>
      <c r="B12" s="87"/>
      <c r="C12" s="87"/>
      <c r="D12" s="87"/>
      <c r="E12" s="87"/>
      <c r="F12" s="87"/>
      <c r="G12" s="87"/>
      <c r="H12" s="87"/>
      <c r="I12" s="48"/>
      <c r="J12" s="48"/>
      <c r="K12" s="49"/>
      <c r="L12" s="48"/>
      <c r="M12" s="99"/>
      <c r="N12" s="99"/>
    </row>
    <row r="13" spans="1:19" s="42" customFormat="1" ht="84.6" hidden="1" customHeight="1" x14ac:dyDescent="0.25">
      <c r="A13" s="87"/>
      <c r="B13" s="87"/>
      <c r="C13" s="87"/>
      <c r="D13" s="87"/>
      <c r="E13" s="38"/>
      <c r="F13" s="38"/>
      <c r="G13" s="38"/>
      <c r="H13" s="38"/>
      <c r="I13" s="48"/>
      <c r="J13" s="48"/>
      <c r="K13" s="49"/>
      <c r="L13" s="48"/>
      <c r="M13" s="99"/>
      <c r="N13" s="99"/>
    </row>
    <row r="14" spans="1:19" s="42" customFormat="1" ht="55.5" hidden="1" customHeight="1" x14ac:dyDescent="0.25">
      <c r="A14" s="87"/>
      <c r="B14" s="87"/>
      <c r="C14" s="87"/>
      <c r="D14" s="87"/>
      <c r="E14" s="38"/>
      <c r="F14" s="38"/>
      <c r="G14" s="38"/>
      <c r="H14" s="38"/>
      <c r="I14" s="48"/>
      <c r="J14" s="48"/>
      <c r="K14" s="49"/>
      <c r="L14" s="48"/>
      <c r="M14" s="99"/>
      <c r="N14" s="99"/>
    </row>
    <row r="15" spans="1:19" s="42" customFormat="1" ht="55.5" customHeight="1" x14ac:dyDescent="0.25">
      <c r="A15" s="87"/>
      <c r="B15" s="87"/>
      <c r="C15" s="87"/>
      <c r="D15" s="87"/>
      <c r="E15" s="38" t="s">
        <v>117</v>
      </c>
      <c r="F15" s="38" t="s">
        <v>23</v>
      </c>
      <c r="G15" s="38">
        <v>1411</v>
      </c>
      <c r="H15" s="38">
        <v>1357</v>
      </c>
      <c r="I15" s="38" t="s">
        <v>116</v>
      </c>
      <c r="J15" s="38" t="s">
        <v>25</v>
      </c>
      <c r="K15" s="47">
        <v>0</v>
      </c>
      <c r="L15" s="38">
        <v>0</v>
      </c>
      <c r="M15" s="99"/>
      <c r="N15" s="99"/>
    </row>
    <row r="16" spans="1:19" s="42" customFormat="1" ht="27.75" customHeight="1" x14ac:dyDescent="0.25">
      <c r="A16" s="87"/>
      <c r="B16" s="87"/>
      <c r="C16" s="87"/>
      <c r="D16" s="87"/>
      <c r="E16" s="87" t="s">
        <v>118</v>
      </c>
      <c r="F16" s="87" t="s">
        <v>23</v>
      </c>
      <c r="G16" s="87">
        <v>235600</v>
      </c>
      <c r="H16" s="87">
        <v>263448</v>
      </c>
      <c r="I16" s="38" t="s">
        <v>119</v>
      </c>
      <c r="J16" s="38" t="s">
        <v>24</v>
      </c>
      <c r="K16" s="47">
        <v>0</v>
      </c>
      <c r="L16" s="38">
        <v>0</v>
      </c>
      <c r="M16" s="99"/>
      <c r="N16" s="99"/>
    </row>
    <row r="17" spans="1:19" s="42" customFormat="1" ht="26.25" customHeight="1" x14ac:dyDescent="0.25">
      <c r="A17" s="87"/>
      <c r="B17" s="87"/>
      <c r="C17" s="87"/>
      <c r="D17" s="87"/>
      <c r="E17" s="87"/>
      <c r="F17" s="87"/>
      <c r="G17" s="87"/>
      <c r="H17" s="87"/>
      <c r="I17" s="38" t="s">
        <v>120</v>
      </c>
      <c r="J17" s="38" t="s">
        <v>25</v>
      </c>
      <c r="K17" s="47">
        <v>10</v>
      </c>
      <c r="L17" s="38">
        <v>12</v>
      </c>
      <c r="M17" s="99"/>
      <c r="N17" s="99"/>
    </row>
    <row r="18" spans="1:19" s="42" customFormat="1" ht="28.5" customHeight="1" x14ac:dyDescent="0.25">
      <c r="A18" s="87"/>
      <c r="B18" s="87"/>
      <c r="C18" s="87"/>
      <c r="D18" s="87"/>
      <c r="E18" s="87" t="s">
        <v>121</v>
      </c>
      <c r="F18" s="87" t="s">
        <v>25</v>
      </c>
      <c r="G18" s="87">
        <v>3309</v>
      </c>
      <c r="H18" s="87">
        <v>3285</v>
      </c>
      <c r="I18" s="38" t="s">
        <v>119</v>
      </c>
      <c r="J18" s="38" t="s">
        <v>24</v>
      </c>
      <c r="K18" s="47">
        <v>0</v>
      </c>
      <c r="L18" s="38">
        <v>0</v>
      </c>
      <c r="M18" s="99"/>
      <c r="N18" s="99"/>
    </row>
    <row r="19" spans="1:19" s="42" customFormat="1" ht="30.75" customHeight="1" x14ac:dyDescent="0.25">
      <c r="A19" s="87"/>
      <c r="B19" s="87"/>
      <c r="C19" s="87"/>
      <c r="D19" s="87"/>
      <c r="E19" s="87"/>
      <c r="F19" s="87"/>
      <c r="G19" s="87"/>
      <c r="H19" s="87"/>
      <c r="I19" s="38" t="s">
        <v>120</v>
      </c>
      <c r="J19" s="38" t="s">
        <v>25</v>
      </c>
      <c r="K19" s="47">
        <v>10</v>
      </c>
      <c r="L19" s="38">
        <v>12</v>
      </c>
      <c r="M19" s="99"/>
      <c r="N19" s="99"/>
    </row>
    <row r="20" spans="1:19" ht="77.25" customHeight="1" x14ac:dyDescent="0.2">
      <c r="A20" s="87">
        <v>851</v>
      </c>
      <c r="B20" s="87" t="s">
        <v>18</v>
      </c>
      <c r="C20" s="38" t="s">
        <v>60</v>
      </c>
      <c r="D20" s="38" t="s">
        <v>8</v>
      </c>
      <c r="E20" s="38" t="s">
        <v>19</v>
      </c>
      <c r="F20" s="38" t="s">
        <v>25</v>
      </c>
      <c r="G20" s="38">
        <v>70300</v>
      </c>
      <c r="H20" s="38">
        <v>70575</v>
      </c>
      <c r="I20" s="38" t="s">
        <v>61</v>
      </c>
      <c r="J20" s="38" t="s">
        <v>25</v>
      </c>
      <c r="K20" s="38">
        <v>10</v>
      </c>
      <c r="L20" s="38">
        <v>10</v>
      </c>
      <c r="M20" s="50">
        <v>5434121.5899999999</v>
      </c>
      <c r="N20" s="50">
        <v>5434121.5899999999</v>
      </c>
      <c r="O20" s="8"/>
      <c r="P20" s="8"/>
      <c r="Q20" s="8"/>
      <c r="R20" s="8"/>
      <c r="S20" s="8"/>
    </row>
    <row r="21" spans="1:19" ht="94.5" customHeight="1" x14ac:dyDescent="0.2">
      <c r="A21" s="87"/>
      <c r="B21" s="87"/>
      <c r="C21" s="38" t="s">
        <v>62</v>
      </c>
      <c r="D21" s="38" t="s">
        <v>63</v>
      </c>
      <c r="E21" s="38" t="s">
        <v>64</v>
      </c>
      <c r="F21" s="38" t="s">
        <v>25</v>
      </c>
      <c r="G21" s="38">
        <v>2500</v>
      </c>
      <c r="H21" s="38">
        <v>2945</v>
      </c>
      <c r="I21" s="38" t="s">
        <v>21</v>
      </c>
      <c r="J21" s="38" t="s">
        <v>20</v>
      </c>
      <c r="K21" s="38">
        <v>2</v>
      </c>
      <c r="L21" s="38">
        <v>2.7</v>
      </c>
      <c r="M21" s="38">
        <v>120979.78</v>
      </c>
      <c r="N21" s="38">
        <v>120979.78</v>
      </c>
      <c r="O21" s="8"/>
      <c r="P21" s="8"/>
      <c r="Q21" s="8"/>
      <c r="R21" s="8"/>
      <c r="S21" s="8"/>
    </row>
    <row r="22" spans="1:19" ht="54" customHeight="1" x14ac:dyDescent="0.2">
      <c r="A22" s="87"/>
      <c r="B22" s="87"/>
      <c r="C22" s="38" t="s">
        <v>65</v>
      </c>
      <c r="D22" s="38" t="s">
        <v>63</v>
      </c>
      <c r="E22" s="38" t="s">
        <v>64</v>
      </c>
      <c r="F22" s="38" t="s">
        <v>25</v>
      </c>
      <c r="G22" s="38">
        <v>5700</v>
      </c>
      <c r="H22" s="38">
        <v>5700</v>
      </c>
      <c r="I22" s="38" t="s">
        <v>66</v>
      </c>
      <c r="J22" s="38" t="s">
        <v>20</v>
      </c>
      <c r="K22" s="38">
        <v>20</v>
      </c>
      <c r="L22" s="38">
        <v>20.7</v>
      </c>
      <c r="M22" s="38">
        <v>195411.63</v>
      </c>
      <c r="N22" s="38">
        <v>195411.63</v>
      </c>
      <c r="O22" s="8"/>
      <c r="P22" s="8"/>
      <c r="Q22" s="8"/>
      <c r="R22" s="8"/>
      <c r="S22" s="8"/>
    </row>
    <row r="23" spans="1:19" s="11" customFormat="1" ht="40.5" customHeight="1" x14ac:dyDescent="0.25">
      <c r="A23" s="95">
        <v>852</v>
      </c>
      <c r="B23" s="87" t="s">
        <v>22</v>
      </c>
      <c r="C23" s="87" t="s">
        <v>70</v>
      </c>
      <c r="D23" s="87" t="s">
        <v>8</v>
      </c>
      <c r="E23" s="38" t="s">
        <v>122</v>
      </c>
      <c r="F23" s="38" t="s">
        <v>23</v>
      </c>
      <c r="G23" s="38">
        <v>40</v>
      </c>
      <c r="H23" s="38">
        <v>40</v>
      </c>
      <c r="I23" s="38" t="s">
        <v>72</v>
      </c>
      <c r="J23" s="38" t="s">
        <v>24</v>
      </c>
      <c r="K23" s="38">
        <v>100</v>
      </c>
      <c r="L23" s="38">
        <v>100</v>
      </c>
      <c r="M23" s="96">
        <v>13087103</v>
      </c>
      <c r="N23" s="96">
        <v>13087103</v>
      </c>
    </row>
    <row r="24" spans="1:19" s="11" customFormat="1" ht="31.15" customHeight="1" x14ac:dyDescent="0.25">
      <c r="A24" s="95"/>
      <c r="B24" s="87"/>
      <c r="C24" s="87"/>
      <c r="D24" s="87"/>
      <c r="E24" s="87" t="s">
        <v>73</v>
      </c>
      <c r="F24" s="87" t="s">
        <v>74</v>
      </c>
      <c r="G24" s="87">
        <v>5024</v>
      </c>
      <c r="H24" s="87">
        <v>5024</v>
      </c>
      <c r="I24" s="52" t="s">
        <v>75</v>
      </c>
      <c r="J24" s="38" t="s">
        <v>24</v>
      </c>
      <c r="K24" s="38">
        <v>100</v>
      </c>
      <c r="L24" s="38">
        <v>100</v>
      </c>
      <c r="M24" s="96"/>
      <c r="N24" s="96"/>
    </row>
    <row r="25" spans="1:19" s="11" customFormat="1" ht="17.25" customHeight="1" x14ac:dyDescent="0.25">
      <c r="A25" s="95"/>
      <c r="B25" s="87"/>
      <c r="C25" s="87"/>
      <c r="D25" s="87"/>
      <c r="E25" s="87"/>
      <c r="F25" s="87"/>
      <c r="G25" s="87"/>
      <c r="H25" s="87"/>
      <c r="I25" s="52" t="s">
        <v>28</v>
      </c>
      <c r="J25" s="38" t="s">
        <v>24</v>
      </c>
      <c r="K25" s="38">
        <v>100</v>
      </c>
      <c r="L25" s="38">
        <v>100</v>
      </c>
      <c r="M25" s="96"/>
      <c r="N25" s="96"/>
    </row>
    <row r="26" spans="1:19" s="11" customFormat="1" ht="84.6" customHeight="1" x14ac:dyDescent="0.25">
      <c r="A26" s="95"/>
      <c r="B26" s="87"/>
      <c r="C26" s="87"/>
      <c r="D26" s="87"/>
      <c r="E26" s="38" t="s">
        <v>77</v>
      </c>
      <c r="F26" s="38" t="s">
        <v>23</v>
      </c>
      <c r="G26" s="38">
        <v>190</v>
      </c>
      <c r="H26" s="38">
        <v>190</v>
      </c>
      <c r="I26" s="52" t="s">
        <v>78</v>
      </c>
      <c r="J26" s="38" t="s">
        <v>24</v>
      </c>
      <c r="K26" s="38">
        <v>90</v>
      </c>
      <c r="L26" s="38">
        <v>90</v>
      </c>
      <c r="M26" s="96"/>
      <c r="N26" s="96"/>
    </row>
    <row r="27" spans="1:19" s="11" customFormat="1" ht="40.5" customHeight="1" x14ac:dyDescent="0.25">
      <c r="A27" s="95"/>
      <c r="B27" s="87"/>
      <c r="C27" s="87"/>
      <c r="D27" s="87"/>
      <c r="E27" s="38" t="s">
        <v>73</v>
      </c>
      <c r="F27" s="38" t="s">
        <v>74</v>
      </c>
      <c r="G27" s="38">
        <v>29988</v>
      </c>
      <c r="H27" s="38">
        <v>29988</v>
      </c>
      <c r="I27" s="52" t="s">
        <v>29</v>
      </c>
      <c r="J27" s="38" t="s">
        <v>24</v>
      </c>
      <c r="K27" s="38">
        <v>95</v>
      </c>
      <c r="L27" s="38">
        <v>95</v>
      </c>
      <c r="M27" s="96"/>
      <c r="N27" s="96"/>
    </row>
    <row r="28" spans="1:19" s="11" customFormat="1" ht="42" customHeight="1" x14ac:dyDescent="0.25">
      <c r="A28" s="95">
        <v>852</v>
      </c>
      <c r="B28" s="87" t="s">
        <v>26</v>
      </c>
      <c r="C28" s="87" t="s">
        <v>70</v>
      </c>
      <c r="D28" s="87" t="s">
        <v>8</v>
      </c>
      <c r="E28" s="38" t="s">
        <v>122</v>
      </c>
      <c r="F28" s="38" t="s">
        <v>23</v>
      </c>
      <c r="G28" s="38">
        <v>20</v>
      </c>
      <c r="H28" s="38">
        <v>20</v>
      </c>
      <c r="I28" s="38" t="s">
        <v>72</v>
      </c>
      <c r="J28" s="38" t="s">
        <v>24</v>
      </c>
      <c r="K28" s="38">
        <v>100</v>
      </c>
      <c r="L28" s="38">
        <v>100</v>
      </c>
      <c r="M28" s="96">
        <v>7330968</v>
      </c>
      <c r="N28" s="96">
        <v>7330968</v>
      </c>
    </row>
    <row r="29" spans="1:19" s="11" customFormat="1" ht="22.15" customHeight="1" x14ac:dyDescent="0.25">
      <c r="A29" s="95"/>
      <c r="B29" s="87"/>
      <c r="C29" s="87"/>
      <c r="D29" s="87"/>
      <c r="E29" s="87" t="s">
        <v>73</v>
      </c>
      <c r="F29" s="87" t="s">
        <v>74</v>
      </c>
      <c r="G29" s="87">
        <v>3526</v>
      </c>
      <c r="H29" s="87">
        <v>3526</v>
      </c>
      <c r="I29" s="52" t="s">
        <v>75</v>
      </c>
      <c r="J29" s="38" t="s">
        <v>24</v>
      </c>
      <c r="K29" s="38">
        <v>100</v>
      </c>
      <c r="L29" s="38">
        <v>100</v>
      </c>
      <c r="M29" s="96"/>
      <c r="N29" s="96"/>
    </row>
    <row r="30" spans="1:19" s="11" customFormat="1" ht="17.25" customHeight="1" x14ac:dyDescent="0.25">
      <c r="A30" s="95"/>
      <c r="B30" s="87"/>
      <c r="C30" s="87"/>
      <c r="D30" s="87"/>
      <c r="E30" s="87"/>
      <c r="F30" s="87"/>
      <c r="G30" s="87"/>
      <c r="H30" s="87"/>
      <c r="I30" s="52" t="s">
        <v>28</v>
      </c>
      <c r="J30" s="38" t="s">
        <v>24</v>
      </c>
      <c r="K30" s="38" t="s">
        <v>76</v>
      </c>
      <c r="L30" s="38" t="s">
        <v>76</v>
      </c>
      <c r="M30" s="96"/>
      <c r="N30" s="96"/>
    </row>
    <row r="31" spans="1:19" s="11" customFormat="1" ht="84" customHeight="1" x14ac:dyDescent="0.25">
      <c r="A31" s="95"/>
      <c r="B31" s="87"/>
      <c r="C31" s="87"/>
      <c r="D31" s="87"/>
      <c r="E31" s="38" t="s">
        <v>77</v>
      </c>
      <c r="F31" s="38" t="s">
        <v>23</v>
      </c>
      <c r="G31" s="38">
        <v>101</v>
      </c>
      <c r="H31" s="38">
        <v>101</v>
      </c>
      <c r="I31" s="52" t="s">
        <v>78</v>
      </c>
      <c r="J31" s="38" t="s">
        <v>24</v>
      </c>
      <c r="K31" s="38">
        <v>90</v>
      </c>
      <c r="L31" s="38">
        <v>90</v>
      </c>
      <c r="M31" s="96"/>
      <c r="N31" s="96"/>
    </row>
    <row r="32" spans="1:19" s="11" customFormat="1" ht="41.25" customHeight="1" x14ac:dyDescent="0.25">
      <c r="A32" s="95"/>
      <c r="B32" s="87"/>
      <c r="C32" s="87"/>
      <c r="D32" s="87"/>
      <c r="E32" s="38" t="s">
        <v>73</v>
      </c>
      <c r="F32" s="38" t="s">
        <v>74</v>
      </c>
      <c r="G32" s="38">
        <v>17808</v>
      </c>
      <c r="H32" s="38">
        <v>17808</v>
      </c>
      <c r="I32" s="52" t="s">
        <v>29</v>
      </c>
      <c r="J32" s="38" t="s">
        <v>24</v>
      </c>
      <c r="K32" s="38">
        <v>90</v>
      </c>
      <c r="L32" s="38">
        <v>90</v>
      </c>
      <c r="M32" s="96"/>
      <c r="N32" s="96"/>
    </row>
    <row r="33" spans="1:14" ht="41.25" customHeight="1" x14ac:dyDescent="0.2">
      <c r="A33" s="95">
        <v>852</v>
      </c>
      <c r="B33" s="87" t="s">
        <v>27</v>
      </c>
      <c r="C33" s="87" t="s">
        <v>70</v>
      </c>
      <c r="D33" s="87"/>
      <c r="E33" s="38" t="s">
        <v>122</v>
      </c>
      <c r="F33" s="38" t="s">
        <v>23</v>
      </c>
      <c r="G33" s="38">
        <v>24</v>
      </c>
      <c r="H33" s="38">
        <v>24</v>
      </c>
      <c r="I33" s="38" t="s">
        <v>72</v>
      </c>
      <c r="J33" s="38" t="s">
        <v>24</v>
      </c>
      <c r="K33" s="38">
        <v>100</v>
      </c>
      <c r="L33" s="38">
        <v>100</v>
      </c>
      <c r="M33" s="96">
        <v>11898764</v>
      </c>
      <c r="N33" s="96">
        <v>11898764</v>
      </c>
    </row>
    <row r="34" spans="1:14" ht="21" customHeight="1" x14ac:dyDescent="0.2">
      <c r="A34" s="95"/>
      <c r="B34" s="87"/>
      <c r="C34" s="87"/>
      <c r="D34" s="87"/>
      <c r="E34" s="87" t="s">
        <v>73</v>
      </c>
      <c r="F34" s="87" t="s">
        <v>74</v>
      </c>
      <c r="G34" s="87">
        <v>3555</v>
      </c>
      <c r="H34" s="87">
        <v>3555</v>
      </c>
      <c r="I34" s="52" t="s">
        <v>75</v>
      </c>
      <c r="J34" s="38" t="s">
        <v>24</v>
      </c>
      <c r="K34" s="38">
        <v>100</v>
      </c>
      <c r="L34" s="38">
        <v>100</v>
      </c>
      <c r="M34" s="96"/>
      <c r="N34" s="96"/>
    </row>
    <row r="35" spans="1:14" ht="19.5" customHeight="1" x14ac:dyDescent="0.2">
      <c r="A35" s="95"/>
      <c r="B35" s="87"/>
      <c r="C35" s="87"/>
      <c r="D35" s="87"/>
      <c r="E35" s="87"/>
      <c r="F35" s="87"/>
      <c r="G35" s="87"/>
      <c r="H35" s="87"/>
      <c r="I35" s="52" t="s">
        <v>28</v>
      </c>
      <c r="J35" s="38" t="s">
        <v>24</v>
      </c>
      <c r="K35" s="38" t="s">
        <v>76</v>
      </c>
      <c r="L35" s="38" t="s">
        <v>76</v>
      </c>
      <c r="M35" s="96"/>
      <c r="N35" s="96"/>
    </row>
    <row r="36" spans="1:14" ht="86.45" customHeight="1" x14ac:dyDescent="0.2">
      <c r="A36" s="95"/>
      <c r="B36" s="87"/>
      <c r="C36" s="87"/>
      <c r="D36" s="87"/>
      <c r="E36" s="38" t="s">
        <v>77</v>
      </c>
      <c r="F36" s="38" t="s">
        <v>23</v>
      </c>
      <c r="G36" s="38">
        <v>166</v>
      </c>
      <c r="H36" s="38">
        <v>166</v>
      </c>
      <c r="I36" s="52" t="s">
        <v>78</v>
      </c>
      <c r="J36" s="38" t="s">
        <v>24</v>
      </c>
      <c r="K36" s="38">
        <v>90</v>
      </c>
      <c r="L36" s="38">
        <v>90</v>
      </c>
      <c r="M36" s="96"/>
      <c r="N36" s="96"/>
    </row>
    <row r="37" spans="1:14" ht="42.75" customHeight="1" x14ac:dyDescent="0.2">
      <c r="A37" s="95"/>
      <c r="B37" s="87"/>
      <c r="C37" s="87"/>
      <c r="D37" s="87"/>
      <c r="E37" s="38" t="s">
        <v>73</v>
      </c>
      <c r="F37" s="38" t="s">
        <v>74</v>
      </c>
      <c r="G37" s="38">
        <v>26896</v>
      </c>
      <c r="H37" s="38">
        <v>26896</v>
      </c>
      <c r="I37" s="52" t="s">
        <v>29</v>
      </c>
      <c r="J37" s="38" t="s">
        <v>24</v>
      </c>
      <c r="K37" s="38">
        <v>95</v>
      </c>
      <c r="L37" s="38">
        <v>95</v>
      </c>
      <c r="M37" s="96"/>
      <c r="N37" s="96"/>
    </row>
    <row r="38" spans="1:14" ht="15.75" hidden="1" customHeight="1" x14ac:dyDescent="0.2">
      <c r="A38" s="51"/>
      <c r="B38" s="87"/>
      <c r="C38" s="87"/>
      <c r="D38" s="87"/>
      <c r="E38" s="48"/>
      <c r="F38" s="48"/>
      <c r="G38" s="48"/>
      <c r="H38" s="48"/>
      <c r="I38" s="52"/>
      <c r="J38" s="52"/>
      <c r="K38" s="52" t="s">
        <v>30</v>
      </c>
      <c r="L38" s="52"/>
      <c r="M38" s="96"/>
      <c r="N38" s="96"/>
    </row>
    <row r="39" spans="1:14" ht="26.25" hidden="1" customHeight="1" x14ac:dyDescent="0.2">
      <c r="A39" s="51"/>
      <c r="B39" s="87"/>
      <c r="C39" s="87"/>
      <c r="D39" s="87"/>
      <c r="E39" s="48"/>
      <c r="F39" s="48"/>
      <c r="G39" s="48"/>
      <c r="H39" s="48"/>
      <c r="I39" s="52" t="s">
        <v>31</v>
      </c>
      <c r="J39" s="38"/>
      <c r="K39" s="38" t="s">
        <v>32</v>
      </c>
      <c r="L39" s="38" t="s">
        <v>32</v>
      </c>
      <c r="M39" s="96"/>
      <c r="N39" s="96"/>
    </row>
    <row r="40" spans="1:14" ht="51.75" hidden="1" customHeight="1" x14ac:dyDescent="0.2">
      <c r="A40" s="51"/>
      <c r="B40" s="87"/>
      <c r="C40" s="87"/>
      <c r="D40" s="87"/>
      <c r="E40" s="48"/>
      <c r="F40" s="48"/>
      <c r="G40" s="48"/>
      <c r="H40" s="48"/>
      <c r="I40" s="52" t="s">
        <v>33</v>
      </c>
      <c r="J40" s="38"/>
      <c r="K40" s="38" t="s">
        <v>32</v>
      </c>
      <c r="L40" s="38" t="s">
        <v>32</v>
      </c>
      <c r="M40" s="96"/>
      <c r="N40" s="96"/>
    </row>
    <row r="41" spans="1:14" ht="51.75" hidden="1" customHeight="1" x14ac:dyDescent="0.2">
      <c r="A41" s="51"/>
      <c r="B41" s="87"/>
      <c r="C41" s="87"/>
      <c r="D41" s="87"/>
      <c r="E41" s="48"/>
      <c r="F41" s="48"/>
      <c r="G41" s="48"/>
      <c r="H41" s="48"/>
      <c r="I41" s="52" t="s">
        <v>34</v>
      </c>
      <c r="J41" s="38"/>
      <c r="K41" s="38" t="s">
        <v>35</v>
      </c>
      <c r="L41" s="38" t="s">
        <v>35</v>
      </c>
      <c r="M41" s="96"/>
      <c r="N41" s="96"/>
    </row>
    <row r="42" spans="1:14" ht="52.5" hidden="1" customHeight="1" x14ac:dyDescent="0.2">
      <c r="A42" s="51"/>
      <c r="B42" s="87"/>
      <c r="C42" s="87"/>
      <c r="D42" s="87"/>
      <c r="E42" s="48"/>
      <c r="F42" s="48"/>
      <c r="G42" s="48"/>
      <c r="H42" s="48"/>
      <c r="I42" s="52" t="s">
        <v>36</v>
      </c>
      <c r="J42" s="38"/>
      <c r="K42" s="38" t="s">
        <v>35</v>
      </c>
      <c r="L42" s="38" t="s">
        <v>35</v>
      </c>
      <c r="M42" s="96"/>
      <c r="N42" s="96"/>
    </row>
    <row r="43" spans="1:14" ht="13.5" hidden="1" customHeight="1" x14ac:dyDescent="0.2">
      <c r="A43" s="51"/>
      <c r="B43" s="87"/>
      <c r="C43" s="87"/>
      <c r="D43" s="87"/>
      <c r="E43" s="48"/>
      <c r="F43" s="48"/>
      <c r="G43" s="48"/>
      <c r="H43" s="48"/>
      <c r="I43" s="52" t="s">
        <v>37</v>
      </c>
      <c r="J43" s="38"/>
      <c r="K43" s="38" t="s">
        <v>32</v>
      </c>
      <c r="L43" s="38" t="s">
        <v>32</v>
      </c>
      <c r="M43" s="96"/>
      <c r="N43" s="96"/>
    </row>
    <row r="44" spans="1:14" ht="29.25" hidden="1" customHeight="1" x14ac:dyDescent="0.2">
      <c r="A44" s="51"/>
      <c r="B44" s="87"/>
      <c r="C44" s="87"/>
      <c r="D44" s="87"/>
      <c r="E44" s="48"/>
      <c r="F44" s="48"/>
      <c r="G44" s="48"/>
      <c r="H44" s="48"/>
      <c r="I44" s="52" t="s">
        <v>38</v>
      </c>
      <c r="J44" s="38"/>
      <c r="K44" s="38" t="s">
        <v>32</v>
      </c>
      <c r="L44" s="38" t="s">
        <v>32</v>
      </c>
      <c r="M44" s="96"/>
      <c r="N44" s="96"/>
    </row>
    <row r="45" spans="1:14" ht="65.25" hidden="1" customHeight="1" x14ac:dyDescent="0.2">
      <c r="A45" s="51"/>
      <c r="B45" s="87"/>
      <c r="C45" s="87"/>
      <c r="D45" s="87"/>
      <c r="E45" s="48"/>
      <c r="F45" s="48"/>
      <c r="G45" s="48"/>
      <c r="H45" s="48"/>
      <c r="I45" s="52" t="s">
        <v>39</v>
      </c>
      <c r="J45" s="38"/>
      <c r="K45" s="38" t="s">
        <v>32</v>
      </c>
      <c r="L45" s="38" t="s">
        <v>32</v>
      </c>
      <c r="M45" s="96"/>
      <c r="N45" s="96"/>
    </row>
    <row r="46" spans="1:14" s="1" customFormat="1" ht="41.45" customHeight="1" x14ac:dyDescent="0.25">
      <c r="A46" s="95">
        <v>852</v>
      </c>
      <c r="B46" s="87" t="s">
        <v>40</v>
      </c>
      <c r="C46" s="87" t="s">
        <v>79</v>
      </c>
      <c r="D46" s="95" t="s">
        <v>8</v>
      </c>
      <c r="E46" s="87" t="s">
        <v>80</v>
      </c>
      <c r="F46" s="87" t="s">
        <v>41</v>
      </c>
      <c r="G46" s="95">
        <v>619</v>
      </c>
      <c r="H46" s="95">
        <v>619</v>
      </c>
      <c r="I46" s="38" t="s">
        <v>44</v>
      </c>
      <c r="J46" s="36" t="s">
        <v>46</v>
      </c>
      <c r="K46" s="16">
        <v>91</v>
      </c>
      <c r="L46" s="16">
        <v>91</v>
      </c>
      <c r="M46" s="84">
        <f>20358567.99+102759.24</f>
        <v>20461327.229999997</v>
      </c>
      <c r="N46" s="84">
        <f>20358567.99+102759.24</f>
        <v>20461327.229999997</v>
      </c>
    </row>
    <row r="47" spans="1:14" s="1" customFormat="1" ht="27.6" customHeight="1" x14ac:dyDescent="0.25">
      <c r="A47" s="95"/>
      <c r="B47" s="87"/>
      <c r="C47" s="87"/>
      <c r="D47" s="95"/>
      <c r="E47" s="87"/>
      <c r="F47" s="87"/>
      <c r="G47" s="95"/>
      <c r="H47" s="95"/>
      <c r="I47" s="38" t="s">
        <v>42</v>
      </c>
      <c r="J47" s="16" t="s">
        <v>24</v>
      </c>
      <c r="K47" s="16">
        <v>55</v>
      </c>
      <c r="L47" s="16">
        <v>55</v>
      </c>
      <c r="M47" s="84"/>
      <c r="N47" s="84"/>
    </row>
    <row r="48" spans="1:14" s="1" customFormat="1" ht="78" customHeight="1" x14ac:dyDescent="0.25">
      <c r="A48" s="95"/>
      <c r="B48" s="87"/>
      <c r="C48" s="87"/>
      <c r="D48" s="95"/>
      <c r="E48" s="87"/>
      <c r="F48" s="87"/>
      <c r="G48" s="95"/>
      <c r="H48" s="95"/>
      <c r="I48" s="38" t="s">
        <v>43</v>
      </c>
      <c r="J48" s="16" t="s">
        <v>24</v>
      </c>
      <c r="K48" s="16">
        <v>100</v>
      </c>
      <c r="L48" s="16">
        <v>100</v>
      </c>
      <c r="M48" s="84"/>
      <c r="N48" s="84"/>
    </row>
    <row r="49" spans="1:14" ht="49.9" customHeight="1" x14ac:dyDescent="0.2">
      <c r="A49" s="95">
        <v>852</v>
      </c>
      <c r="B49" s="87" t="s">
        <v>45</v>
      </c>
      <c r="C49" s="87" t="s">
        <v>79</v>
      </c>
      <c r="D49" s="95"/>
      <c r="E49" s="87" t="s">
        <v>80</v>
      </c>
      <c r="F49" s="87" t="s">
        <v>41</v>
      </c>
      <c r="G49" s="95">
        <v>688</v>
      </c>
      <c r="H49" s="95">
        <v>688</v>
      </c>
      <c r="I49" s="38" t="s">
        <v>44</v>
      </c>
      <c r="J49" s="36" t="s">
        <v>46</v>
      </c>
      <c r="K49" s="36">
        <v>92</v>
      </c>
      <c r="L49" s="36">
        <v>92</v>
      </c>
      <c r="M49" s="84">
        <v>22838024</v>
      </c>
      <c r="N49" s="84">
        <v>22838024</v>
      </c>
    </row>
    <row r="50" spans="1:14" ht="26.25" customHeight="1" x14ac:dyDescent="0.2">
      <c r="A50" s="95"/>
      <c r="B50" s="87"/>
      <c r="C50" s="87"/>
      <c r="D50" s="95"/>
      <c r="E50" s="87"/>
      <c r="F50" s="87"/>
      <c r="G50" s="95"/>
      <c r="H50" s="95"/>
      <c r="I50" s="38" t="s">
        <v>42</v>
      </c>
      <c r="J50" s="36" t="s">
        <v>24</v>
      </c>
      <c r="K50" s="36">
        <v>37.4</v>
      </c>
      <c r="L50" s="36">
        <v>37.4</v>
      </c>
      <c r="M50" s="84"/>
      <c r="N50" s="84"/>
    </row>
    <row r="51" spans="1:14" ht="67.900000000000006" customHeight="1" x14ac:dyDescent="0.2">
      <c r="A51" s="95"/>
      <c r="B51" s="87"/>
      <c r="C51" s="87"/>
      <c r="D51" s="95"/>
      <c r="E51" s="87"/>
      <c r="F51" s="87"/>
      <c r="G51" s="95"/>
      <c r="H51" s="95"/>
      <c r="I51" s="38" t="s">
        <v>43</v>
      </c>
      <c r="J51" s="36" t="s">
        <v>24</v>
      </c>
      <c r="K51" s="36">
        <v>100</v>
      </c>
      <c r="L51" s="36">
        <v>100</v>
      </c>
      <c r="M51" s="84"/>
      <c r="N51" s="84"/>
    </row>
    <row r="52" spans="1:14" s="4" customFormat="1" ht="58.9" customHeight="1" x14ac:dyDescent="0.25">
      <c r="A52" s="95">
        <v>852</v>
      </c>
      <c r="B52" s="87" t="s">
        <v>47</v>
      </c>
      <c r="C52" s="87" t="s">
        <v>79</v>
      </c>
      <c r="D52" s="95" t="s">
        <v>49</v>
      </c>
      <c r="E52" s="87" t="s">
        <v>80</v>
      </c>
      <c r="F52" s="87" t="s">
        <v>41</v>
      </c>
      <c r="G52" s="95">
        <v>39</v>
      </c>
      <c r="H52" s="95">
        <v>39</v>
      </c>
      <c r="I52" s="38" t="s">
        <v>44</v>
      </c>
      <c r="J52" s="36" t="s">
        <v>46</v>
      </c>
      <c r="K52" s="36">
        <v>13</v>
      </c>
      <c r="L52" s="36">
        <v>13</v>
      </c>
      <c r="M52" s="84">
        <v>5698568.1600000001</v>
      </c>
      <c r="N52" s="84">
        <v>5698568.1600000001</v>
      </c>
    </row>
    <row r="53" spans="1:14" s="4" customFormat="1" ht="37.9" customHeight="1" x14ac:dyDescent="0.25">
      <c r="A53" s="95"/>
      <c r="B53" s="87"/>
      <c r="C53" s="87"/>
      <c r="D53" s="95"/>
      <c r="E53" s="87"/>
      <c r="F53" s="87"/>
      <c r="G53" s="95"/>
      <c r="H53" s="95"/>
      <c r="I53" s="38" t="s">
        <v>42</v>
      </c>
      <c r="J53" s="36" t="s">
        <v>24</v>
      </c>
      <c r="K53" s="36">
        <v>42</v>
      </c>
      <c r="L53" s="36">
        <v>42</v>
      </c>
      <c r="M53" s="84"/>
      <c r="N53" s="84"/>
    </row>
    <row r="54" spans="1:14" s="4" customFormat="1" ht="70.150000000000006" customHeight="1" x14ac:dyDescent="0.25">
      <c r="A54" s="95"/>
      <c r="B54" s="87"/>
      <c r="C54" s="87"/>
      <c r="D54" s="95"/>
      <c r="E54" s="87"/>
      <c r="F54" s="87"/>
      <c r="G54" s="95"/>
      <c r="H54" s="95"/>
      <c r="I54" s="38" t="s">
        <v>43</v>
      </c>
      <c r="J54" s="36" t="s">
        <v>24</v>
      </c>
      <c r="K54" s="36">
        <v>100</v>
      </c>
      <c r="L54" s="36">
        <v>100</v>
      </c>
      <c r="M54" s="84"/>
      <c r="N54" s="84"/>
    </row>
    <row r="55" spans="1:14" ht="43.15" customHeight="1" x14ac:dyDescent="0.2">
      <c r="A55" s="95">
        <v>852</v>
      </c>
      <c r="B55" s="87" t="s">
        <v>51</v>
      </c>
      <c r="C55" s="87" t="s">
        <v>79</v>
      </c>
      <c r="D55" s="87" t="s">
        <v>49</v>
      </c>
      <c r="E55" s="87" t="s">
        <v>80</v>
      </c>
      <c r="F55" s="87" t="s">
        <v>41</v>
      </c>
      <c r="G55" s="87">
        <v>23</v>
      </c>
      <c r="H55" s="87">
        <v>23</v>
      </c>
      <c r="I55" s="38" t="s">
        <v>44</v>
      </c>
      <c r="J55" s="36" t="s">
        <v>46</v>
      </c>
      <c r="K55" s="36">
        <v>6</v>
      </c>
      <c r="L55" s="36">
        <v>6</v>
      </c>
      <c r="M55" s="96">
        <v>3794939.55</v>
      </c>
      <c r="N55" s="96">
        <v>3794939.55</v>
      </c>
    </row>
    <row r="56" spans="1:14" ht="40.15" customHeight="1" x14ac:dyDescent="0.2">
      <c r="A56" s="95"/>
      <c r="B56" s="87"/>
      <c r="C56" s="87"/>
      <c r="D56" s="87"/>
      <c r="E56" s="87"/>
      <c r="F56" s="87"/>
      <c r="G56" s="87"/>
      <c r="H56" s="87"/>
      <c r="I56" s="38" t="s">
        <v>42</v>
      </c>
      <c r="J56" s="36" t="s">
        <v>24</v>
      </c>
      <c r="K56" s="36">
        <v>46</v>
      </c>
      <c r="L56" s="36">
        <v>46</v>
      </c>
      <c r="M56" s="96"/>
      <c r="N56" s="96"/>
    </row>
    <row r="57" spans="1:14" ht="78.75" customHeight="1" x14ac:dyDescent="0.2">
      <c r="A57" s="95"/>
      <c r="B57" s="87"/>
      <c r="C57" s="87"/>
      <c r="D57" s="87"/>
      <c r="E57" s="87"/>
      <c r="F57" s="87"/>
      <c r="G57" s="87"/>
      <c r="H57" s="87"/>
      <c r="I57" s="38" t="s">
        <v>43</v>
      </c>
      <c r="J57" s="36" t="s">
        <v>24</v>
      </c>
      <c r="K57" s="36">
        <v>100</v>
      </c>
      <c r="L57" s="36">
        <v>100</v>
      </c>
      <c r="M57" s="96"/>
      <c r="N57" s="96"/>
    </row>
    <row r="58" spans="1:14" ht="52.9" customHeight="1" x14ac:dyDescent="0.2">
      <c r="A58" s="95">
        <v>852</v>
      </c>
      <c r="B58" s="87" t="s">
        <v>52</v>
      </c>
      <c r="C58" s="87" t="s">
        <v>70</v>
      </c>
      <c r="D58" s="87" t="s">
        <v>49</v>
      </c>
      <c r="E58" s="38" t="s">
        <v>77</v>
      </c>
      <c r="F58" s="38" t="s">
        <v>23</v>
      </c>
      <c r="G58" s="38">
        <v>8</v>
      </c>
      <c r="H58" s="38">
        <v>8</v>
      </c>
      <c r="I58" s="38" t="s">
        <v>72</v>
      </c>
      <c r="J58" s="38" t="s">
        <v>24</v>
      </c>
      <c r="K58" s="38">
        <v>100</v>
      </c>
      <c r="L58" s="38">
        <v>100</v>
      </c>
      <c r="M58" s="96">
        <v>170424</v>
      </c>
      <c r="N58" s="96">
        <v>170424</v>
      </c>
    </row>
    <row r="59" spans="1:14" ht="17.45" customHeight="1" x14ac:dyDescent="0.2">
      <c r="A59" s="95"/>
      <c r="B59" s="87"/>
      <c r="C59" s="87"/>
      <c r="D59" s="87"/>
      <c r="E59" s="87" t="s">
        <v>73</v>
      </c>
      <c r="F59" s="87" t="s">
        <v>74</v>
      </c>
      <c r="G59" s="87">
        <v>1811</v>
      </c>
      <c r="H59" s="87">
        <v>1811</v>
      </c>
      <c r="I59" s="52" t="s">
        <v>75</v>
      </c>
      <c r="J59" s="38" t="s">
        <v>24</v>
      </c>
      <c r="K59" s="38">
        <v>100</v>
      </c>
      <c r="L59" s="38">
        <v>100</v>
      </c>
      <c r="M59" s="96"/>
      <c r="N59" s="96"/>
    </row>
    <row r="60" spans="1:14" ht="17.45" customHeight="1" x14ac:dyDescent="0.2">
      <c r="A60" s="95"/>
      <c r="B60" s="87"/>
      <c r="C60" s="87"/>
      <c r="D60" s="87"/>
      <c r="E60" s="87"/>
      <c r="F60" s="87"/>
      <c r="G60" s="87"/>
      <c r="H60" s="87"/>
      <c r="I60" s="52" t="s">
        <v>28</v>
      </c>
      <c r="J60" s="38" t="s">
        <v>24</v>
      </c>
      <c r="K60" s="38">
        <v>100</v>
      </c>
      <c r="L60" s="38">
        <v>100</v>
      </c>
      <c r="M60" s="96"/>
      <c r="N60" s="96"/>
    </row>
    <row r="61" spans="1:14" ht="81" customHeight="1" x14ac:dyDescent="0.2">
      <c r="A61" s="95"/>
      <c r="B61" s="87"/>
      <c r="C61" s="87"/>
      <c r="D61" s="87"/>
      <c r="E61" s="87"/>
      <c r="F61" s="87"/>
      <c r="G61" s="87"/>
      <c r="H61" s="87"/>
      <c r="I61" s="52" t="s">
        <v>78</v>
      </c>
      <c r="J61" s="38" t="s">
        <v>24</v>
      </c>
      <c r="K61" s="38">
        <v>100</v>
      </c>
      <c r="L61" s="38">
        <v>100</v>
      </c>
      <c r="M61" s="96"/>
      <c r="N61" s="96"/>
    </row>
    <row r="62" spans="1:14" ht="38.25" x14ac:dyDescent="0.2">
      <c r="A62" s="95"/>
      <c r="B62" s="87"/>
      <c r="C62" s="87"/>
      <c r="D62" s="87"/>
      <c r="E62" s="87"/>
      <c r="F62" s="87"/>
      <c r="G62" s="87"/>
      <c r="H62" s="87"/>
      <c r="I62" s="52" t="s">
        <v>29</v>
      </c>
      <c r="J62" s="38" t="s">
        <v>24</v>
      </c>
      <c r="K62" s="38">
        <v>100</v>
      </c>
      <c r="L62" s="38">
        <v>100</v>
      </c>
      <c r="M62" s="96"/>
      <c r="N62" s="96"/>
    </row>
    <row r="63" spans="1:14" ht="29.25" customHeight="1" x14ac:dyDescent="0.2">
      <c r="A63" s="95"/>
      <c r="B63" s="87"/>
      <c r="C63" s="87" t="s">
        <v>79</v>
      </c>
      <c r="D63" s="87"/>
      <c r="E63" s="87" t="s">
        <v>80</v>
      </c>
      <c r="F63" s="87" t="s">
        <v>23</v>
      </c>
      <c r="G63" s="87">
        <v>66</v>
      </c>
      <c r="H63" s="87">
        <v>66</v>
      </c>
      <c r="I63" s="38" t="s">
        <v>44</v>
      </c>
      <c r="J63" s="36" t="s">
        <v>46</v>
      </c>
      <c r="K63" s="36">
        <v>17</v>
      </c>
      <c r="L63" s="36">
        <v>17</v>
      </c>
      <c r="M63" s="96">
        <v>7302716</v>
      </c>
      <c r="N63" s="96">
        <v>7302716</v>
      </c>
    </row>
    <row r="64" spans="1:14" x14ac:dyDescent="0.2">
      <c r="A64" s="95"/>
      <c r="B64" s="87"/>
      <c r="C64" s="87"/>
      <c r="D64" s="87"/>
      <c r="E64" s="87"/>
      <c r="F64" s="87"/>
      <c r="G64" s="87"/>
      <c r="H64" s="87"/>
      <c r="I64" s="38" t="s">
        <v>42</v>
      </c>
      <c r="J64" s="36" t="s">
        <v>24</v>
      </c>
      <c r="K64" s="36">
        <v>43</v>
      </c>
      <c r="L64" s="36">
        <v>43</v>
      </c>
      <c r="M64" s="96"/>
      <c r="N64" s="96"/>
    </row>
    <row r="65" spans="1:14" ht="53.25" customHeight="1" x14ac:dyDescent="0.2">
      <c r="A65" s="95"/>
      <c r="B65" s="87"/>
      <c r="C65" s="87"/>
      <c r="D65" s="87"/>
      <c r="E65" s="87"/>
      <c r="F65" s="87"/>
      <c r="G65" s="87"/>
      <c r="H65" s="87"/>
      <c r="I65" s="38" t="s">
        <v>43</v>
      </c>
      <c r="J65" s="36" t="s">
        <v>24</v>
      </c>
      <c r="K65" s="36">
        <v>100</v>
      </c>
      <c r="L65" s="36">
        <v>100</v>
      </c>
      <c r="M65" s="96"/>
      <c r="N65" s="96"/>
    </row>
    <row r="66" spans="1:14" s="7" customFormat="1" ht="43.5" customHeight="1" x14ac:dyDescent="0.2">
      <c r="A66" s="95">
        <v>852</v>
      </c>
      <c r="B66" s="87" t="s">
        <v>53</v>
      </c>
      <c r="C66" s="87" t="s">
        <v>70</v>
      </c>
      <c r="D66" s="87" t="s">
        <v>49</v>
      </c>
      <c r="E66" s="38" t="s">
        <v>122</v>
      </c>
      <c r="F66" s="38" t="s">
        <v>23</v>
      </c>
      <c r="G66" s="38">
        <v>3</v>
      </c>
      <c r="H66" s="38">
        <v>3</v>
      </c>
      <c r="I66" s="38" t="s">
        <v>72</v>
      </c>
      <c r="J66" s="38" t="s">
        <v>24</v>
      </c>
      <c r="K66" s="38">
        <v>100</v>
      </c>
      <c r="L66" s="38">
        <v>100</v>
      </c>
      <c r="M66" s="96">
        <v>1048487</v>
      </c>
      <c r="N66" s="96">
        <v>1048487</v>
      </c>
    </row>
    <row r="67" spans="1:14" s="7" customFormat="1" ht="21" customHeight="1" x14ac:dyDescent="0.2">
      <c r="A67" s="95"/>
      <c r="B67" s="87"/>
      <c r="C67" s="87"/>
      <c r="D67" s="87"/>
      <c r="E67" s="87" t="s">
        <v>73</v>
      </c>
      <c r="F67" s="87" t="s">
        <v>74</v>
      </c>
      <c r="G67" s="87">
        <v>402</v>
      </c>
      <c r="H67" s="87">
        <v>402</v>
      </c>
      <c r="I67" s="52" t="s">
        <v>75</v>
      </c>
      <c r="J67" s="38" t="s">
        <v>24</v>
      </c>
      <c r="K67" s="38">
        <v>100</v>
      </c>
      <c r="L67" s="38">
        <v>100</v>
      </c>
      <c r="M67" s="96"/>
      <c r="N67" s="96"/>
    </row>
    <row r="68" spans="1:14" s="7" customFormat="1" ht="24" customHeight="1" x14ac:dyDescent="0.2">
      <c r="A68" s="95"/>
      <c r="B68" s="87"/>
      <c r="C68" s="87"/>
      <c r="D68" s="87"/>
      <c r="E68" s="87"/>
      <c r="F68" s="87"/>
      <c r="G68" s="87"/>
      <c r="H68" s="87"/>
      <c r="I68" s="52" t="s">
        <v>28</v>
      </c>
      <c r="J68" s="38" t="s">
        <v>24</v>
      </c>
      <c r="K68" s="38" t="s">
        <v>76</v>
      </c>
      <c r="L68" s="38" t="s">
        <v>76</v>
      </c>
      <c r="M68" s="96"/>
      <c r="N68" s="96"/>
    </row>
    <row r="69" spans="1:14" s="7" customFormat="1" ht="79.5" customHeight="1" x14ac:dyDescent="0.2">
      <c r="A69" s="95"/>
      <c r="B69" s="87"/>
      <c r="C69" s="87"/>
      <c r="D69" s="87"/>
      <c r="E69" s="38" t="s">
        <v>77</v>
      </c>
      <c r="F69" s="38" t="s">
        <v>23</v>
      </c>
      <c r="G69" s="38">
        <v>14</v>
      </c>
      <c r="H69" s="38">
        <v>14</v>
      </c>
      <c r="I69" s="52" t="s">
        <v>78</v>
      </c>
      <c r="J69" s="38" t="s">
        <v>24</v>
      </c>
      <c r="K69" s="38">
        <v>90</v>
      </c>
      <c r="L69" s="38">
        <v>90</v>
      </c>
      <c r="M69" s="96"/>
      <c r="N69" s="96"/>
    </row>
    <row r="70" spans="1:14" s="7" customFormat="1" ht="40.5" customHeight="1" x14ac:dyDescent="0.2">
      <c r="A70" s="95"/>
      <c r="B70" s="87"/>
      <c r="C70" s="87"/>
      <c r="D70" s="87"/>
      <c r="E70" s="38" t="s">
        <v>73</v>
      </c>
      <c r="F70" s="38" t="s">
        <v>74</v>
      </c>
      <c r="G70" s="38">
        <v>2157</v>
      </c>
      <c r="H70" s="38">
        <v>2157</v>
      </c>
      <c r="I70" s="52" t="s">
        <v>29</v>
      </c>
      <c r="J70" s="38" t="s">
        <v>24</v>
      </c>
      <c r="K70" s="38">
        <v>90</v>
      </c>
      <c r="L70" s="38">
        <v>90</v>
      </c>
      <c r="M70" s="96"/>
      <c r="N70" s="96"/>
    </row>
    <row r="71" spans="1:14" s="7" customFormat="1" ht="13.9" hidden="1" customHeight="1" x14ac:dyDescent="0.2">
      <c r="A71" s="95"/>
      <c r="B71" s="87"/>
      <c r="C71" s="48"/>
      <c r="D71" s="87"/>
      <c r="E71" s="48"/>
      <c r="F71" s="48"/>
      <c r="G71" s="48"/>
      <c r="H71" s="48"/>
      <c r="I71" s="38" t="s">
        <v>50</v>
      </c>
      <c r="J71" s="38" t="s">
        <v>24</v>
      </c>
      <c r="K71" s="38">
        <v>0</v>
      </c>
      <c r="L71" s="38">
        <f t="shared" ref="L71" si="0">K71</f>
        <v>0</v>
      </c>
      <c r="M71" s="54"/>
      <c r="N71" s="54"/>
    </row>
    <row r="72" spans="1:14" s="7" customFormat="1" ht="31.9" customHeight="1" x14ac:dyDescent="0.2">
      <c r="A72" s="95"/>
      <c r="B72" s="87"/>
      <c r="C72" s="87" t="s">
        <v>79</v>
      </c>
      <c r="D72" s="87"/>
      <c r="E72" s="87" t="s">
        <v>80</v>
      </c>
      <c r="F72" s="87" t="s">
        <v>23</v>
      </c>
      <c r="G72" s="87">
        <v>100</v>
      </c>
      <c r="H72" s="87">
        <v>100</v>
      </c>
      <c r="I72" s="38" t="s">
        <v>44</v>
      </c>
      <c r="J72" s="36" t="s">
        <v>46</v>
      </c>
      <c r="K72" s="36">
        <v>13</v>
      </c>
      <c r="L72" s="36">
        <v>13</v>
      </c>
      <c r="M72" s="96">
        <v>9908749.6300000008</v>
      </c>
      <c r="N72" s="96">
        <v>9908749.6300000008</v>
      </c>
    </row>
    <row r="73" spans="1:14" s="7" customFormat="1" x14ac:dyDescent="0.2">
      <c r="A73" s="95"/>
      <c r="B73" s="87"/>
      <c r="C73" s="87"/>
      <c r="D73" s="87"/>
      <c r="E73" s="87"/>
      <c r="F73" s="87"/>
      <c r="G73" s="87"/>
      <c r="H73" s="87"/>
      <c r="I73" s="38" t="s">
        <v>42</v>
      </c>
      <c r="J73" s="36" t="s">
        <v>24</v>
      </c>
      <c r="K73" s="36">
        <v>57</v>
      </c>
      <c r="L73" s="36">
        <v>57</v>
      </c>
      <c r="M73" s="96"/>
      <c r="N73" s="96"/>
    </row>
    <row r="74" spans="1:14" s="7" customFormat="1" ht="56.45" customHeight="1" x14ac:dyDescent="0.2">
      <c r="A74" s="95"/>
      <c r="B74" s="87"/>
      <c r="C74" s="87"/>
      <c r="D74" s="87"/>
      <c r="E74" s="87"/>
      <c r="F74" s="87"/>
      <c r="G74" s="87"/>
      <c r="H74" s="87"/>
      <c r="I74" s="38" t="s">
        <v>43</v>
      </c>
      <c r="J74" s="36" t="s">
        <v>24</v>
      </c>
      <c r="K74" s="36">
        <v>100</v>
      </c>
      <c r="L74" s="36">
        <v>100</v>
      </c>
      <c r="M74" s="96"/>
      <c r="N74" s="96"/>
    </row>
    <row r="75" spans="1:14" s="4" customFormat="1" ht="45.6" customHeight="1" x14ac:dyDescent="0.25">
      <c r="A75" s="95">
        <v>852</v>
      </c>
      <c r="B75" s="87" t="s">
        <v>54</v>
      </c>
      <c r="C75" s="87" t="s">
        <v>48</v>
      </c>
      <c r="D75" s="95" t="s">
        <v>49</v>
      </c>
      <c r="E75" s="87" t="s">
        <v>80</v>
      </c>
      <c r="F75" s="87" t="s">
        <v>41</v>
      </c>
      <c r="G75" s="95">
        <v>71</v>
      </c>
      <c r="H75" s="95">
        <v>71</v>
      </c>
      <c r="I75" s="38" t="s">
        <v>44</v>
      </c>
      <c r="J75" s="36" t="s">
        <v>46</v>
      </c>
      <c r="K75" s="36">
        <v>8</v>
      </c>
      <c r="L75" s="36">
        <v>8</v>
      </c>
      <c r="M75" s="84">
        <v>6051741.4299999997</v>
      </c>
      <c r="N75" s="84">
        <v>6051741.4299999997</v>
      </c>
    </row>
    <row r="76" spans="1:14" s="4" customFormat="1" ht="16.899999999999999" customHeight="1" x14ac:dyDescent="0.25">
      <c r="A76" s="95"/>
      <c r="B76" s="87"/>
      <c r="C76" s="87"/>
      <c r="D76" s="95"/>
      <c r="E76" s="87"/>
      <c r="F76" s="87"/>
      <c r="G76" s="95"/>
      <c r="H76" s="95"/>
      <c r="I76" s="38" t="s">
        <v>42</v>
      </c>
      <c r="J76" s="36" t="s">
        <v>24</v>
      </c>
      <c r="K76" s="36">
        <v>32</v>
      </c>
      <c r="L76" s="36">
        <v>32</v>
      </c>
      <c r="M76" s="84"/>
      <c r="N76" s="84"/>
    </row>
    <row r="77" spans="1:14" s="4" customFormat="1" ht="110.25" customHeight="1" x14ac:dyDescent="0.25">
      <c r="A77" s="95"/>
      <c r="B77" s="87"/>
      <c r="C77" s="87"/>
      <c r="D77" s="95"/>
      <c r="E77" s="87"/>
      <c r="F77" s="87"/>
      <c r="G77" s="95"/>
      <c r="H77" s="95"/>
      <c r="I77" s="38" t="s">
        <v>43</v>
      </c>
      <c r="J77" s="36" t="s">
        <v>24</v>
      </c>
      <c r="K77" s="36">
        <v>100</v>
      </c>
      <c r="L77" s="36">
        <v>100</v>
      </c>
      <c r="M77" s="84"/>
      <c r="N77" s="84"/>
    </row>
    <row r="78" spans="1:14" ht="67.5" customHeight="1" x14ac:dyDescent="0.2">
      <c r="A78" s="95">
        <v>852</v>
      </c>
      <c r="B78" s="87" t="s">
        <v>81</v>
      </c>
      <c r="C78" s="87" t="s">
        <v>82</v>
      </c>
      <c r="D78" s="95" t="s">
        <v>8</v>
      </c>
      <c r="E78" s="38" t="s">
        <v>83</v>
      </c>
      <c r="F78" s="38" t="s">
        <v>41</v>
      </c>
      <c r="G78" s="16">
        <v>229</v>
      </c>
      <c r="H78" s="16">
        <v>229</v>
      </c>
      <c r="I78" s="38" t="s">
        <v>84</v>
      </c>
      <c r="J78" s="16" t="s">
        <v>20</v>
      </c>
      <c r="K78" s="16">
        <v>1</v>
      </c>
      <c r="L78" s="16">
        <v>1</v>
      </c>
      <c r="M78" s="84">
        <v>3650572</v>
      </c>
      <c r="N78" s="84">
        <v>3650572</v>
      </c>
    </row>
    <row r="79" spans="1:14" ht="75" customHeight="1" x14ac:dyDescent="0.2">
      <c r="A79" s="95"/>
      <c r="B79" s="87"/>
      <c r="C79" s="87"/>
      <c r="D79" s="95"/>
      <c r="E79" s="38" t="s">
        <v>85</v>
      </c>
      <c r="F79" s="38" t="s">
        <v>86</v>
      </c>
      <c r="G79" s="16">
        <v>113100</v>
      </c>
      <c r="H79" s="16">
        <v>113100</v>
      </c>
      <c r="I79" s="38" t="s">
        <v>55</v>
      </c>
      <c r="J79" s="16" t="s">
        <v>20</v>
      </c>
      <c r="K79" s="16">
        <v>40</v>
      </c>
      <c r="L79" s="16">
        <v>40</v>
      </c>
      <c r="M79" s="84"/>
      <c r="N79" s="84"/>
    </row>
    <row r="80" spans="1:14" ht="52.9" customHeight="1" x14ac:dyDescent="0.2">
      <c r="A80" s="95">
        <v>852</v>
      </c>
      <c r="B80" s="87" t="s">
        <v>87</v>
      </c>
      <c r="C80" s="87" t="s">
        <v>82</v>
      </c>
      <c r="D80" s="87" t="s">
        <v>8</v>
      </c>
      <c r="E80" s="38" t="s">
        <v>83</v>
      </c>
      <c r="F80" s="38" t="s">
        <v>41</v>
      </c>
      <c r="G80" s="38">
        <v>410</v>
      </c>
      <c r="H80" s="38">
        <v>410</v>
      </c>
      <c r="I80" s="38" t="s">
        <v>88</v>
      </c>
      <c r="J80" s="16" t="s">
        <v>20</v>
      </c>
      <c r="K80" s="38">
        <v>70</v>
      </c>
      <c r="L80" s="38">
        <v>70</v>
      </c>
      <c r="M80" s="84">
        <v>5024325</v>
      </c>
      <c r="N80" s="84">
        <v>5024325</v>
      </c>
    </row>
    <row r="81" spans="1:14" ht="57" customHeight="1" x14ac:dyDescent="0.2">
      <c r="A81" s="95"/>
      <c r="B81" s="87"/>
      <c r="C81" s="87"/>
      <c r="D81" s="87"/>
      <c r="E81" s="38" t="s">
        <v>85</v>
      </c>
      <c r="F81" s="38" t="s">
        <v>86</v>
      </c>
      <c r="G81" s="38">
        <v>109000</v>
      </c>
      <c r="H81" s="38">
        <v>109000</v>
      </c>
      <c r="I81" s="38" t="s">
        <v>56</v>
      </c>
      <c r="J81" s="16" t="s">
        <v>20</v>
      </c>
      <c r="K81" s="38">
        <v>20</v>
      </c>
      <c r="L81" s="38">
        <v>20</v>
      </c>
      <c r="M81" s="84"/>
      <c r="N81" s="84"/>
    </row>
    <row r="85" spans="1:14" ht="26.25" customHeight="1" x14ac:dyDescent="0.2">
      <c r="B85" s="86" t="s">
        <v>58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19" t="s">
        <v>59</v>
      </c>
    </row>
    <row r="86" spans="1:14" ht="15.75" x14ac:dyDescent="0.25">
      <c r="B86" s="55" t="s">
        <v>123</v>
      </c>
    </row>
    <row r="87" spans="1:14" ht="15.75" x14ac:dyDescent="0.25">
      <c r="B87" s="55" t="s">
        <v>124</v>
      </c>
      <c r="H87" s="56"/>
    </row>
    <row r="88" spans="1:14" ht="15.75" x14ac:dyDescent="0.25">
      <c r="B88" s="55"/>
    </row>
  </sheetData>
  <mergeCells count="163">
    <mergeCell ref="B85:L85"/>
    <mergeCell ref="B20:B22"/>
    <mergeCell ref="B6:B19"/>
    <mergeCell ref="C6:C19"/>
    <mergeCell ref="D6:D19"/>
    <mergeCell ref="M6:M19"/>
    <mergeCell ref="N6:N19"/>
    <mergeCell ref="E11:E12"/>
    <mergeCell ref="F11:F12"/>
    <mergeCell ref="G11:G12"/>
    <mergeCell ref="H11:H12"/>
    <mergeCell ref="E16:E17"/>
    <mergeCell ref="F16:F17"/>
    <mergeCell ref="G16:G17"/>
    <mergeCell ref="H16:H17"/>
    <mergeCell ref="E18:E19"/>
    <mergeCell ref="F18:F19"/>
    <mergeCell ref="G18:G19"/>
    <mergeCell ref="H18:H19"/>
    <mergeCell ref="B23:B27"/>
    <mergeCell ref="C23:C27"/>
    <mergeCell ref="D23:D27"/>
    <mergeCell ref="M23:M27"/>
    <mergeCell ref="N23:N27"/>
    <mergeCell ref="G3:G4"/>
    <mergeCell ref="H3:H4"/>
    <mergeCell ref="I3:I4"/>
    <mergeCell ref="J3:J4"/>
    <mergeCell ref="K3:K4"/>
    <mergeCell ref="L3:L4"/>
    <mergeCell ref="A1:N1"/>
    <mergeCell ref="A2:A4"/>
    <mergeCell ref="B2:B4"/>
    <mergeCell ref="C2:C4"/>
    <mergeCell ref="D2:D4"/>
    <mergeCell ref="E2:H2"/>
    <mergeCell ref="I2:L2"/>
    <mergeCell ref="M2:N2"/>
    <mergeCell ref="E3:E4"/>
    <mergeCell ref="F3:F4"/>
    <mergeCell ref="E24:E25"/>
    <mergeCell ref="F24:F25"/>
    <mergeCell ref="G24:G25"/>
    <mergeCell ref="H24:H25"/>
    <mergeCell ref="B28:B32"/>
    <mergeCell ref="C28:C32"/>
    <mergeCell ref="D28:D32"/>
    <mergeCell ref="M28:M32"/>
    <mergeCell ref="N28:N32"/>
    <mergeCell ref="E29:E30"/>
    <mergeCell ref="F29:F30"/>
    <mergeCell ref="G29:G30"/>
    <mergeCell ref="H29:H30"/>
    <mergeCell ref="B33:B45"/>
    <mergeCell ref="C33:C45"/>
    <mergeCell ref="D33:D45"/>
    <mergeCell ref="M33:M45"/>
    <mergeCell ref="N33:N45"/>
    <mergeCell ref="E34:E35"/>
    <mergeCell ref="F34:F35"/>
    <mergeCell ref="G34:G35"/>
    <mergeCell ref="H34:H35"/>
    <mergeCell ref="B46:B48"/>
    <mergeCell ref="C46:C48"/>
    <mergeCell ref="D46:D48"/>
    <mergeCell ref="E46:E48"/>
    <mergeCell ref="F46:F48"/>
    <mergeCell ref="G46:G48"/>
    <mergeCell ref="H46:H48"/>
    <mergeCell ref="M46:M48"/>
    <mergeCell ref="N46:N48"/>
    <mergeCell ref="B49:B51"/>
    <mergeCell ref="C49:C51"/>
    <mergeCell ref="D49:D51"/>
    <mergeCell ref="E49:E51"/>
    <mergeCell ref="F49:F51"/>
    <mergeCell ref="G49:G51"/>
    <mergeCell ref="H49:H51"/>
    <mergeCell ref="M49:M51"/>
    <mergeCell ref="N49:N51"/>
    <mergeCell ref="B52:B54"/>
    <mergeCell ref="C52:C54"/>
    <mergeCell ref="D52:D54"/>
    <mergeCell ref="E52:E54"/>
    <mergeCell ref="F52:F54"/>
    <mergeCell ref="G52:G54"/>
    <mergeCell ref="H52:H54"/>
    <mergeCell ref="M52:M54"/>
    <mergeCell ref="N52:N54"/>
    <mergeCell ref="B55:B57"/>
    <mergeCell ref="C55:C57"/>
    <mergeCell ref="D55:D57"/>
    <mergeCell ref="E55:E57"/>
    <mergeCell ref="F55:F57"/>
    <mergeCell ref="G55:G57"/>
    <mergeCell ref="H55:H57"/>
    <mergeCell ref="M55:M57"/>
    <mergeCell ref="N55:N57"/>
    <mergeCell ref="B58:B65"/>
    <mergeCell ref="C58:C62"/>
    <mergeCell ref="D58:D65"/>
    <mergeCell ref="M58:M62"/>
    <mergeCell ref="N58:N62"/>
    <mergeCell ref="E59:E62"/>
    <mergeCell ref="F59:F62"/>
    <mergeCell ref="G59:G62"/>
    <mergeCell ref="H59:H62"/>
    <mergeCell ref="C63:C65"/>
    <mergeCell ref="E63:E65"/>
    <mergeCell ref="F63:F65"/>
    <mergeCell ref="G63:G65"/>
    <mergeCell ref="H63:H65"/>
    <mergeCell ref="M63:M65"/>
    <mergeCell ref="N63:N65"/>
    <mergeCell ref="B66:B74"/>
    <mergeCell ref="C66:C70"/>
    <mergeCell ref="D66:D74"/>
    <mergeCell ref="M66:M70"/>
    <mergeCell ref="N66:N70"/>
    <mergeCell ref="E67:E68"/>
    <mergeCell ref="F67:F68"/>
    <mergeCell ref="G67:G68"/>
    <mergeCell ref="H67:H68"/>
    <mergeCell ref="C72:C74"/>
    <mergeCell ref="E72:E74"/>
    <mergeCell ref="F72:F74"/>
    <mergeCell ref="G72:G74"/>
    <mergeCell ref="H72:H74"/>
    <mergeCell ref="M72:M74"/>
    <mergeCell ref="N72:N74"/>
    <mergeCell ref="B75:B77"/>
    <mergeCell ref="C75:C77"/>
    <mergeCell ref="D75:D77"/>
    <mergeCell ref="E75:E77"/>
    <mergeCell ref="F75:F77"/>
    <mergeCell ref="G75:G77"/>
    <mergeCell ref="H75:H77"/>
    <mergeCell ref="M75:M77"/>
    <mergeCell ref="N75:N77"/>
    <mergeCell ref="B78:B79"/>
    <mergeCell ref="C78:C79"/>
    <mergeCell ref="D78:D79"/>
    <mergeCell ref="M78:M79"/>
    <mergeCell ref="N78:N79"/>
    <mergeCell ref="B80:B81"/>
    <mergeCell ref="C80:C81"/>
    <mergeCell ref="D80:D81"/>
    <mergeCell ref="M80:M81"/>
    <mergeCell ref="N80:N81"/>
    <mergeCell ref="A23:A27"/>
    <mergeCell ref="A28:A32"/>
    <mergeCell ref="A6:A19"/>
    <mergeCell ref="A20:A22"/>
    <mergeCell ref="A78:A79"/>
    <mergeCell ref="A80:A81"/>
    <mergeCell ref="A66:A74"/>
    <mergeCell ref="A75:A77"/>
    <mergeCell ref="A58:A65"/>
    <mergeCell ref="A49:A51"/>
    <mergeCell ref="A52:A54"/>
    <mergeCell ref="A55:A57"/>
    <mergeCell ref="A33:A37"/>
    <mergeCell ref="A46:A48"/>
  </mergeCells>
  <pageMargins left="0.11811023622047245" right="0.11811023622047245" top="0.55118110236220474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3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0" sqref="B40"/>
    </sheetView>
  </sheetViews>
  <sheetFormatPr defaultColWidth="9.140625" defaultRowHeight="12.75" x14ac:dyDescent="0.25"/>
  <cols>
    <col min="1" max="1" width="34.85546875" style="105" customWidth="1"/>
    <col min="2" max="2" width="30.85546875" style="125" customWidth="1"/>
    <col min="3" max="3" width="19.85546875" style="105" customWidth="1"/>
    <col min="4" max="4" width="11.5703125" style="105" customWidth="1"/>
    <col min="5" max="5" width="13.85546875" style="105" customWidth="1"/>
    <col min="6" max="6" width="14.140625" style="105" customWidth="1"/>
    <col min="7" max="7" width="12.42578125" style="105" customWidth="1"/>
    <col min="8" max="13" width="15.85546875" style="105" customWidth="1"/>
    <col min="14" max="14" width="12.28515625" style="105" hidden="1" customWidth="1"/>
    <col min="15" max="16384" width="9.140625" style="105"/>
  </cols>
  <sheetData>
    <row r="1" spans="1:15" ht="35.25" customHeight="1" x14ac:dyDescent="0.25">
      <c r="A1" s="126" t="s">
        <v>150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5" ht="16.5" customHeight="1" x14ac:dyDescent="0.25">
      <c r="A2" s="100" t="s">
        <v>125</v>
      </c>
      <c r="B2" s="101" t="s">
        <v>2</v>
      </c>
      <c r="C2" s="100" t="s">
        <v>143</v>
      </c>
      <c r="D2" s="100"/>
      <c r="E2" s="100"/>
      <c r="F2" s="100"/>
      <c r="G2" s="100"/>
      <c r="H2" s="118" t="s">
        <v>126</v>
      </c>
      <c r="I2" s="119"/>
      <c r="J2" s="119"/>
      <c r="K2" s="119"/>
      <c r="L2" s="119"/>
      <c r="M2" s="120"/>
    </row>
    <row r="3" spans="1:15" ht="18.75" customHeight="1" x14ac:dyDescent="0.25">
      <c r="A3" s="100"/>
      <c r="B3" s="102"/>
      <c r="C3" s="101" t="s">
        <v>5</v>
      </c>
      <c r="D3" s="101" t="s">
        <v>6</v>
      </c>
      <c r="E3" s="101" t="s">
        <v>144</v>
      </c>
      <c r="F3" s="101" t="s">
        <v>145</v>
      </c>
      <c r="G3" s="101" t="s">
        <v>146</v>
      </c>
      <c r="H3" s="118" t="s">
        <v>127</v>
      </c>
      <c r="I3" s="119"/>
      <c r="J3" s="118" t="s">
        <v>128</v>
      </c>
      <c r="K3" s="119"/>
      <c r="L3" s="100" t="s">
        <v>129</v>
      </c>
      <c r="M3" s="100"/>
    </row>
    <row r="4" spans="1:15" ht="88.5" customHeight="1" x14ac:dyDescent="0.25">
      <c r="A4" s="100"/>
      <c r="B4" s="102"/>
      <c r="C4" s="102"/>
      <c r="D4" s="102"/>
      <c r="E4" s="102"/>
      <c r="F4" s="102"/>
      <c r="G4" s="102"/>
      <c r="H4" s="60" t="s">
        <v>147</v>
      </c>
      <c r="I4" s="57" t="s">
        <v>148</v>
      </c>
      <c r="J4" s="60" t="s">
        <v>147</v>
      </c>
      <c r="K4" s="57" t="s">
        <v>149</v>
      </c>
      <c r="L4" s="60" t="s">
        <v>147</v>
      </c>
      <c r="M4" s="57" t="s">
        <v>149</v>
      </c>
    </row>
    <row r="5" spans="1:15" ht="33" customHeight="1" x14ac:dyDescent="0.25">
      <c r="A5" s="100"/>
      <c r="B5" s="103"/>
      <c r="C5" s="103"/>
      <c r="D5" s="103"/>
      <c r="E5" s="103"/>
      <c r="F5" s="103"/>
      <c r="G5" s="103"/>
      <c r="H5" s="109">
        <f>H6+H14</f>
        <v>155962183</v>
      </c>
      <c r="I5" s="109">
        <f t="shared" ref="I5:M5" si="0">I6+I14</f>
        <v>0</v>
      </c>
      <c r="J5" s="109">
        <f t="shared" si="0"/>
        <v>156201330.22</v>
      </c>
      <c r="K5" s="109">
        <f t="shared" si="0"/>
        <v>0</v>
      </c>
      <c r="L5" s="109">
        <f t="shared" si="0"/>
        <v>156002936.15000001</v>
      </c>
      <c r="M5" s="109">
        <f t="shared" si="0"/>
        <v>0</v>
      </c>
      <c r="O5" s="121" t="s">
        <v>156</v>
      </c>
    </row>
    <row r="6" spans="1:15" s="59" customFormat="1" ht="33" customHeight="1" x14ac:dyDescent="0.25">
      <c r="A6" s="122" t="s">
        <v>131</v>
      </c>
      <c r="B6" s="115"/>
      <c r="C6" s="115"/>
      <c r="D6" s="115"/>
      <c r="E6" s="115"/>
      <c r="F6" s="115"/>
      <c r="G6" s="115"/>
      <c r="H6" s="109">
        <f>H7+H8+H10</f>
        <v>20946600</v>
      </c>
      <c r="I6" s="109">
        <f t="shared" ref="I6:M6" si="1">I7+I8+I10</f>
        <v>0</v>
      </c>
      <c r="J6" s="109">
        <f t="shared" si="1"/>
        <v>20467800</v>
      </c>
      <c r="K6" s="109">
        <f t="shared" si="1"/>
        <v>0</v>
      </c>
      <c r="L6" s="109">
        <f t="shared" si="1"/>
        <v>20467800</v>
      </c>
      <c r="M6" s="109">
        <f t="shared" si="1"/>
        <v>0</v>
      </c>
    </row>
    <row r="7" spans="1:15" ht="72.75" customHeight="1" x14ac:dyDescent="0.25">
      <c r="A7" s="60" t="s">
        <v>69</v>
      </c>
      <c r="B7" s="61" t="s">
        <v>67</v>
      </c>
      <c r="C7" s="61" t="s">
        <v>9</v>
      </c>
      <c r="D7" s="61" t="s">
        <v>25</v>
      </c>
      <c r="E7" s="61">
        <v>7028</v>
      </c>
      <c r="F7" s="61">
        <v>6736</v>
      </c>
      <c r="G7" s="61">
        <v>6736</v>
      </c>
      <c r="H7" s="109">
        <v>2921000</v>
      </c>
      <c r="I7" s="109"/>
      <c r="J7" s="109">
        <v>2800000</v>
      </c>
      <c r="K7" s="109"/>
      <c r="L7" s="109">
        <v>2800000</v>
      </c>
      <c r="M7" s="109"/>
    </row>
    <row r="8" spans="1:15" ht="47.25" customHeight="1" x14ac:dyDescent="0.25">
      <c r="A8" s="101" t="s">
        <v>132</v>
      </c>
      <c r="B8" s="61" t="s">
        <v>154</v>
      </c>
      <c r="C8" s="61" t="s">
        <v>19</v>
      </c>
      <c r="D8" s="61" t="s">
        <v>102</v>
      </c>
      <c r="E8" s="61">
        <v>73000</v>
      </c>
      <c r="F8" s="61">
        <v>73000</v>
      </c>
      <c r="G8" s="61">
        <v>73053</v>
      </c>
      <c r="H8" s="110">
        <v>6937900</v>
      </c>
      <c r="I8" s="110">
        <v>0</v>
      </c>
      <c r="J8" s="110">
        <v>6828100</v>
      </c>
      <c r="K8" s="110">
        <v>0</v>
      </c>
      <c r="L8" s="110">
        <v>6828100</v>
      </c>
      <c r="M8" s="110">
        <v>0</v>
      </c>
    </row>
    <row r="9" spans="1:15" ht="47.25" customHeight="1" x14ac:dyDescent="0.25">
      <c r="A9" s="103"/>
      <c r="B9" s="61" t="s">
        <v>155</v>
      </c>
      <c r="C9" s="61" t="s">
        <v>19</v>
      </c>
      <c r="D9" s="61" t="s">
        <v>102</v>
      </c>
      <c r="E9" s="61">
        <v>5700</v>
      </c>
      <c r="F9" s="61">
        <v>5700</v>
      </c>
      <c r="G9" s="61">
        <v>5765</v>
      </c>
      <c r="H9" s="111"/>
      <c r="I9" s="111"/>
      <c r="J9" s="111"/>
      <c r="K9" s="111"/>
      <c r="L9" s="111"/>
      <c r="M9" s="111"/>
    </row>
    <row r="10" spans="1:15" ht="32.25" customHeight="1" x14ac:dyDescent="0.25">
      <c r="A10" s="101" t="s">
        <v>12</v>
      </c>
      <c r="B10" s="101" t="s">
        <v>13</v>
      </c>
      <c r="C10" s="61" t="s">
        <v>115</v>
      </c>
      <c r="D10" s="61" t="s">
        <v>25</v>
      </c>
      <c r="E10" s="61">
        <v>124</v>
      </c>
      <c r="F10" s="61">
        <v>123</v>
      </c>
      <c r="G10" s="61">
        <v>123</v>
      </c>
      <c r="H10" s="104">
        <v>11087700</v>
      </c>
      <c r="I10" s="104">
        <v>0</v>
      </c>
      <c r="J10" s="104">
        <v>10839700</v>
      </c>
      <c r="K10" s="104">
        <v>0</v>
      </c>
      <c r="L10" s="104">
        <v>10839700</v>
      </c>
      <c r="M10" s="104">
        <v>0</v>
      </c>
    </row>
    <row r="11" spans="1:15" ht="38.25" customHeight="1" x14ac:dyDescent="0.25">
      <c r="A11" s="102"/>
      <c r="B11" s="103"/>
      <c r="C11" s="61" t="s">
        <v>117</v>
      </c>
      <c r="D11" s="61" t="s">
        <v>41</v>
      </c>
      <c r="E11" s="61">
        <v>1307</v>
      </c>
      <c r="F11" s="61">
        <v>1322</v>
      </c>
      <c r="G11" s="61">
        <v>1322</v>
      </c>
      <c r="H11" s="106"/>
      <c r="I11" s="106"/>
      <c r="J11" s="106"/>
      <c r="K11" s="106"/>
      <c r="L11" s="106"/>
      <c r="M11" s="106"/>
    </row>
    <row r="12" spans="1:15" ht="32.25" customHeight="1" x14ac:dyDescent="0.25">
      <c r="A12" s="102"/>
      <c r="B12" s="101" t="s">
        <v>153</v>
      </c>
      <c r="C12" s="61" t="s">
        <v>118</v>
      </c>
      <c r="D12" s="61" t="s">
        <v>41</v>
      </c>
      <c r="E12" s="61">
        <v>239000</v>
      </c>
      <c r="F12" s="61">
        <v>160468</v>
      </c>
      <c r="G12" s="61">
        <v>160468</v>
      </c>
      <c r="H12" s="106"/>
      <c r="I12" s="106"/>
      <c r="J12" s="106"/>
      <c r="K12" s="106"/>
      <c r="L12" s="106"/>
      <c r="M12" s="106"/>
    </row>
    <row r="13" spans="1:15" ht="40.5" customHeight="1" x14ac:dyDescent="0.25">
      <c r="A13" s="103"/>
      <c r="B13" s="103"/>
      <c r="C13" s="61" t="s">
        <v>121</v>
      </c>
      <c r="D13" s="61" t="s">
        <v>25</v>
      </c>
      <c r="E13" s="61">
        <v>3075</v>
      </c>
      <c r="F13" s="61">
        <v>1837</v>
      </c>
      <c r="G13" s="61">
        <v>1837</v>
      </c>
      <c r="H13" s="107"/>
      <c r="I13" s="107"/>
      <c r="J13" s="107"/>
      <c r="K13" s="107"/>
      <c r="L13" s="107"/>
      <c r="M13" s="107"/>
    </row>
    <row r="14" spans="1:15" s="59" customFormat="1" ht="33" customHeight="1" x14ac:dyDescent="0.25">
      <c r="A14" s="122" t="s">
        <v>133</v>
      </c>
      <c r="B14" s="115"/>
      <c r="C14" s="115"/>
      <c r="D14" s="115"/>
      <c r="E14" s="115"/>
      <c r="F14" s="115"/>
      <c r="G14" s="115"/>
      <c r="H14" s="109">
        <f>H15+H16+H17+H18+H19+H20+H21+H22+H23+H24+H25+H26+H27+H28+H29+H30</f>
        <v>135015583</v>
      </c>
      <c r="I14" s="109">
        <f t="shared" ref="I14:M14" si="2">I15+I16+I17+I18+I19+I20+I21+I22+I23+I24+I25+I26+I27+I28+I29+I30</f>
        <v>0</v>
      </c>
      <c r="J14" s="109">
        <f t="shared" si="2"/>
        <v>135733530.22</v>
      </c>
      <c r="K14" s="109">
        <f t="shared" si="2"/>
        <v>0</v>
      </c>
      <c r="L14" s="109">
        <f t="shared" si="2"/>
        <v>135535136.15000001</v>
      </c>
      <c r="M14" s="109">
        <f t="shared" si="2"/>
        <v>0</v>
      </c>
    </row>
    <row r="15" spans="1:15" s="59" customFormat="1" ht="42" customHeight="1" x14ac:dyDescent="0.25">
      <c r="A15" s="117" t="s">
        <v>26</v>
      </c>
      <c r="B15" s="113" t="s">
        <v>70</v>
      </c>
      <c r="C15" s="61" t="s">
        <v>73</v>
      </c>
      <c r="D15" s="61" t="s">
        <v>142</v>
      </c>
      <c r="E15" s="61">
        <f>7410+17500</f>
        <v>24910</v>
      </c>
      <c r="F15" s="61">
        <v>12377</v>
      </c>
      <c r="G15" s="61">
        <v>12377</v>
      </c>
      <c r="H15" s="108">
        <v>9413893</v>
      </c>
      <c r="I15" s="108">
        <v>0</v>
      </c>
      <c r="J15" s="108">
        <v>8902229.8599999994</v>
      </c>
      <c r="K15" s="108">
        <v>0</v>
      </c>
      <c r="L15" s="108">
        <v>8902229.8599999994</v>
      </c>
      <c r="M15" s="108">
        <v>0</v>
      </c>
      <c r="N15" s="58">
        <f>J15+J16+J17+J20+J22</f>
        <v>37963544.43</v>
      </c>
    </row>
    <row r="16" spans="1:15" s="59" customFormat="1" ht="53.25" customHeight="1" x14ac:dyDescent="0.25">
      <c r="A16" s="117" t="s">
        <v>22</v>
      </c>
      <c r="B16" s="113" t="s">
        <v>70</v>
      </c>
      <c r="C16" s="61" t="s">
        <v>73</v>
      </c>
      <c r="D16" s="61" t="s">
        <v>142</v>
      </c>
      <c r="E16" s="61">
        <v>27240</v>
      </c>
      <c r="F16" s="61">
        <v>16431</v>
      </c>
      <c r="G16" s="61">
        <v>16431</v>
      </c>
      <c r="H16" s="108">
        <v>15271553</v>
      </c>
      <c r="I16" s="108">
        <v>0</v>
      </c>
      <c r="J16" s="108">
        <v>13988712.140000001</v>
      </c>
      <c r="K16" s="108">
        <v>0</v>
      </c>
      <c r="L16" s="108">
        <v>13988712.140000001</v>
      </c>
      <c r="M16" s="108">
        <v>0</v>
      </c>
      <c r="N16" s="58">
        <f>J18+J19+J21+J23+J24+J25+J26</f>
        <v>87641971.549999982</v>
      </c>
    </row>
    <row r="17" spans="1:14" s="59" customFormat="1" ht="42" customHeight="1" x14ac:dyDescent="0.25">
      <c r="A17" s="117" t="s">
        <v>27</v>
      </c>
      <c r="B17" s="113" t="s">
        <v>70</v>
      </c>
      <c r="C17" s="61" t="s">
        <v>73</v>
      </c>
      <c r="D17" s="61" t="s">
        <v>142</v>
      </c>
      <c r="E17" s="61">
        <v>29070</v>
      </c>
      <c r="F17" s="61">
        <v>13814</v>
      </c>
      <c r="G17" s="61">
        <v>13814</v>
      </c>
      <c r="H17" s="108">
        <v>14825487</v>
      </c>
      <c r="I17" s="108">
        <v>0</v>
      </c>
      <c r="J17" s="108">
        <v>13755415.6</v>
      </c>
      <c r="K17" s="108">
        <v>0</v>
      </c>
      <c r="L17" s="108">
        <v>13755415.6</v>
      </c>
      <c r="M17" s="108">
        <v>0</v>
      </c>
      <c r="N17" s="58">
        <f>J27+J28+J29+J30</f>
        <v>10128014.239999998</v>
      </c>
    </row>
    <row r="18" spans="1:14" s="59" customFormat="1" ht="70.5" customHeight="1" x14ac:dyDescent="0.25">
      <c r="A18" s="112" t="s">
        <v>139</v>
      </c>
      <c r="B18" s="113" t="s">
        <v>79</v>
      </c>
      <c r="C18" s="61" t="s">
        <v>141</v>
      </c>
      <c r="D18" s="61" t="s">
        <v>41</v>
      </c>
      <c r="E18" s="61">
        <v>642</v>
      </c>
      <c r="F18" s="61">
        <v>635</v>
      </c>
      <c r="G18" s="61">
        <v>635</v>
      </c>
      <c r="H18" s="108">
        <v>22895447</v>
      </c>
      <c r="I18" s="108">
        <v>0</v>
      </c>
      <c r="J18" s="108">
        <v>22631776.710000001</v>
      </c>
      <c r="K18" s="108">
        <v>0</v>
      </c>
      <c r="L18" s="108">
        <v>22631776.710000001</v>
      </c>
      <c r="M18" s="108">
        <v>0</v>
      </c>
      <c r="N18" s="58">
        <f>H15+H16+H17+H20+H22</f>
        <v>40942528</v>
      </c>
    </row>
    <row r="19" spans="1:14" s="59" customFormat="1" ht="63" customHeight="1" x14ac:dyDescent="0.25">
      <c r="A19" s="112" t="s">
        <v>140</v>
      </c>
      <c r="B19" s="113" t="s">
        <v>79</v>
      </c>
      <c r="C19" s="61" t="s">
        <v>141</v>
      </c>
      <c r="D19" s="61" t="s">
        <v>41</v>
      </c>
      <c r="E19" s="61">
        <v>700</v>
      </c>
      <c r="F19" s="61">
        <v>663</v>
      </c>
      <c r="G19" s="61">
        <v>663</v>
      </c>
      <c r="H19" s="108">
        <v>27940293</v>
      </c>
      <c r="I19" s="108">
        <v>0</v>
      </c>
      <c r="J19" s="108">
        <v>30466566.809999999</v>
      </c>
      <c r="K19" s="108">
        <v>0</v>
      </c>
      <c r="L19" s="108">
        <v>30466566.809999999</v>
      </c>
      <c r="M19" s="108">
        <v>0</v>
      </c>
      <c r="N19" s="58">
        <f>H18+H19+H21+H23+H24+H25+H26</f>
        <v>83086355</v>
      </c>
    </row>
    <row r="20" spans="1:14" s="59" customFormat="1" ht="35.25" customHeight="1" x14ac:dyDescent="0.25">
      <c r="A20" s="114" t="s">
        <v>134</v>
      </c>
      <c r="B20" s="113" t="s">
        <v>70</v>
      </c>
      <c r="C20" s="61" t="s">
        <v>73</v>
      </c>
      <c r="D20" s="115"/>
      <c r="E20" s="61">
        <v>1020</v>
      </c>
      <c r="F20" s="61">
        <v>1176</v>
      </c>
      <c r="G20" s="61">
        <v>1176</v>
      </c>
      <c r="H20" s="108">
        <v>178917</v>
      </c>
      <c r="I20" s="108">
        <v>0</v>
      </c>
      <c r="J20" s="108">
        <v>163266.82999999999</v>
      </c>
      <c r="K20" s="108">
        <v>0</v>
      </c>
      <c r="L20" s="108">
        <v>163266.82999999999</v>
      </c>
      <c r="M20" s="108">
        <v>0</v>
      </c>
    </row>
    <row r="21" spans="1:14" s="59" customFormat="1" ht="45.75" customHeight="1" x14ac:dyDescent="0.25">
      <c r="A21" s="116"/>
      <c r="B21" s="113" t="s">
        <v>79</v>
      </c>
      <c r="C21" s="61" t="s">
        <v>141</v>
      </c>
      <c r="D21" s="61" t="s">
        <v>41</v>
      </c>
      <c r="E21" s="61">
        <v>66</v>
      </c>
      <c r="F21" s="61">
        <v>58</v>
      </c>
      <c r="G21" s="61">
        <v>58</v>
      </c>
      <c r="H21" s="108">
        <v>6704712</v>
      </c>
      <c r="I21" s="108">
        <v>0</v>
      </c>
      <c r="J21" s="108">
        <v>7199422.3200000003</v>
      </c>
      <c r="K21" s="108">
        <v>0</v>
      </c>
      <c r="L21" s="108">
        <v>7199422.3200000003</v>
      </c>
      <c r="M21" s="108">
        <v>0</v>
      </c>
    </row>
    <row r="22" spans="1:14" s="59" customFormat="1" ht="39.75" customHeight="1" x14ac:dyDescent="0.25">
      <c r="A22" s="114" t="s">
        <v>135</v>
      </c>
      <c r="B22" s="113" t="s">
        <v>70</v>
      </c>
      <c r="C22" s="61" t="s">
        <v>73</v>
      </c>
      <c r="D22" s="61" t="s">
        <v>74</v>
      </c>
      <c r="E22" s="61">
        <v>2448</v>
      </c>
      <c r="F22" s="61">
        <v>951</v>
      </c>
      <c r="G22" s="61">
        <v>951</v>
      </c>
      <c r="H22" s="108">
        <v>1252678</v>
      </c>
      <c r="I22" s="108">
        <v>0</v>
      </c>
      <c r="J22" s="108">
        <v>1153920</v>
      </c>
      <c r="K22" s="108">
        <v>0</v>
      </c>
      <c r="L22" s="108">
        <v>1153920</v>
      </c>
      <c r="M22" s="108">
        <v>0</v>
      </c>
    </row>
    <row r="23" spans="1:14" s="59" customFormat="1" ht="39" customHeight="1" x14ac:dyDescent="0.25">
      <c r="A23" s="116"/>
      <c r="B23" s="113" t="s">
        <v>79</v>
      </c>
      <c r="C23" s="61" t="s">
        <v>141</v>
      </c>
      <c r="D23" s="61" t="s">
        <v>41</v>
      </c>
      <c r="E23" s="61">
        <v>97</v>
      </c>
      <c r="F23" s="61">
        <v>95</v>
      </c>
      <c r="G23" s="61">
        <v>95</v>
      </c>
      <c r="H23" s="108">
        <v>9038617</v>
      </c>
      <c r="I23" s="108">
        <v>0</v>
      </c>
      <c r="J23" s="108">
        <v>10099533.82</v>
      </c>
      <c r="K23" s="108">
        <v>0</v>
      </c>
      <c r="L23" s="108">
        <f>10099533.82-162115.23</f>
        <v>9937418.5899999999</v>
      </c>
      <c r="M23" s="108">
        <v>0</v>
      </c>
    </row>
    <row r="24" spans="1:14" s="59" customFormat="1" ht="66" customHeight="1" x14ac:dyDescent="0.25">
      <c r="A24" s="117" t="s">
        <v>136</v>
      </c>
      <c r="B24" s="113" t="s">
        <v>79</v>
      </c>
      <c r="C24" s="61" t="s">
        <v>141</v>
      </c>
      <c r="D24" s="61" t="s">
        <v>41</v>
      </c>
      <c r="E24" s="61">
        <v>38</v>
      </c>
      <c r="F24" s="61">
        <v>35</v>
      </c>
      <c r="G24" s="61">
        <v>35</v>
      </c>
      <c r="H24" s="108">
        <v>6473855</v>
      </c>
      <c r="I24" s="108">
        <v>0</v>
      </c>
      <c r="J24" s="108">
        <v>6795670.21</v>
      </c>
      <c r="K24" s="108">
        <v>0</v>
      </c>
      <c r="L24" s="108">
        <v>6795670.21</v>
      </c>
      <c r="M24" s="108">
        <v>0</v>
      </c>
    </row>
    <row r="25" spans="1:14" s="59" customFormat="1" ht="79.5" customHeight="1" x14ac:dyDescent="0.25">
      <c r="A25" s="117" t="s">
        <v>54</v>
      </c>
      <c r="B25" s="113" t="s">
        <v>79</v>
      </c>
      <c r="C25" s="61" t="s">
        <v>141</v>
      </c>
      <c r="D25" s="61" t="s">
        <v>41</v>
      </c>
      <c r="E25" s="61">
        <v>71</v>
      </c>
      <c r="F25" s="61">
        <v>65</v>
      </c>
      <c r="G25" s="61">
        <v>65</v>
      </c>
      <c r="H25" s="108">
        <v>6515263</v>
      </c>
      <c r="I25" s="108">
        <v>0</v>
      </c>
      <c r="J25" s="108">
        <v>6446634.9400000004</v>
      </c>
      <c r="K25" s="108">
        <v>0</v>
      </c>
      <c r="L25" s="108">
        <v>6446634.9400000004</v>
      </c>
      <c r="M25" s="108">
        <v>0</v>
      </c>
    </row>
    <row r="26" spans="1:14" s="59" customFormat="1" ht="64.5" customHeight="1" x14ac:dyDescent="0.25">
      <c r="A26" s="117" t="s">
        <v>137</v>
      </c>
      <c r="B26" s="113" t="s">
        <v>79</v>
      </c>
      <c r="C26" s="61" t="s">
        <v>141</v>
      </c>
      <c r="D26" s="61" t="s">
        <v>41</v>
      </c>
      <c r="E26" s="61">
        <v>20</v>
      </c>
      <c r="F26" s="61">
        <v>21</v>
      </c>
      <c r="G26" s="61">
        <v>21</v>
      </c>
      <c r="H26" s="108">
        <v>3518168</v>
      </c>
      <c r="I26" s="108">
        <v>0</v>
      </c>
      <c r="J26" s="108">
        <v>4002366.74</v>
      </c>
      <c r="K26" s="108">
        <v>0</v>
      </c>
      <c r="L26" s="108">
        <f>4002366.74-36278.84</f>
        <v>3966087.9000000004</v>
      </c>
      <c r="M26" s="108">
        <v>0</v>
      </c>
    </row>
    <row r="27" spans="1:14" s="59" customFormat="1" ht="51.75" customHeight="1" x14ac:dyDescent="0.25">
      <c r="A27" s="117" t="s">
        <v>138</v>
      </c>
      <c r="B27" s="113" t="s">
        <v>82</v>
      </c>
      <c r="C27" s="61" t="s">
        <v>85</v>
      </c>
      <c r="D27" s="61" t="s">
        <v>130</v>
      </c>
      <c r="E27" s="123">
        <v>125736</v>
      </c>
      <c r="F27" s="123">
        <v>2160</v>
      </c>
      <c r="G27" s="123">
        <v>2160</v>
      </c>
      <c r="H27" s="108">
        <v>5484400</v>
      </c>
      <c r="I27" s="108">
        <v>0</v>
      </c>
      <c r="J27" s="108">
        <f>5161076.22-J28</f>
        <v>110471.01999999955</v>
      </c>
      <c r="K27" s="108">
        <v>0</v>
      </c>
      <c r="L27" s="108">
        <f>5161076.22-L28</f>
        <v>110471.01999999955</v>
      </c>
      <c r="M27" s="108">
        <v>0</v>
      </c>
      <c r="N27" s="58">
        <f>H27+H29+H30</f>
        <v>10986700</v>
      </c>
    </row>
    <row r="28" spans="1:14" s="59" customFormat="1" ht="54.75" customHeight="1" x14ac:dyDescent="0.25">
      <c r="A28" s="117" t="s">
        <v>138</v>
      </c>
      <c r="B28" s="113" t="s">
        <v>151</v>
      </c>
      <c r="C28" s="61" t="s">
        <v>85</v>
      </c>
      <c r="D28" s="61" t="s">
        <v>130</v>
      </c>
      <c r="E28" s="123">
        <v>0</v>
      </c>
      <c r="F28" s="123">
        <v>122616</v>
      </c>
      <c r="G28" s="123">
        <v>122616</v>
      </c>
      <c r="H28" s="108">
        <v>0</v>
      </c>
      <c r="I28" s="108">
        <v>0</v>
      </c>
      <c r="J28" s="108">
        <v>5050605.2</v>
      </c>
      <c r="K28" s="108">
        <v>0</v>
      </c>
      <c r="L28" s="108">
        <v>5050605.2</v>
      </c>
      <c r="M28" s="108">
        <v>0</v>
      </c>
    </row>
    <row r="29" spans="1:14" s="59" customFormat="1" ht="40.5" customHeight="1" x14ac:dyDescent="0.25">
      <c r="A29" s="117" t="s">
        <v>87</v>
      </c>
      <c r="B29" s="113" t="s">
        <v>82</v>
      </c>
      <c r="C29" s="61" t="s">
        <v>85</v>
      </c>
      <c r="D29" s="61" t="s">
        <v>130</v>
      </c>
      <c r="E29" s="123">
        <v>62580</v>
      </c>
      <c r="F29" s="123">
        <v>62580</v>
      </c>
      <c r="G29" s="123">
        <v>62580</v>
      </c>
      <c r="H29" s="108">
        <v>4731919.84</v>
      </c>
      <c r="I29" s="108">
        <v>0</v>
      </c>
      <c r="J29" s="108">
        <f>4966938.02-J30</f>
        <v>4196557.8599999994</v>
      </c>
      <c r="K29" s="108">
        <v>0</v>
      </c>
      <c r="L29" s="108">
        <f>4966938.02-L30</f>
        <v>4196557.8599999994</v>
      </c>
      <c r="M29" s="108">
        <v>0</v>
      </c>
    </row>
    <row r="30" spans="1:14" s="59" customFormat="1" ht="40.5" customHeight="1" x14ac:dyDescent="0.25">
      <c r="A30" s="117" t="s">
        <v>87</v>
      </c>
      <c r="B30" s="113" t="s">
        <v>152</v>
      </c>
      <c r="C30" s="61" t="s">
        <v>85</v>
      </c>
      <c r="D30" s="61" t="s">
        <v>130</v>
      </c>
      <c r="E30" s="123">
        <v>15334</v>
      </c>
      <c r="F30" s="123">
        <v>15334</v>
      </c>
      <c r="G30" s="123">
        <v>15334</v>
      </c>
      <c r="H30" s="108">
        <v>770380.16</v>
      </c>
      <c r="I30" s="108">
        <v>0</v>
      </c>
      <c r="J30" s="108">
        <v>770380.16</v>
      </c>
      <c r="K30" s="108">
        <v>0</v>
      </c>
      <c r="L30" s="108">
        <v>770380.16</v>
      </c>
      <c r="M30" s="108">
        <v>0</v>
      </c>
    </row>
    <row r="32" spans="1:14" ht="18" customHeight="1" x14ac:dyDescent="0.25">
      <c r="A32" s="124"/>
      <c r="B32" s="124"/>
      <c r="C32" s="124"/>
      <c r="D32" s="124"/>
      <c r="E32" s="124"/>
      <c r="F32" s="124"/>
      <c r="G32" s="124"/>
      <c r="H32" s="124"/>
    </row>
    <row r="33" spans="1:10" s="128" customFormat="1" ht="24" customHeight="1" x14ac:dyDescent="0.25">
      <c r="A33" s="127" t="s">
        <v>157</v>
      </c>
      <c r="B33" s="127"/>
      <c r="C33" s="127"/>
      <c r="D33" s="127"/>
      <c r="E33" s="127"/>
      <c r="F33" s="127"/>
      <c r="G33" s="127"/>
      <c r="H33" s="127"/>
      <c r="J33" s="128" t="s">
        <v>59</v>
      </c>
    </row>
    <row r="34" spans="1:10" s="128" customFormat="1" ht="15" x14ac:dyDescent="0.25">
      <c r="B34" s="129"/>
    </row>
    <row r="35" spans="1:10" s="128" customFormat="1" ht="15" x14ac:dyDescent="0.25">
      <c r="A35" s="129" t="s">
        <v>123</v>
      </c>
      <c r="B35" s="129"/>
    </row>
    <row r="36" spans="1:10" s="128" customFormat="1" ht="15" x14ac:dyDescent="0.25">
      <c r="A36" s="129" t="s">
        <v>158</v>
      </c>
      <c r="B36" s="129"/>
    </row>
  </sheetData>
  <mergeCells count="33">
    <mergeCell ref="A8:A9"/>
    <mergeCell ref="M8:M9"/>
    <mergeCell ref="L8:L9"/>
    <mergeCell ref="K8:K9"/>
    <mergeCell ref="J8:J9"/>
    <mergeCell ref="I8:I9"/>
    <mergeCell ref="H8:H9"/>
    <mergeCell ref="A33:H33"/>
    <mergeCell ref="H3:I3"/>
    <mergeCell ref="J3:K3"/>
    <mergeCell ref="L3:M3"/>
    <mergeCell ref="A20:A21"/>
    <mergeCell ref="A22:A23"/>
    <mergeCell ref="A32:H32"/>
    <mergeCell ref="A10:A13"/>
    <mergeCell ref="B10:B11"/>
    <mergeCell ref="H10:H13"/>
    <mergeCell ref="I10:I13"/>
    <mergeCell ref="J10:J13"/>
    <mergeCell ref="K10:K13"/>
    <mergeCell ref="L10:L13"/>
    <mergeCell ref="M10:M13"/>
    <mergeCell ref="B12:B13"/>
    <mergeCell ref="A1:M1"/>
    <mergeCell ref="A2:A5"/>
    <mergeCell ref="B2:B5"/>
    <mergeCell ref="C2:G2"/>
    <mergeCell ref="H2:M2"/>
    <mergeCell ref="C3:C5"/>
    <mergeCell ref="D3:D5"/>
    <mergeCell ref="E3:E5"/>
    <mergeCell ref="F3:F5"/>
    <mergeCell ref="G3:G5"/>
  </mergeCells>
  <pageMargins left="0.31496062992125984" right="0.31496062992125984" top="0.74803149606299213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2016</vt:lpstr>
      <vt:lpstr>2017</vt:lpstr>
      <vt:lpstr>2020</vt:lpstr>
      <vt:lpstr>'2016'!Заголовки_для_печати</vt:lpstr>
      <vt:lpstr>'2017'!Заголовки_для_печати</vt:lpstr>
      <vt:lpstr>'2020'!Заголовки_для_печати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2021-03-24T07:57:06Z</dcterms:modified>
</cp:coreProperties>
</file>