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 firstSheet="2" activeTab="2"/>
  </bookViews>
  <sheets>
    <sheet name="6.ВС" sheetId="1" state="hidden" r:id="rId1"/>
    <sheet name="7.ФС" sheetId="3" state="hidden" r:id="rId2"/>
    <sheet name="8.ПС" sheetId="2" r:id="rId3"/>
  </sheets>
  <definedNames>
    <definedName name="_xlnm.Print_Titles" localSheetId="0">'6.ВС'!$A:$K,'6.ВС'!$7:$7</definedName>
    <definedName name="_xlnm.Print_Titles" localSheetId="1">'7.ФС'!$7:$7</definedName>
    <definedName name="_xlnm.Print_Titles" localSheetId="2">'8.ПС'!$7:$7</definedName>
  </definedNames>
  <calcPr calcId="145621"/>
</workbook>
</file>

<file path=xl/calcChain.xml><?xml version="1.0" encoding="utf-8"?>
<calcChain xmlns="http://schemas.openxmlformats.org/spreadsheetml/2006/main">
  <c r="J295" i="2" l="1"/>
  <c r="J294" i="2" s="1"/>
  <c r="J293" i="2" s="1"/>
  <c r="J224" i="3"/>
  <c r="J223" i="3" s="1"/>
  <c r="J222" i="3" s="1"/>
  <c r="J278" i="1"/>
  <c r="J301" i="1"/>
  <c r="J300" i="1" s="1"/>
  <c r="J302" i="1"/>
  <c r="K378" i="2" l="1"/>
  <c r="L378" i="2"/>
  <c r="J378" i="2"/>
  <c r="K249" i="3"/>
  <c r="L249" i="3"/>
  <c r="J249" i="3"/>
  <c r="K181" i="3"/>
  <c r="L181" i="3"/>
  <c r="J181" i="3"/>
  <c r="J361" i="3"/>
  <c r="J360" i="3"/>
  <c r="J359" i="3" s="1"/>
  <c r="K311" i="3" l="1"/>
  <c r="L311" i="3"/>
  <c r="K255" i="3"/>
  <c r="L255" i="3"/>
  <c r="K212" i="3"/>
  <c r="L212" i="3"/>
  <c r="K147" i="3"/>
  <c r="L147" i="3"/>
  <c r="K150" i="3"/>
  <c r="L150" i="3"/>
  <c r="N385" i="1" l="1"/>
  <c r="J205" i="1" l="1"/>
  <c r="J117" i="1"/>
  <c r="J154" i="1"/>
  <c r="J120" i="1"/>
  <c r="K98" i="2" l="1"/>
  <c r="K97" i="2" s="1"/>
  <c r="K96" i="2" s="1"/>
  <c r="L98" i="2"/>
  <c r="L97" i="2" s="1"/>
  <c r="L96" i="2" s="1"/>
  <c r="K167" i="3"/>
  <c r="L167" i="3"/>
  <c r="J140" i="1"/>
  <c r="J167" i="3" s="1"/>
  <c r="J166" i="3" s="1"/>
  <c r="J165" i="3" s="1"/>
  <c r="J139" i="1" l="1"/>
  <c r="J138" i="1" s="1"/>
  <c r="J98" i="2"/>
  <c r="J97" i="2" s="1"/>
  <c r="J96" i="2" s="1"/>
  <c r="N205" i="1" l="1"/>
  <c r="N204" i="1" s="1"/>
  <c r="N203" i="1" s="1"/>
  <c r="O204" i="1"/>
  <c r="O203" i="1" s="1"/>
  <c r="M204" i="1"/>
  <c r="L204" i="1"/>
  <c r="L203" i="1" s="1"/>
  <c r="K204" i="1"/>
  <c r="K203" i="1" s="1"/>
  <c r="J204" i="1"/>
  <c r="J203" i="1" s="1"/>
  <c r="M203" i="1"/>
  <c r="J275" i="1" l="1"/>
  <c r="J381" i="2" l="1"/>
  <c r="J380" i="2" s="1"/>
  <c r="J379" i="2" s="1"/>
  <c r="K381" i="2"/>
  <c r="K380" i="2" s="1"/>
  <c r="K379" i="2" s="1"/>
  <c r="L381" i="2"/>
  <c r="L380" i="2" s="1"/>
  <c r="L379" i="2" s="1"/>
  <c r="J92" i="3"/>
  <c r="J91" i="3" s="1"/>
  <c r="J90" i="3" s="1"/>
  <c r="K92" i="3"/>
  <c r="K91" i="3" s="1"/>
  <c r="K90" i="3" s="1"/>
  <c r="L92" i="3"/>
  <c r="L91" i="3" s="1"/>
  <c r="L90" i="3" s="1"/>
  <c r="J61" i="1"/>
  <c r="J60" i="1" s="1"/>
  <c r="J283" i="2" l="1"/>
  <c r="J282" i="2" s="1"/>
  <c r="J281" i="2" s="1"/>
  <c r="K283" i="2"/>
  <c r="K282" i="2" s="1"/>
  <c r="K281" i="2" s="1"/>
  <c r="L283" i="2"/>
  <c r="L282" i="2" s="1"/>
  <c r="L281" i="2" s="1"/>
  <c r="L248" i="3"/>
  <c r="L247" i="3" s="1"/>
  <c r="K248" i="3"/>
  <c r="K247" i="3" s="1"/>
  <c r="J248" i="3"/>
  <c r="J247" i="3" s="1"/>
  <c r="L180" i="3"/>
  <c r="L179" i="3" s="1"/>
  <c r="K180" i="3"/>
  <c r="K179" i="3" s="1"/>
  <c r="J180" i="3"/>
  <c r="J179" i="3" s="1"/>
  <c r="O311" i="1"/>
  <c r="O310" i="1" s="1"/>
  <c r="N311" i="1"/>
  <c r="N310" i="1" s="1"/>
  <c r="M311" i="1"/>
  <c r="M310" i="1" s="1"/>
  <c r="L311" i="1"/>
  <c r="L310" i="1" s="1"/>
  <c r="K311" i="1"/>
  <c r="K310" i="1" s="1"/>
  <c r="J311" i="1"/>
  <c r="J310" i="1" s="1"/>
  <c r="J243" i="1" l="1"/>
  <c r="J242" i="1" s="1"/>
  <c r="K243" i="1"/>
  <c r="K242" i="1" s="1"/>
  <c r="L243" i="1"/>
  <c r="L242" i="1" s="1"/>
  <c r="M243" i="1"/>
  <c r="M242" i="1" s="1"/>
  <c r="N243" i="1"/>
  <c r="N242" i="1" s="1"/>
  <c r="O243" i="1"/>
  <c r="O242" i="1" s="1"/>
  <c r="J264" i="2"/>
  <c r="J263" i="2" s="1"/>
  <c r="J262" i="2" s="1"/>
  <c r="K264" i="2"/>
  <c r="K263" i="2" s="1"/>
  <c r="K262" i="2" s="1"/>
  <c r="L264" i="2"/>
  <c r="L263" i="2" s="1"/>
  <c r="L262" i="2" s="1"/>
  <c r="J206" i="3"/>
  <c r="J205" i="3" s="1"/>
  <c r="J204" i="3" s="1"/>
  <c r="K206" i="3"/>
  <c r="K205" i="3" s="1"/>
  <c r="K204" i="3" s="1"/>
  <c r="L206" i="3"/>
  <c r="L205" i="3" s="1"/>
  <c r="L204" i="3" s="1"/>
  <c r="M269" i="1"/>
  <c r="M268" i="1" s="1"/>
  <c r="M267" i="1" s="1"/>
  <c r="K268" i="1"/>
  <c r="K267" i="1" s="1"/>
  <c r="L268" i="1"/>
  <c r="L267" i="1" s="1"/>
  <c r="N268" i="1"/>
  <c r="N267" i="1" s="1"/>
  <c r="O268" i="1"/>
  <c r="O267" i="1" s="1"/>
  <c r="J268" i="1"/>
  <c r="J267" i="1" s="1"/>
  <c r="J212" i="3" l="1"/>
  <c r="J211" i="3" s="1"/>
  <c r="J210" i="3" s="1"/>
  <c r="K211" i="3"/>
  <c r="K210" i="3" s="1"/>
  <c r="L211" i="3"/>
  <c r="L210" i="3" s="1"/>
  <c r="L403" i="2" l="1"/>
  <c r="L402" i="2" s="1"/>
  <c r="L401" i="2" s="1"/>
  <c r="L400" i="2"/>
  <c r="L399" i="2" s="1"/>
  <c r="L398" i="2" s="1"/>
  <c r="L397" i="2"/>
  <c r="L396" i="2" s="1"/>
  <c r="L395" i="2" s="1"/>
  <c r="L393" i="2"/>
  <c r="L392" i="2" s="1"/>
  <c r="L391" i="2"/>
  <c r="L390" i="2" s="1"/>
  <c r="L387" i="2"/>
  <c r="L386" i="2" s="1"/>
  <c r="L385" i="2" s="1"/>
  <c r="L384" i="2"/>
  <c r="L383" i="2" s="1"/>
  <c r="L377" i="2"/>
  <c r="L376" i="2" s="1"/>
  <c r="L375" i="2" s="1"/>
  <c r="L373" i="2"/>
  <c r="L372" i="2" s="1"/>
  <c r="L371" i="2" s="1"/>
  <c r="L367" i="2"/>
  <c r="L366" i="2" s="1"/>
  <c r="L365" i="2" s="1"/>
  <c r="L362" i="2"/>
  <c r="L361" i="2" s="1"/>
  <c r="L360" i="2" s="1"/>
  <c r="L359" i="2"/>
  <c r="L358" i="2" s="1"/>
  <c r="L357" i="2"/>
  <c r="L356" i="2" s="1"/>
  <c r="L351" i="2"/>
  <c r="L350" i="2" s="1"/>
  <c r="L349" i="2" s="1"/>
  <c r="L348" i="2" s="1"/>
  <c r="L347" i="2" s="1"/>
  <c r="L346" i="2"/>
  <c r="L345" i="2" s="1"/>
  <c r="L344" i="2"/>
  <c r="L343" i="2" s="1"/>
  <c r="L339" i="2"/>
  <c r="L338" i="2" s="1"/>
  <c r="L337" i="2" s="1"/>
  <c r="L336" i="2" s="1"/>
  <c r="L335" i="2" s="1"/>
  <c r="L334" i="2"/>
  <c r="L333" i="2"/>
  <c r="L330" i="2"/>
  <c r="L329" i="2" s="1"/>
  <c r="L328" i="2" s="1"/>
  <c r="L327" i="2"/>
  <c r="L326" i="2" s="1"/>
  <c r="L325" i="2"/>
  <c r="L324" i="2" s="1"/>
  <c r="L322" i="2"/>
  <c r="L321" i="2" s="1"/>
  <c r="L320" i="2" s="1"/>
  <c r="L317" i="2"/>
  <c r="L316" i="2" s="1"/>
  <c r="L315" i="2"/>
  <c r="L314" i="2" s="1"/>
  <c r="L310" i="2"/>
  <c r="L309" i="2" s="1"/>
  <c r="L308" i="2" s="1"/>
  <c r="L307" i="2"/>
  <c r="L306" i="2" s="1"/>
  <c r="L305" i="2" s="1"/>
  <c r="L304" i="2"/>
  <c r="L303" i="2" s="1"/>
  <c r="L302" i="2" s="1"/>
  <c r="L301" i="2"/>
  <c r="L300" i="2" s="1"/>
  <c r="L299" i="2" s="1"/>
  <c r="L298" i="2"/>
  <c r="L297" i="2" s="1"/>
  <c r="L296" i="2" s="1"/>
  <c r="L292" i="2"/>
  <c r="L291" i="2" s="1"/>
  <c r="L290" i="2" s="1"/>
  <c r="L289" i="2"/>
  <c r="L288" i="2" s="1"/>
  <c r="L287" i="2" s="1"/>
  <c r="L286" i="2"/>
  <c r="L285" i="2" s="1"/>
  <c r="L284" i="2" s="1"/>
  <c r="L280" i="2"/>
  <c r="L279" i="2" s="1"/>
  <c r="L278" i="2"/>
  <c r="L277" i="2" s="1"/>
  <c r="L276" i="2"/>
  <c r="L275" i="2" s="1"/>
  <c r="L273" i="2"/>
  <c r="L272" i="2" s="1"/>
  <c r="L271" i="2" s="1"/>
  <c r="L270" i="2"/>
  <c r="L269" i="2" s="1"/>
  <c r="L268" i="2" s="1"/>
  <c r="L267" i="2"/>
  <c r="L266" i="2" s="1"/>
  <c r="L265" i="2" s="1"/>
  <c r="L261" i="2"/>
  <c r="L260" i="2" s="1"/>
  <c r="L259" i="2" s="1"/>
  <c r="L258" i="2"/>
  <c r="L257" i="2" s="1"/>
  <c r="L256" i="2" s="1"/>
  <c r="L255" i="2"/>
  <c r="L254" i="2" s="1"/>
  <c r="L253" i="2" s="1"/>
  <c r="L250" i="2"/>
  <c r="L249" i="2" s="1"/>
  <c r="L248" i="2" s="1"/>
  <c r="L247" i="2" s="1"/>
  <c r="L246" i="2" s="1"/>
  <c r="L244" i="2"/>
  <c r="L243" i="2" s="1"/>
  <c r="L242" i="2" s="1"/>
  <c r="L241" i="2" s="1"/>
  <c r="L239" i="2" s="1"/>
  <c r="L238" i="2"/>
  <c r="L237" i="2" s="1"/>
  <c r="L236" i="2" s="1"/>
  <c r="L234" i="2"/>
  <c r="L233" i="2" s="1"/>
  <c r="L230" i="2"/>
  <c r="L229" i="2" s="1"/>
  <c r="L228" i="2" s="1"/>
  <c r="L227" i="2" s="1"/>
  <c r="L226" i="2" s="1"/>
  <c r="L224" i="2"/>
  <c r="L223" i="2" s="1"/>
  <c r="L222" i="2" s="1"/>
  <c r="L221" i="2" s="1"/>
  <c r="L220" i="2" s="1"/>
  <c r="L219" i="2"/>
  <c r="L218" i="2" s="1"/>
  <c r="L217" i="2" s="1"/>
  <c r="L216" i="2" s="1"/>
  <c r="L215" i="2" s="1"/>
  <c r="L214" i="2"/>
  <c r="L213" i="2" s="1"/>
  <c r="L212" i="2"/>
  <c r="L211" i="2" s="1"/>
  <c r="L209" i="2"/>
  <c r="L208" i="2" s="1"/>
  <c r="L207" i="2" s="1"/>
  <c r="L206" i="2"/>
  <c r="L205" i="2" s="1"/>
  <c r="L204" i="2"/>
  <c r="L203" i="2" s="1"/>
  <c r="L201" i="2"/>
  <c r="L200" i="2" s="1"/>
  <c r="L199" i="2"/>
  <c r="L198" i="2" s="1"/>
  <c r="L193" i="2"/>
  <c r="L192" i="2" s="1"/>
  <c r="L191" i="2" s="1"/>
  <c r="L190" i="2" s="1"/>
  <c r="L188" i="2" s="1"/>
  <c r="L187" i="2"/>
  <c r="L186" i="2" s="1"/>
  <c r="L185" i="2" s="1"/>
  <c r="L184" i="2"/>
  <c r="L183" i="2" s="1"/>
  <c r="L182" i="2" s="1"/>
  <c r="L181" i="2"/>
  <c r="L180" i="2" s="1"/>
  <c r="L179" i="2" s="1"/>
  <c r="L178" i="2"/>
  <c r="L177" i="2" s="1"/>
  <c r="L176" i="2"/>
  <c r="L175" i="2" s="1"/>
  <c r="L173" i="2"/>
  <c r="L172" i="2" s="1"/>
  <c r="L171" i="2" s="1"/>
  <c r="L170" i="2"/>
  <c r="L169" i="2" s="1"/>
  <c r="L168" i="2"/>
  <c r="L167" i="2" s="1"/>
  <c r="L165" i="2"/>
  <c r="L164" i="2" s="1"/>
  <c r="L163" i="2" s="1"/>
  <c r="L162" i="2"/>
  <c r="L161" i="2" s="1"/>
  <c r="L160" i="2" s="1"/>
  <c r="L159" i="2"/>
  <c r="L158" i="2" s="1"/>
  <c r="L157" i="2" s="1"/>
  <c r="L148" i="2"/>
  <c r="L147" i="2" s="1"/>
  <c r="L146" i="2" s="1"/>
  <c r="L145" i="2" s="1"/>
  <c r="L144" i="2" s="1"/>
  <c r="L143" i="2"/>
  <c r="L142" i="2" s="1"/>
  <c r="L141" i="2" s="1"/>
  <c r="L140" i="2" s="1"/>
  <c r="L139" i="2" s="1"/>
  <c r="L138" i="2"/>
  <c r="L137" i="2" s="1"/>
  <c r="L136" i="2" s="1"/>
  <c r="L134" i="2"/>
  <c r="L133" i="2" s="1"/>
  <c r="L132" i="2"/>
  <c r="L131" i="2" s="1"/>
  <c r="L130" i="2" s="1"/>
  <c r="L127" i="2"/>
  <c r="L126" i="2" s="1"/>
  <c r="L125" i="2" s="1"/>
  <c r="L124" i="2" s="1"/>
  <c r="L123" i="2" s="1"/>
  <c r="L122" i="2"/>
  <c r="L121" i="2" s="1"/>
  <c r="L120" i="2" s="1"/>
  <c r="L119" i="2"/>
  <c r="L118" i="2" s="1"/>
  <c r="L117" i="2" s="1"/>
  <c r="L116" i="2"/>
  <c r="L115" i="2" s="1"/>
  <c r="L114" i="2" s="1"/>
  <c r="L113" i="2"/>
  <c r="L112" i="2" s="1"/>
  <c r="L111" i="2" s="1"/>
  <c r="L110" i="2"/>
  <c r="L109" i="2" s="1"/>
  <c r="L108" i="2" s="1"/>
  <c r="L107" i="2"/>
  <c r="L106" i="2" s="1"/>
  <c r="L105" i="2" s="1"/>
  <c r="L104" i="2"/>
  <c r="L103" i="2" s="1"/>
  <c r="L102" i="2" s="1"/>
  <c r="L101" i="2"/>
  <c r="L100" i="2" s="1"/>
  <c r="L99" i="2" s="1"/>
  <c r="L93" i="2"/>
  <c r="L92" i="2" s="1"/>
  <c r="L91" i="2" s="1"/>
  <c r="L90" i="2" s="1"/>
  <c r="L89" i="2" s="1"/>
  <c r="L88" i="2"/>
  <c r="L87" i="2" s="1"/>
  <c r="L86" i="2"/>
  <c r="L85" i="2" s="1"/>
  <c r="L84" i="2"/>
  <c r="L83" i="2" s="1"/>
  <c r="L78" i="2"/>
  <c r="L77" i="2" s="1"/>
  <c r="L76" i="2"/>
  <c r="L75" i="2" s="1"/>
  <c r="L74" i="2" s="1"/>
  <c r="L71" i="2"/>
  <c r="L70" i="2" s="1"/>
  <c r="L69" i="2" s="1"/>
  <c r="L68" i="2"/>
  <c r="L67" i="2" s="1"/>
  <c r="L66" i="2"/>
  <c r="L65" i="2" s="1"/>
  <c r="L64" i="2"/>
  <c r="L63" i="2" s="1"/>
  <c r="L59" i="2"/>
  <c r="L58" i="2" s="1"/>
  <c r="L57" i="2" s="1"/>
  <c r="L53" i="2"/>
  <c r="L52" i="2" s="1"/>
  <c r="L51" i="2" s="1"/>
  <c r="L50" i="2"/>
  <c r="L49" i="2" s="1"/>
  <c r="L48" i="2" s="1"/>
  <c r="L47" i="2"/>
  <c r="L46" i="2" s="1"/>
  <c r="L45" i="2" s="1"/>
  <c r="L44" i="2"/>
  <c r="L43" i="2" s="1"/>
  <c r="L42" i="2" s="1"/>
  <c r="L41" i="2"/>
  <c r="L40" i="2" s="1"/>
  <c r="L39" i="2" s="1"/>
  <c r="L38" i="2"/>
  <c r="L37" i="2" s="1"/>
  <c r="L36" i="2" s="1"/>
  <c r="L35" i="2"/>
  <c r="L34" i="2" s="1"/>
  <c r="L33" i="2"/>
  <c r="L32" i="2" s="1"/>
  <c r="L31" i="2"/>
  <c r="L30" i="2" s="1"/>
  <c r="L28" i="2"/>
  <c r="L27" i="2" s="1"/>
  <c r="L26" i="2" s="1"/>
  <c r="L22" i="2"/>
  <c r="L21" i="2" s="1"/>
  <c r="L20" i="2"/>
  <c r="L19" i="2" s="1"/>
  <c r="L17" i="2"/>
  <c r="L16" i="2" s="1"/>
  <c r="L15" i="2"/>
  <c r="L14" i="2" s="1"/>
  <c r="L13" i="2"/>
  <c r="L12" i="2" s="1"/>
  <c r="K403" i="2"/>
  <c r="K402" i="2" s="1"/>
  <c r="K401" i="2" s="1"/>
  <c r="K400" i="2"/>
  <c r="K399" i="2" s="1"/>
  <c r="K398" i="2" s="1"/>
  <c r="K397" i="2"/>
  <c r="K396" i="2" s="1"/>
  <c r="K395" i="2" s="1"/>
  <c r="K393" i="2"/>
  <c r="K392" i="2" s="1"/>
  <c r="K391" i="2"/>
  <c r="K390" i="2" s="1"/>
  <c r="K389" i="2" s="1"/>
  <c r="K388" i="2" s="1"/>
  <c r="K387" i="2"/>
  <c r="K386" i="2" s="1"/>
  <c r="K385" i="2" s="1"/>
  <c r="K384" i="2"/>
  <c r="K383" i="2" s="1"/>
  <c r="K377" i="2"/>
  <c r="K376" i="2" s="1"/>
  <c r="K375" i="2" s="1"/>
  <c r="K373" i="2"/>
  <c r="K372" i="2" s="1"/>
  <c r="K371" i="2" s="1"/>
  <c r="K367" i="2"/>
  <c r="K366" i="2" s="1"/>
  <c r="K365" i="2" s="1"/>
  <c r="K362" i="2"/>
  <c r="K361" i="2" s="1"/>
  <c r="K360" i="2" s="1"/>
  <c r="K359" i="2"/>
  <c r="K358" i="2" s="1"/>
  <c r="K357" i="2"/>
  <c r="K356" i="2" s="1"/>
  <c r="K351" i="2"/>
  <c r="K350" i="2" s="1"/>
  <c r="K349" i="2" s="1"/>
  <c r="K348" i="2" s="1"/>
  <c r="K347" i="2" s="1"/>
  <c r="K346" i="2"/>
  <c r="K345" i="2" s="1"/>
  <c r="K344" i="2"/>
  <c r="K343" i="2" s="1"/>
  <c r="K339" i="2"/>
  <c r="K338" i="2" s="1"/>
  <c r="K337" i="2" s="1"/>
  <c r="K336" i="2" s="1"/>
  <c r="K335" i="2" s="1"/>
  <c r="K334" i="2"/>
  <c r="K333" i="2"/>
  <c r="K330" i="2"/>
  <c r="K329" i="2" s="1"/>
  <c r="K328" i="2" s="1"/>
  <c r="K327" i="2"/>
  <c r="K326" i="2" s="1"/>
  <c r="K325" i="2"/>
  <c r="K324" i="2" s="1"/>
  <c r="K322" i="2"/>
  <c r="K321" i="2" s="1"/>
  <c r="K320" i="2" s="1"/>
  <c r="K317" i="2"/>
  <c r="K316" i="2" s="1"/>
  <c r="K315" i="2"/>
  <c r="K314" i="2" s="1"/>
  <c r="K310" i="2"/>
  <c r="K309" i="2" s="1"/>
  <c r="K308" i="2" s="1"/>
  <c r="K307" i="2"/>
  <c r="K306" i="2" s="1"/>
  <c r="K305" i="2" s="1"/>
  <c r="K304" i="2"/>
  <c r="K303" i="2" s="1"/>
  <c r="K302" i="2" s="1"/>
  <c r="K301" i="2"/>
  <c r="K300" i="2" s="1"/>
  <c r="K299" i="2" s="1"/>
  <c r="K298" i="2"/>
  <c r="K297" i="2" s="1"/>
  <c r="K296" i="2" s="1"/>
  <c r="K292" i="2"/>
  <c r="K291" i="2" s="1"/>
  <c r="K290" i="2" s="1"/>
  <c r="K289" i="2"/>
  <c r="K288" i="2" s="1"/>
  <c r="K287" i="2" s="1"/>
  <c r="K286" i="2"/>
  <c r="K285" i="2" s="1"/>
  <c r="K284" i="2" s="1"/>
  <c r="K280" i="2"/>
  <c r="K279" i="2" s="1"/>
  <c r="K278" i="2"/>
  <c r="K277" i="2" s="1"/>
  <c r="K276" i="2"/>
  <c r="K275" i="2" s="1"/>
  <c r="K273" i="2"/>
  <c r="K272" i="2" s="1"/>
  <c r="K271" i="2" s="1"/>
  <c r="K270" i="2"/>
  <c r="K269" i="2" s="1"/>
  <c r="K268" i="2" s="1"/>
  <c r="K267" i="2"/>
  <c r="K266" i="2" s="1"/>
  <c r="K265" i="2" s="1"/>
  <c r="K261" i="2"/>
  <c r="K260" i="2" s="1"/>
  <c r="K259" i="2" s="1"/>
  <c r="K258" i="2"/>
  <c r="K257" i="2" s="1"/>
  <c r="K256" i="2" s="1"/>
  <c r="K255" i="2"/>
  <c r="K254" i="2" s="1"/>
  <c r="K253" i="2" s="1"/>
  <c r="K250" i="2"/>
  <c r="K249" i="2" s="1"/>
  <c r="K248" i="2" s="1"/>
  <c r="K247" i="2" s="1"/>
  <c r="K246" i="2" s="1"/>
  <c r="K244" i="2"/>
  <c r="K243" i="2" s="1"/>
  <c r="K242" i="2" s="1"/>
  <c r="K241" i="2" s="1"/>
  <c r="K238" i="2"/>
  <c r="K237" i="2" s="1"/>
  <c r="K236" i="2" s="1"/>
  <c r="K234" i="2"/>
  <c r="K233" i="2" s="1"/>
  <c r="K230" i="2"/>
  <c r="K229" i="2" s="1"/>
  <c r="K228" i="2" s="1"/>
  <c r="K227" i="2" s="1"/>
  <c r="K226" i="2" s="1"/>
  <c r="K224" i="2"/>
  <c r="K223" i="2" s="1"/>
  <c r="K222" i="2" s="1"/>
  <c r="K221" i="2" s="1"/>
  <c r="K220" i="2" s="1"/>
  <c r="K219" i="2"/>
  <c r="K218" i="2" s="1"/>
  <c r="K217" i="2" s="1"/>
  <c r="K216" i="2" s="1"/>
  <c r="K215" i="2" s="1"/>
  <c r="K214" i="2"/>
  <c r="K213" i="2" s="1"/>
  <c r="K212" i="2"/>
  <c r="K211" i="2" s="1"/>
  <c r="K209" i="2"/>
  <c r="K208" i="2" s="1"/>
  <c r="K207" i="2" s="1"/>
  <c r="K206" i="2"/>
  <c r="K205" i="2" s="1"/>
  <c r="K204" i="2"/>
  <c r="K203" i="2" s="1"/>
  <c r="K201" i="2"/>
  <c r="K200" i="2" s="1"/>
  <c r="K199" i="2"/>
  <c r="K198" i="2" s="1"/>
  <c r="K193" i="2"/>
  <c r="K192" i="2" s="1"/>
  <c r="K191" i="2" s="1"/>
  <c r="K190" i="2" s="1"/>
  <c r="K187" i="2"/>
  <c r="K186" i="2" s="1"/>
  <c r="K185" i="2" s="1"/>
  <c r="K184" i="2"/>
  <c r="K183" i="2" s="1"/>
  <c r="K182" i="2" s="1"/>
  <c r="K181" i="2"/>
  <c r="K180" i="2" s="1"/>
  <c r="K179" i="2" s="1"/>
  <c r="K178" i="2"/>
  <c r="K177" i="2" s="1"/>
  <c r="K176" i="2"/>
  <c r="K175" i="2" s="1"/>
  <c r="K173" i="2"/>
  <c r="K172" i="2" s="1"/>
  <c r="K171" i="2" s="1"/>
  <c r="K170" i="2"/>
  <c r="K169" i="2" s="1"/>
  <c r="K168" i="2"/>
  <c r="K167" i="2" s="1"/>
  <c r="K165" i="2"/>
  <c r="K164" i="2" s="1"/>
  <c r="K163" i="2" s="1"/>
  <c r="K162" i="2"/>
  <c r="K161" i="2" s="1"/>
  <c r="K160" i="2" s="1"/>
  <c r="K159" i="2"/>
  <c r="K158" i="2" s="1"/>
  <c r="K157" i="2" s="1"/>
  <c r="K148" i="2"/>
  <c r="K147" i="2" s="1"/>
  <c r="K146" i="2" s="1"/>
  <c r="K145" i="2" s="1"/>
  <c r="K144" i="2" s="1"/>
  <c r="K143" i="2"/>
  <c r="K142" i="2" s="1"/>
  <c r="K141" i="2" s="1"/>
  <c r="K140" i="2" s="1"/>
  <c r="K139" i="2" s="1"/>
  <c r="K138" i="2"/>
  <c r="K137" i="2" s="1"/>
  <c r="K136" i="2" s="1"/>
  <c r="K134" i="2"/>
  <c r="K133" i="2" s="1"/>
  <c r="K132" i="2"/>
  <c r="K131" i="2" s="1"/>
  <c r="K130" i="2" s="1"/>
  <c r="K127" i="2"/>
  <c r="K126" i="2" s="1"/>
  <c r="K125" i="2" s="1"/>
  <c r="K124" i="2" s="1"/>
  <c r="K123" i="2" s="1"/>
  <c r="K122" i="2"/>
  <c r="K121" i="2" s="1"/>
  <c r="K120" i="2" s="1"/>
  <c r="K119" i="2"/>
  <c r="K118" i="2" s="1"/>
  <c r="K117" i="2" s="1"/>
  <c r="K116" i="2"/>
  <c r="K115" i="2" s="1"/>
  <c r="K114" i="2" s="1"/>
  <c r="K113" i="2"/>
  <c r="K112" i="2" s="1"/>
  <c r="K111" i="2" s="1"/>
  <c r="K110" i="2"/>
  <c r="K109" i="2" s="1"/>
  <c r="K108" i="2" s="1"/>
  <c r="K107" i="2"/>
  <c r="K106" i="2" s="1"/>
  <c r="K105" i="2" s="1"/>
  <c r="K104" i="2"/>
  <c r="K103" i="2" s="1"/>
  <c r="K102" i="2" s="1"/>
  <c r="K101" i="2"/>
  <c r="K100" i="2" s="1"/>
  <c r="K99" i="2" s="1"/>
  <c r="K93" i="2"/>
  <c r="K92" i="2" s="1"/>
  <c r="K91" i="2" s="1"/>
  <c r="K90" i="2" s="1"/>
  <c r="K89" i="2" s="1"/>
  <c r="K88" i="2"/>
  <c r="K87" i="2" s="1"/>
  <c r="K86" i="2"/>
  <c r="K85" i="2" s="1"/>
  <c r="K84" i="2"/>
  <c r="K83" i="2" s="1"/>
  <c r="K78" i="2"/>
  <c r="K77" i="2" s="1"/>
  <c r="K76" i="2"/>
  <c r="K75" i="2" s="1"/>
  <c r="K74" i="2" s="1"/>
  <c r="K71" i="2"/>
  <c r="K70" i="2" s="1"/>
  <c r="K69" i="2" s="1"/>
  <c r="K68" i="2"/>
  <c r="K67" i="2" s="1"/>
  <c r="K66" i="2"/>
  <c r="K65" i="2" s="1"/>
  <c r="K64" i="2"/>
  <c r="K63" i="2" s="1"/>
  <c r="K59" i="2"/>
  <c r="K58" i="2" s="1"/>
  <c r="K57" i="2" s="1"/>
  <c r="K53" i="2"/>
  <c r="K52" i="2" s="1"/>
  <c r="K51" i="2" s="1"/>
  <c r="K50" i="2"/>
  <c r="K49" i="2" s="1"/>
  <c r="K48" i="2" s="1"/>
  <c r="K47" i="2"/>
  <c r="K46" i="2" s="1"/>
  <c r="K45" i="2" s="1"/>
  <c r="K44" i="2"/>
  <c r="K43" i="2" s="1"/>
  <c r="K42" i="2" s="1"/>
  <c r="K41" i="2"/>
  <c r="K40" i="2" s="1"/>
  <c r="K39" i="2" s="1"/>
  <c r="K38" i="2"/>
  <c r="K37" i="2" s="1"/>
  <c r="K36" i="2" s="1"/>
  <c r="K35" i="2"/>
  <c r="K34" i="2" s="1"/>
  <c r="K33" i="2"/>
  <c r="K32" i="2" s="1"/>
  <c r="K31" i="2"/>
  <c r="K30" i="2" s="1"/>
  <c r="K28" i="2"/>
  <c r="K27" i="2" s="1"/>
  <c r="K26" i="2" s="1"/>
  <c r="K22" i="2"/>
  <c r="K21" i="2" s="1"/>
  <c r="K20" i="2"/>
  <c r="K19" i="2" s="1"/>
  <c r="K17" i="2"/>
  <c r="K16" i="2" s="1"/>
  <c r="K15" i="2"/>
  <c r="K14" i="2" s="1"/>
  <c r="K13" i="2"/>
  <c r="K12" i="2" s="1"/>
  <c r="L397" i="3"/>
  <c r="L396" i="3" s="1"/>
  <c r="L395" i="3" s="1"/>
  <c r="L394" i="3" s="1"/>
  <c r="L393" i="3"/>
  <c r="L392" i="3" s="1"/>
  <c r="L391" i="3" s="1"/>
  <c r="L390" i="3" s="1"/>
  <c r="L388" i="3"/>
  <c r="L387" i="3" s="1"/>
  <c r="L386" i="3" s="1"/>
  <c r="L385" i="3"/>
  <c r="L384" i="3" s="1"/>
  <c r="L383" i="3"/>
  <c r="L382" i="3" s="1"/>
  <c r="L380" i="3"/>
  <c r="L379" i="3" s="1"/>
  <c r="L378" i="3" s="1"/>
  <c r="L377" i="3"/>
  <c r="L376" i="3" s="1"/>
  <c r="L375" i="3"/>
  <c r="L374" i="3" s="1"/>
  <c r="L372" i="3"/>
  <c r="L371" i="3" s="1"/>
  <c r="L370" i="3"/>
  <c r="L369" i="3" s="1"/>
  <c r="L366" i="3"/>
  <c r="L365" i="3" s="1"/>
  <c r="L364" i="3" s="1"/>
  <c r="L363" i="3" s="1"/>
  <c r="L358" i="3"/>
  <c r="L357" i="3" s="1"/>
  <c r="L356" i="3" s="1"/>
  <c r="L355" i="3"/>
  <c r="L354" i="3" s="1"/>
  <c r="L353" i="3"/>
  <c r="L352" i="3" s="1"/>
  <c r="L350" i="3"/>
  <c r="L349" i="3" s="1"/>
  <c r="L348" i="3"/>
  <c r="L347" i="3" s="1"/>
  <c r="L344" i="3"/>
  <c r="L343" i="3" s="1"/>
  <c r="L342" i="3" s="1"/>
  <c r="L341" i="3"/>
  <c r="L340" i="3"/>
  <c r="L337" i="3"/>
  <c r="L336" i="3" s="1"/>
  <c r="L335" i="3" s="1"/>
  <c r="L334" i="3"/>
  <c r="L333" i="3" s="1"/>
  <c r="L332" i="3" s="1"/>
  <c r="L331" i="3"/>
  <c r="L330" i="3" s="1"/>
  <c r="L329" i="3" s="1"/>
  <c r="L327" i="3"/>
  <c r="L326" i="3" s="1"/>
  <c r="L325" i="3" s="1"/>
  <c r="L324" i="3"/>
  <c r="L323" i="3" s="1"/>
  <c r="L322" i="3" s="1"/>
  <c r="L320" i="3"/>
  <c r="L319" i="3" s="1"/>
  <c r="L318" i="3" s="1"/>
  <c r="L317" i="3" s="1"/>
  <c r="L315" i="3"/>
  <c r="L314" i="3" s="1"/>
  <c r="L313" i="3" s="1"/>
  <c r="L312" i="3" s="1"/>
  <c r="L308" i="3"/>
  <c r="L307" i="3" s="1"/>
  <c r="L306" i="3" s="1"/>
  <c r="L305" i="3"/>
  <c r="L304" i="3" s="1"/>
  <c r="L303" i="3" s="1"/>
  <c r="L302" i="3"/>
  <c r="L301" i="3" s="1"/>
  <c r="L300" i="3"/>
  <c r="L299" i="3" s="1"/>
  <c r="L294" i="3"/>
  <c r="L293" i="3" s="1"/>
  <c r="L292" i="3"/>
  <c r="L291" i="3" s="1"/>
  <c r="L289" i="3"/>
  <c r="L288" i="3" s="1"/>
  <c r="L287" i="3" s="1"/>
  <c r="L286" i="3"/>
  <c r="L285" i="3" s="1"/>
  <c r="L284" i="3" s="1"/>
  <c r="L283" i="3"/>
  <c r="L282" i="3" s="1"/>
  <c r="L281" i="3" s="1"/>
  <c r="L278" i="3"/>
  <c r="L277" i="3" s="1"/>
  <c r="L276" i="3" s="1"/>
  <c r="L275" i="3"/>
  <c r="L274" i="3" s="1"/>
  <c r="L273" i="3"/>
  <c r="L272" i="3" s="1"/>
  <c r="L271" i="3"/>
  <c r="L270" i="3" s="1"/>
  <c r="L268" i="3"/>
  <c r="L267" i="3" s="1"/>
  <c r="L266" i="3" s="1"/>
  <c r="L264" i="3"/>
  <c r="L263" i="3" s="1"/>
  <c r="L262" i="3"/>
  <c r="L261" i="3" s="1"/>
  <c r="L258" i="3"/>
  <c r="L257" i="3" s="1"/>
  <c r="L256" i="3" s="1"/>
  <c r="L252" i="3"/>
  <c r="L251" i="3" s="1"/>
  <c r="L250" i="3" s="1"/>
  <c r="L246" i="3"/>
  <c r="L245" i="3" s="1"/>
  <c r="L244" i="3" s="1"/>
  <c r="L242" i="3"/>
  <c r="L241" i="3" s="1"/>
  <c r="L240" i="3" s="1"/>
  <c r="L239" i="3"/>
  <c r="L238" i="3" s="1"/>
  <c r="L237" i="3" s="1"/>
  <c r="L236" i="3"/>
  <c r="L235" i="3" s="1"/>
  <c r="L234" i="3" s="1"/>
  <c r="L233" i="3"/>
  <c r="L232" i="3" s="1"/>
  <c r="L231" i="3" s="1"/>
  <c r="L230" i="3"/>
  <c r="L229" i="3" s="1"/>
  <c r="L228" i="3" s="1"/>
  <c r="L227" i="3"/>
  <c r="L226" i="3" s="1"/>
  <c r="L225" i="3" s="1"/>
  <c r="L221" i="3"/>
  <c r="L220" i="3" s="1"/>
  <c r="L219" i="3" s="1"/>
  <c r="L218" i="3"/>
  <c r="L217" i="3" s="1"/>
  <c r="L216" i="3" s="1"/>
  <c r="L215" i="3"/>
  <c r="L214" i="3" s="1"/>
  <c r="L213" i="3" s="1"/>
  <c r="L209" i="3"/>
  <c r="L208" i="3" s="1"/>
  <c r="L207" i="3" s="1"/>
  <c r="L203" i="3"/>
  <c r="L202" i="3" s="1"/>
  <c r="L201" i="3" s="1"/>
  <c r="L199" i="3"/>
  <c r="L198" i="3" s="1"/>
  <c r="L197" i="3" s="1"/>
  <c r="L196" i="3"/>
  <c r="L195" i="3" s="1"/>
  <c r="L194" i="3" s="1"/>
  <c r="L193" i="3"/>
  <c r="L192" i="3" s="1"/>
  <c r="L191" i="3" s="1"/>
  <c r="L190" i="3"/>
  <c r="L189" i="3" s="1"/>
  <c r="L188" i="3" s="1"/>
  <c r="L187" i="3"/>
  <c r="L186" i="3" s="1"/>
  <c r="L185" i="3" s="1"/>
  <c r="L184" i="3"/>
  <c r="L183" i="3" s="1"/>
  <c r="L182" i="3" s="1"/>
  <c r="L178" i="3"/>
  <c r="L177" i="3" s="1"/>
  <c r="L176" i="3" s="1"/>
  <c r="L175" i="3"/>
  <c r="L174" i="3" s="1"/>
  <c r="L173" i="3" s="1"/>
  <c r="L163" i="3"/>
  <c r="L162" i="3" s="1"/>
  <c r="L161" i="3" s="1"/>
  <c r="L160" i="3" s="1"/>
  <c r="L159" i="3"/>
  <c r="L158" i="3" s="1"/>
  <c r="L157" i="3" s="1"/>
  <c r="L156" i="3"/>
  <c r="L155" i="3" s="1"/>
  <c r="L154" i="3" s="1"/>
  <c r="L153" i="3"/>
  <c r="L152" i="3" s="1"/>
  <c r="L151" i="3" s="1"/>
  <c r="L143" i="3"/>
  <c r="L142" i="3" s="1"/>
  <c r="L141" i="3" s="1"/>
  <c r="L140" i="3"/>
  <c r="L139" i="3" s="1"/>
  <c r="L138" i="3" s="1"/>
  <c r="L135" i="3"/>
  <c r="L134" i="3" s="1"/>
  <c r="L133" i="3"/>
  <c r="L132" i="3" s="1"/>
  <c r="L129" i="3"/>
  <c r="L128" i="3" s="1"/>
  <c r="L127" i="3" s="1"/>
  <c r="L126" i="3" s="1"/>
  <c r="L125" i="3"/>
  <c r="L124" i="3" s="1"/>
  <c r="L123" i="3" s="1"/>
  <c r="L122" i="3"/>
  <c r="L121" i="3" s="1"/>
  <c r="L120" i="3" s="1"/>
  <c r="L118" i="3"/>
  <c r="L117" i="3" s="1"/>
  <c r="L116" i="3" s="1"/>
  <c r="L115" i="3" s="1"/>
  <c r="L113" i="3"/>
  <c r="L112" i="3" s="1"/>
  <c r="L111" i="3" s="1"/>
  <c r="L110" i="3"/>
  <c r="L109" i="3" s="1"/>
  <c r="L108" i="3"/>
  <c r="L107" i="3" s="1"/>
  <c r="L106" i="3"/>
  <c r="L105" i="3" s="1"/>
  <c r="L101" i="3"/>
  <c r="L100" i="3" s="1"/>
  <c r="L99" i="3"/>
  <c r="L98" i="3" s="1"/>
  <c r="L97" i="3"/>
  <c r="L96" i="3" s="1"/>
  <c r="L89" i="3"/>
  <c r="L87" i="3" s="1"/>
  <c r="L86" i="3"/>
  <c r="L85" i="3" s="1"/>
  <c r="L84" i="3" s="1"/>
  <c r="L83" i="3"/>
  <c r="L82" i="3" s="1"/>
  <c r="L81" i="3" s="1"/>
  <c r="L80" i="3"/>
  <c r="L79" i="3" s="1"/>
  <c r="L78" i="3" s="1"/>
  <c r="L77" i="3"/>
  <c r="L76" i="3" s="1"/>
  <c r="L75" i="3" s="1"/>
  <c r="L74" i="3"/>
  <c r="L73" i="3" s="1"/>
  <c r="L72" i="3" s="1"/>
  <c r="L68" i="3"/>
  <c r="L67" i="3" s="1"/>
  <c r="L66" i="3"/>
  <c r="L65" i="3" s="1"/>
  <c r="L64" i="3"/>
  <c r="L63" i="3" s="1"/>
  <c r="L60" i="3"/>
  <c r="L59" i="3" s="1"/>
  <c r="L58" i="3" s="1"/>
  <c r="L57" i="3" s="1"/>
  <c r="L56" i="3"/>
  <c r="L55" i="3" s="1"/>
  <c r="L54" i="3" s="1"/>
  <c r="L53" i="3"/>
  <c r="L52" i="3" s="1"/>
  <c r="L51" i="3" s="1"/>
  <c r="L50" i="3"/>
  <c r="L49" i="3" s="1"/>
  <c r="L48" i="3" s="1"/>
  <c r="L47" i="3"/>
  <c r="L46" i="3" s="1"/>
  <c r="L45" i="3" s="1"/>
  <c r="L44" i="3"/>
  <c r="L43" i="3" s="1"/>
  <c r="L42" i="3"/>
  <c r="L41" i="3" s="1"/>
  <c r="L38" i="3"/>
  <c r="L37" i="3" s="1"/>
  <c r="L36" i="3" s="1"/>
  <c r="L35" i="3" s="1"/>
  <c r="L34" i="3"/>
  <c r="L33" i="3" s="1"/>
  <c r="L32" i="3" s="1"/>
  <c r="L31" i="3"/>
  <c r="L30" i="3" s="1"/>
  <c r="L29" i="3" s="1"/>
  <c r="L28" i="3"/>
  <c r="L27" i="3" s="1"/>
  <c r="L26" i="3" s="1"/>
  <c r="L25" i="3"/>
  <c r="L24" i="3" s="1"/>
  <c r="L23" i="3"/>
  <c r="L22" i="3" s="1"/>
  <c r="L21" i="3"/>
  <c r="L20" i="3" s="1"/>
  <c r="L18" i="3"/>
  <c r="L17" i="3" s="1"/>
  <c r="L16" i="3" s="1"/>
  <c r="L14" i="3"/>
  <c r="L13" i="3" s="1"/>
  <c r="L12" i="3"/>
  <c r="L11" i="3" s="1"/>
  <c r="L143" i="1"/>
  <c r="M143" i="1"/>
  <c r="K143" i="1"/>
  <c r="K153" i="2" s="1"/>
  <c r="K152" i="2" s="1"/>
  <c r="K151" i="2" s="1"/>
  <c r="K150" i="2" s="1"/>
  <c r="K149" i="2" s="1"/>
  <c r="K397" i="3"/>
  <c r="K396" i="3" s="1"/>
  <c r="K395" i="3" s="1"/>
  <c r="K394" i="3" s="1"/>
  <c r="K393" i="3"/>
  <c r="K392" i="3" s="1"/>
  <c r="K391" i="3" s="1"/>
  <c r="K390" i="3" s="1"/>
  <c r="K388" i="3"/>
  <c r="K387" i="3" s="1"/>
  <c r="K386" i="3" s="1"/>
  <c r="K385" i="3"/>
  <c r="K384" i="3" s="1"/>
  <c r="K383" i="3"/>
  <c r="K382" i="3" s="1"/>
  <c r="K380" i="3"/>
  <c r="K379" i="3" s="1"/>
  <c r="K378" i="3" s="1"/>
  <c r="K377" i="3"/>
  <c r="K376" i="3" s="1"/>
  <c r="K375" i="3"/>
  <c r="K374" i="3" s="1"/>
  <c r="K372" i="3"/>
  <c r="K371" i="3" s="1"/>
  <c r="K370" i="3"/>
  <c r="K369" i="3" s="1"/>
  <c r="K366" i="3"/>
  <c r="K365" i="3" s="1"/>
  <c r="K364" i="3" s="1"/>
  <c r="K363" i="3" s="1"/>
  <c r="K358" i="3"/>
  <c r="K357" i="3" s="1"/>
  <c r="K356" i="3" s="1"/>
  <c r="K355" i="3"/>
  <c r="K354" i="3" s="1"/>
  <c r="K353" i="3"/>
  <c r="K352" i="3" s="1"/>
  <c r="K350" i="3"/>
  <c r="K349" i="3" s="1"/>
  <c r="K348" i="3"/>
  <c r="K347" i="3" s="1"/>
  <c r="K344" i="3"/>
  <c r="K343" i="3" s="1"/>
  <c r="K342" i="3" s="1"/>
  <c r="K341" i="3"/>
  <c r="K340" i="3"/>
  <c r="K337" i="3"/>
  <c r="K336" i="3" s="1"/>
  <c r="K335" i="3" s="1"/>
  <c r="K334" i="3"/>
  <c r="K333" i="3" s="1"/>
  <c r="K332" i="3" s="1"/>
  <c r="K331" i="3"/>
  <c r="K330" i="3" s="1"/>
  <c r="K329" i="3" s="1"/>
  <c r="K327" i="3"/>
  <c r="K326" i="3" s="1"/>
  <c r="K325" i="3" s="1"/>
  <c r="K324" i="3"/>
  <c r="K323" i="3" s="1"/>
  <c r="K322" i="3" s="1"/>
  <c r="K320" i="3"/>
  <c r="K319" i="3" s="1"/>
  <c r="K318" i="3" s="1"/>
  <c r="K317" i="3" s="1"/>
  <c r="K315" i="3"/>
  <c r="K314" i="3" s="1"/>
  <c r="K313" i="3" s="1"/>
  <c r="K312" i="3" s="1"/>
  <c r="K310" i="3"/>
  <c r="K309" i="3" s="1"/>
  <c r="K308" i="3"/>
  <c r="K307" i="3" s="1"/>
  <c r="K306" i="3" s="1"/>
  <c r="K305" i="3"/>
  <c r="K304" i="3" s="1"/>
  <c r="K303" i="3" s="1"/>
  <c r="K302" i="3"/>
  <c r="K301" i="3" s="1"/>
  <c r="K300" i="3"/>
  <c r="K299" i="3" s="1"/>
  <c r="K294" i="3"/>
  <c r="K293" i="3" s="1"/>
  <c r="K292" i="3"/>
  <c r="K291" i="3" s="1"/>
  <c r="K289" i="3"/>
  <c r="K288" i="3" s="1"/>
  <c r="K287" i="3" s="1"/>
  <c r="K286" i="3"/>
  <c r="K285" i="3" s="1"/>
  <c r="K284" i="3" s="1"/>
  <c r="K283" i="3"/>
  <c r="K282" i="3" s="1"/>
  <c r="K281" i="3" s="1"/>
  <c r="K278" i="3"/>
  <c r="K277" i="3" s="1"/>
  <c r="K276" i="3" s="1"/>
  <c r="K275" i="3"/>
  <c r="K274" i="3" s="1"/>
  <c r="K273" i="3"/>
  <c r="K272" i="3" s="1"/>
  <c r="K271" i="3"/>
  <c r="K270" i="3" s="1"/>
  <c r="K268" i="3"/>
  <c r="K267" i="3" s="1"/>
  <c r="K266" i="3" s="1"/>
  <c r="K264" i="3"/>
  <c r="K263" i="3" s="1"/>
  <c r="K262" i="3"/>
  <c r="K261" i="3" s="1"/>
  <c r="K258" i="3"/>
  <c r="K257" i="3" s="1"/>
  <c r="K256" i="3" s="1"/>
  <c r="K254" i="3"/>
  <c r="K253" i="3" s="1"/>
  <c r="K252" i="3"/>
  <c r="K251" i="3" s="1"/>
  <c r="K250" i="3" s="1"/>
  <c r="K246" i="3"/>
  <c r="K245" i="3" s="1"/>
  <c r="K244" i="3" s="1"/>
  <c r="K242" i="3"/>
  <c r="K241" i="3" s="1"/>
  <c r="K240" i="3" s="1"/>
  <c r="K239" i="3"/>
  <c r="K238" i="3" s="1"/>
  <c r="K237" i="3" s="1"/>
  <c r="K236" i="3"/>
  <c r="K235" i="3" s="1"/>
  <c r="K234" i="3" s="1"/>
  <c r="K233" i="3"/>
  <c r="K232" i="3" s="1"/>
  <c r="K231" i="3" s="1"/>
  <c r="K230" i="3"/>
  <c r="K229" i="3" s="1"/>
  <c r="K228" i="3" s="1"/>
  <c r="K227" i="3"/>
  <c r="K226" i="3" s="1"/>
  <c r="K225" i="3" s="1"/>
  <c r="K221" i="3"/>
  <c r="K220" i="3" s="1"/>
  <c r="K219" i="3" s="1"/>
  <c r="K218" i="3"/>
  <c r="K217" i="3" s="1"/>
  <c r="K216" i="3" s="1"/>
  <c r="K215" i="3"/>
  <c r="K214" i="3" s="1"/>
  <c r="K213" i="3" s="1"/>
  <c r="K209" i="3"/>
  <c r="K208" i="3" s="1"/>
  <c r="K207" i="3" s="1"/>
  <c r="K203" i="3"/>
  <c r="K202" i="3" s="1"/>
  <c r="K201" i="3" s="1"/>
  <c r="K199" i="3"/>
  <c r="K198" i="3" s="1"/>
  <c r="K197" i="3" s="1"/>
  <c r="K196" i="3"/>
  <c r="K195" i="3" s="1"/>
  <c r="K194" i="3" s="1"/>
  <c r="K193" i="3"/>
  <c r="K192" i="3" s="1"/>
  <c r="K191" i="3" s="1"/>
  <c r="K190" i="3"/>
  <c r="K189" i="3" s="1"/>
  <c r="K188" i="3" s="1"/>
  <c r="K187" i="3"/>
  <c r="K186" i="3" s="1"/>
  <c r="K185" i="3" s="1"/>
  <c r="K184" i="3"/>
  <c r="K183" i="3" s="1"/>
  <c r="K182" i="3" s="1"/>
  <c r="K178" i="3"/>
  <c r="K177" i="3" s="1"/>
  <c r="K176" i="3" s="1"/>
  <c r="K175" i="3"/>
  <c r="K174" i="3" s="1"/>
  <c r="K173" i="3" s="1"/>
  <c r="K170" i="3"/>
  <c r="K169" i="3" s="1"/>
  <c r="K168" i="3" s="1"/>
  <c r="K164" i="3" s="1"/>
  <c r="K163" i="3"/>
  <c r="K162" i="3" s="1"/>
  <c r="K161" i="3" s="1"/>
  <c r="K160" i="3" s="1"/>
  <c r="K159" i="3"/>
  <c r="K158" i="3" s="1"/>
  <c r="K157" i="3" s="1"/>
  <c r="K156" i="3"/>
  <c r="K155" i="3" s="1"/>
  <c r="K154" i="3" s="1"/>
  <c r="K153" i="3"/>
  <c r="K152" i="3" s="1"/>
  <c r="K151" i="3" s="1"/>
  <c r="K143" i="3"/>
  <c r="K142" i="3" s="1"/>
  <c r="K141" i="3" s="1"/>
  <c r="K140" i="3"/>
  <c r="K139" i="3" s="1"/>
  <c r="K138" i="3" s="1"/>
  <c r="K135" i="3"/>
  <c r="K134" i="3" s="1"/>
  <c r="K133" i="3"/>
  <c r="K132" i="3" s="1"/>
  <c r="K129" i="3"/>
  <c r="K128" i="3" s="1"/>
  <c r="K127" i="3" s="1"/>
  <c r="K126" i="3" s="1"/>
  <c r="K125" i="3"/>
  <c r="K124" i="3" s="1"/>
  <c r="K123" i="3" s="1"/>
  <c r="K122" i="3"/>
  <c r="K121" i="3" s="1"/>
  <c r="K120" i="3" s="1"/>
  <c r="K118" i="3"/>
  <c r="K117" i="3" s="1"/>
  <c r="K116" i="3" s="1"/>
  <c r="K115" i="3" s="1"/>
  <c r="K113" i="3"/>
  <c r="K112" i="3" s="1"/>
  <c r="K111" i="3" s="1"/>
  <c r="K110" i="3"/>
  <c r="K109" i="3" s="1"/>
  <c r="K108" i="3"/>
  <c r="K107" i="3" s="1"/>
  <c r="K106" i="3"/>
  <c r="K105" i="3" s="1"/>
  <c r="K101" i="3"/>
  <c r="K100" i="3" s="1"/>
  <c r="K99" i="3"/>
  <c r="K98" i="3" s="1"/>
  <c r="K97" i="3"/>
  <c r="K96" i="3" s="1"/>
  <c r="K89" i="3"/>
  <c r="K88" i="3" s="1"/>
  <c r="K86" i="3"/>
  <c r="K85" i="3" s="1"/>
  <c r="K84" i="3" s="1"/>
  <c r="K83" i="3"/>
  <c r="K82" i="3" s="1"/>
  <c r="K81" i="3" s="1"/>
  <c r="K80" i="3"/>
  <c r="K79" i="3" s="1"/>
  <c r="K78" i="3" s="1"/>
  <c r="K77" i="3"/>
  <c r="K76" i="3" s="1"/>
  <c r="K75" i="3" s="1"/>
  <c r="K74" i="3"/>
  <c r="K73" i="3" s="1"/>
  <c r="K72" i="3" s="1"/>
  <c r="K68" i="3"/>
  <c r="K67" i="3" s="1"/>
  <c r="K66" i="3"/>
  <c r="K65" i="3" s="1"/>
  <c r="K64" i="3"/>
  <c r="K63" i="3" s="1"/>
  <c r="K60" i="3"/>
  <c r="K59" i="3" s="1"/>
  <c r="K58" i="3" s="1"/>
  <c r="K57" i="3" s="1"/>
  <c r="K56" i="3"/>
  <c r="K55" i="3" s="1"/>
  <c r="K54" i="3" s="1"/>
  <c r="K53" i="3"/>
  <c r="K52" i="3" s="1"/>
  <c r="K51" i="3" s="1"/>
  <c r="K50" i="3"/>
  <c r="K49" i="3" s="1"/>
  <c r="K48" i="3" s="1"/>
  <c r="K47" i="3"/>
  <c r="K46" i="3" s="1"/>
  <c r="K45" i="3" s="1"/>
  <c r="K44" i="3"/>
  <c r="K43" i="3" s="1"/>
  <c r="K42" i="3"/>
  <c r="K41" i="3" s="1"/>
  <c r="K38" i="3"/>
  <c r="K37" i="3" s="1"/>
  <c r="K36" i="3" s="1"/>
  <c r="K35" i="3" s="1"/>
  <c r="K34" i="3"/>
  <c r="K33" i="3" s="1"/>
  <c r="K32" i="3" s="1"/>
  <c r="K31" i="3"/>
  <c r="K30" i="3" s="1"/>
  <c r="K29" i="3" s="1"/>
  <c r="K28" i="3"/>
  <c r="K27" i="3" s="1"/>
  <c r="K26" i="3" s="1"/>
  <c r="K25" i="3"/>
  <c r="K24" i="3" s="1"/>
  <c r="K23" i="3"/>
  <c r="K22" i="3" s="1"/>
  <c r="K21" i="3"/>
  <c r="K20" i="3" s="1"/>
  <c r="K18" i="3"/>
  <c r="K17" i="3" s="1"/>
  <c r="K16" i="3" s="1"/>
  <c r="K14" i="3"/>
  <c r="K13" i="3" s="1"/>
  <c r="K12" i="3"/>
  <c r="K11" i="3" s="1"/>
  <c r="L274" i="1"/>
  <c r="L273" i="1" s="1"/>
  <c r="M274" i="1"/>
  <c r="M273" i="1" s="1"/>
  <c r="N274" i="1"/>
  <c r="N273" i="1" s="1"/>
  <c r="O274" i="1"/>
  <c r="O273" i="1" s="1"/>
  <c r="K274" i="1"/>
  <c r="K273" i="1" s="1"/>
  <c r="K389" i="3" l="1"/>
  <c r="L73" i="2"/>
  <c r="L72" i="2" s="1"/>
  <c r="K73" i="2"/>
  <c r="K72" i="2" s="1"/>
  <c r="K232" i="2"/>
  <c r="K231" i="2" s="1"/>
  <c r="K225" i="2" s="1"/>
  <c r="K339" i="3"/>
  <c r="K338" i="3" s="1"/>
  <c r="L174" i="2"/>
  <c r="K18" i="2"/>
  <c r="L88" i="3"/>
  <c r="K82" i="2"/>
  <c r="K81" i="2" s="1"/>
  <c r="K80" i="2" s="1"/>
  <c r="K197" i="2"/>
  <c r="L62" i="3"/>
  <c r="L61" i="3" s="1"/>
  <c r="K382" i="2"/>
  <c r="L40" i="3"/>
  <c r="L39" i="3" s="1"/>
  <c r="L373" i="3"/>
  <c r="K29" i="2"/>
  <c r="K368" i="3"/>
  <c r="L381" i="3"/>
  <c r="L389" i="2"/>
  <c r="L388" i="2" s="1"/>
  <c r="L290" i="3"/>
  <c r="L104" i="3"/>
  <c r="L103" i="3" s="1"/>
  <c r="L102" i="3" s="1"/>
  <c r="L82" i="2"/>
  <c r="L81" i="2" s="1"/>
  <c r="L80" i="2" s="1"/>
  <c r="K95" i="2"/>
  <c r="K94" i="2" s="1"/>
  <c r="L95" i="2"/>
  <c r="L94" i="2" s="1"/>
  <c r="L129" i="2"/>
  <c r="L128" i="2" s="1"/>
  <c r="K62" i="2"/>
  <c r="K61" i="2" s="1"/>
  <c r="K60" i="2" s="1"/>
  <c r="L197" i="2"/>
  <c r="L210" i="2"/>
  <c r="L119" i="3"/>
  <c r="K62" i="3"/>
  <c r="K346" i="3"/>
  <c r="K129" i="2"/>
  <c r="K128" i="2" s="1"/>
  <c r="L189" i="2"/>
  <c r="L240" i="2"/>
  <c r="L11" i="2"/>
  <c r="L62" i="2"/>
  <c r="L61" i="2" s="1"/>
  <c r="L60" i="2" s="1"/>
  <c r="L332" i="2"/>
  <c r="L331" i="2" s="1"/>
  <c r="L394" i="2"/>
  <c r="K19" i="3"/>
  <c r="K15" i="3" s="1"/>
  <c r="K131" i="3"/>
  <c r="K130" i="3" s="1"/>
  <c r="K321" i="3"/>
  <c r="K355" i="2"/>
  <c r="K354" i="2" s="1"/>
  <c r="K353" i="2" s="1"/>
  <c r="L95" i="3"/>
  <c r="L94" i="3" s="1"/>
  <c r="L93" i="3" s="1"/>
  <c r="L10" i="3"/>
  <c r="L9" i="3" s="1"/>
  <c r="K260" i="3"/>
  <c r="K259" i="3" s="1"/>
  <c r="K290" i="3"/>
  <c r="L355" i="2"/>
  <c r="L354" i="2" s="1"/>
  <c r="L353" i="2" s="1"/>
  <c r="L137" i="3"/>
  <c r="L339" i="3"/>
  <c r="L338" i="3" s="1"/>
  <c r="L328" i="3" s="1"/>
  <c r="L351" i="3"/>
  <c r="K11" i="2"/>
  <c r="K323" i="2"/>
  <c r="L131" i="3"/>
  <c r="L130" i="3" s="1"/>
  <c r="L313" i="2"/>
  <c r="L312" i="2" s="1"/>
  <c r="L311" i="2" s="1"/>
  <c r="L323" i="2"/>
  <c r="K202" i="2"/>
  <c r="K274" i="2"/>
  <c r="K252" i="2" s="1"/>
  <c r="K251" i="2" s="1"/>
  <c r="K313" i="2"/>
  <c r="K312" i="2" s="1"/>
  <c r="K311" i="2" s="1"/>
  <c r="K332" i="2"/>
  <c r="K331" i="2" s="1"/>
  <c r="L18" i="2"/>
  <c r="L29" i="2"/>
  <c r="L232" i="2"/>
  <c r="L231" i="2" s="1"/>
  <c r="L225" i="2" s="1"/>
  <c r="L274" i="2"/>
  <c r="L252" i="2" s="1"/>
  <c r="L251" i="2" s="1"/>
  <c r="L342" i="2"/>
  <c r="L341" i="2" s="1"/>
  <c r="L340" i="2" s="1"/>
  <c r="K210" i="2"/>
  <c r="K342" i="2"/>
  <c r="K341" i="2" s="1"/>
  <c r="K340" i="2" s="1"/>
  <c r="K364" i="2"/>
  <c r="K363" i="2" s="1"/>
  <c r="L166" i="2"/>
  <c r="L156" i="2" s="1"/>
  <c r="L202" i="2"/>
  <c r="K188" i="2"/>
  <c r="K189" i="2"/>
  <c r="K166" i="2"/>
  <c r="K174" i="2"/>
  <c r="K239" i="2"/>
  <c r="K240" i="2"/>
  <c r="K394" i="2"/>
  <c r="K374" i="2" s="1"/>
  <c r="L364" i="2"/>
  <c r="L363" i="2" s="1"/>
  <c r="L382" i="2"/>
  <c r="L321" i="3"/>
  <c r="K373" i="3"/>
  <c r="K119" i="3"/>
  <c r="K137" i="3"/>
  <c r="K269" i="3"/>
  <c r="K265" i="3" s="1"/>
  <c r="K298" i="3"/>
  <c r="L389" i="3"/>
  <c r="K243" i="3"/>
  <c r="K40" i="3"/>
  <c r="K39" i="3" s="1"/>
  <c r="K95" i="3"/>
  <c r="K94" i="3" s="1"/>
  <c r="K93" i="3" s="1"/>
  <c r="K104" i="3"/>
  <c r="K103" i="3" s="1"/>
  <c r="K102" i="3" s="1"/>
  <c r="K172" i="3"/>
  <c r="L153" i="2"/>
  <c r="L152" i="2" s="1"/>
  <c r="L151" i="2" s="1"/>
  <c r="L150" i="2" s="1"/>
  <c r="L149" i="2" s="1"/>
  <c r="L170" i="3"/>
  <c r="L169" i="3" s="1"/>
  <c r="L168" i="3" s="1"/>
  <c r="L164" i="3" s="1"/>
  <c r="L200" i="3"/>
  <c r="L298" i="3"/>
  <c r="L19" i="3"/>
  <c r="L15" i="3" s="1"/>
  <c r="K87" i="3"/>
  <c r="L172" i="3"/>
  <c r="L260" i="3"/>
  <c r="L259" i="3" s="1"/>
  <c r="L269" i="3"/>
  <c r="L265" i="3" s="1"/>
  <c r="K381" i="3"/>
  <c r="K328" i="3"/>
  <c r="K351" i="3"/>
  <c r="L346" i="3"/>
  <c r="L345" i="3" s="1"/>
  <c r="L368" i="3"/>
  <c r="K280" i="3"/>
  <c r="K279" i="3" s="1"/>
  <c r="K200" i="3"/>
  <c r="K10" i="3"/>
  <c r="K9" i="3" s="1"/>
  <c r="N290" i="1"/>
  <c r="O414" i="1"/>
  <c r="O413" i="1" s="1"/>
  <c r="O412" i="1" s="1"/>
  <c r="N413" i="1"/>
  <c r="N412" i="1" s="1"/>
  <c r="M413" i="1"/>
  <c r="M412" i="1" s="1"/>
  <c r="L413" i="1"/>
  <c r="L412" i="1" s="1"/>
  <c r="N411" i="1"/>
  <c r="O410" i="1"/>
  <c r="O409" i="1" s="1"/>
  <c r="M410" i="1"/>
  <c r="M409" i="1" s="1"/>
  <c r="L410" i="1"/>
  <c r="L409" i="1" s="1"/>
  <c r="N408" i="1"/>
  <c r="O407" i="1"/>
  <c r="O406" i="1" s="1"/>
  <c r="M407" i="1"/>
  <c r="M406" i="1" s="1"/>
  <c r="L407" i="1"/>
  <c r="L406" i="1" s="1"/>
  <c r="N402" i="1"/>
  <c r="N401" i="1" s="1"/>
  <c r="O401" i="1"/>
  <c r="M401" i="1"/>
  <c r="L401" i="1"/>
  <c r="N400" i="1"/>
  <c r="O399" i="1"/>
  <c r="O398" i="1" s="1"/>
  <c r="O397" i="1" s="1"/>
  <c r="O396" i="1" s="1"/>
  <c r="O395" i="1" s="1"/>
  <c r="M399" i="1"/>
  <c r="L399" i="1"/>
  <c r="L398" i="1" s="1"/>
  <c r="L397" i="1" s="1"/>
  <c r="L396" i="1" s="1"/>
  <c r="L395" i="1" s="1"/>
  <c r="N394" i="1"/>
  <c r="O393" i="1"/>
  <c r="O392" i="1" s="1"/>
  <c r="O391" i="1" s="1"/>
  <c r="M393" i="1"/>
  <c r="M392" i="1" s="1"/>
  <c r="M391" i="1" s="1"/>
  <c r="L393" i="1"/>
  <c r="L392" i="1" s="1"/>
  <c r="L391" i="1" s="1"/>
  <c r="M390" i="1"/>
  <c r="M389" i="1" s="1"/>
  <c r="M388" i="1" s="1"/>
  <c r="M387" i="1" s="1"/>
  <c r="O389" i="1"/>
  <c r="O388" i="1" s="1"/>
  <c r="O387" i="1" s="1"/>
  <c r="N389" i="1"/>
  <c r="N388" i="1" s="1"/>
  <c r="N387" i="1" s="1"/>
  <c r="L389" i="1"/>
  <c r="L388" i="1" s="1"/>
  <c r="L387" i="1" s="1"/>
  <c r="O384" i="1"/>
  <c r="N384" i="1"/>
  <c r="M384" i="1"/>
  <c r="L384" i="1"/>
  <c r="O383" i="1"/>
  <c r="N383" i="1"/>
  <c r="M383" i="1"/>
  <c r="M382" i="1" s="1"/>
  <c r="L383" i="1"/>
  <c r="L382" i="1" s="1"/>
  <c r="O382" i="1"/>
  <c r="N382" i="1"/>
  <c r="N381" i="1"/>
  <c r="N380" i="1" s="1"/>
  <c r="N379" i="1" s="1"/>
  <c r="N378" i="1" s="1"/>
  <c r="O380" i="1"/>
  <c r="O379" i="1" s="1"/>
  <c r="O378" i="1" s="1"/>
  <c r="M380" i="1"/>
  <c r="M379" i="1" s="1"/>
  <c r="M378" i="1" s="1"/>
  <c r="L380" i="1"/>
  <c r="L379" i="1" s="1"/>
  <c r="L378" i="1" s="1"/>
  <c r="O377" i="1"/>
  <c r="N376" i="1"/>
  <c r="N375" i="1" s="1"/>
  <c r="M376" i="1"/>
  <c r="M375" i="1" s="1"/>
  <c r="L376" i="1"/>
  <c r="L375" i="1" s="1"/>
  <c r="N374" i="1"/>
  <c r="O373" i="1"/>
  <c r="M373" i="1"/>
  <c r="L373" i="1"/>
  <c r="N372" i="1"/>
  <c r="N371" i="1" s="1"/>
  <c r="O371" i="1"/>
  <c r="M371" i="1"/>
  <c r="L371" i="1"/>
  <c r="M366" i="1"/>
  <c r="O365" i="1"/>
  <c r="O364" i="1" s="1"/>
  <c r="N365" i="1"/>
  <c r="N364" i="1" s="1"/>
  <c r="L365" i="1"/>
  <c r="L364" i="1" s="1"/>
  <c r="M363" i="1"/>
  <c r="O362" i="1"/>
  <c r="N362" i="1"/>
  <c r="L362" i="1"/>
  <c r="M361" i="1"/>
  <c r="M360" i="1" s="1"/>
  <c r="O360" i="1"/>
  <c r="O359" i="1" s="1"/>
  <c r="N360" i="1"/>
  <c r="L360" i="1"/>
  <c r="L359" i="1" s="1"/>
  <c r="M357" i="1"/>
  <c r="O356" i="1"/>
  <c r="O355" i="1" s="1"/>
  <c r="N356" i="1"/>
  <c r="N355" i="1" s="1"/>
  <c r="L356" i="1"/>
  <c r="L355" i="1" s="1"/>
  <c r="M354" i="1"/>
  <c r="M353" i="1"/>
  <c r="O352" i="1"/>
  <c r="O351" i="1" s="1"/>
  <c r="N352" i="1"/>
  <c r="N351" i="1" s="1"/>
  <c r="L352" i="1"/>
  <c r="L351" i="1" s="1"/>
  <c r="M350" i="1"/>
  <c r="M349" i="1" s="1"/>
  <c r="M348" i="1" s="1"/>
  <c r="O349" i="1"/>
  <c r="O348" i="1" s="1"/>
  <c r="N349" i="1"/>
  <c r="N348" i="1" s="1"/>
  <c r="L349" i="1"/>
  <c r="L348" i="1" s="1"/>
  <c r="M346" i="1"/>
  <c r="O345" i="1"/>
  <c r="O344" i="1" s="1"/>
  <c r="O343" i="1" s="1"/>
  <c r="N345" i="1"/>
  <c r="N344" i="1" s="1"/>
  <c r="N343" i="1" s="1"/>
  <c r="L345" i="1"/>
  <c r="L344" i="1" s="1"/>
  <c r="L343" i="1" s="1"/>
  <c r="M341" i="1"/>
  <c r="M340" i="1" s="1"/>
  <c r="M339" i="1" s="1"/>
  <c r="O340" i="1"/>
  <c r="O339" i="1" s="1"/>
  <c r="N340" i="1"/>
  <c r="N339" i="1" s="1"/>
  <c r="L340" i="1"/>
  <c r="L339" i="1" s="1"/>
  <c r="N338" i="1"/>
  <c r="O337" i="1"/>
  <c r="M337" i="1"/>
  <c r="L337" i="1"/>
  <c r="N336" i="1"/>
  <c r="O335" i="1"/>
  <c r="M335" i="1"/>
  <c r="L335" i="1"/>
  <c r="N334" i="1"/>
  <c r="N333" i="1" s="1"/>
  <c r="O333" i="1"/>
  <c r="M333" i="1"/>
  <c r="M332" i="1" s="1"/>
  <c r="L333" i="1"/>
  <c r="N331" i="1"/>
  <c r="N330" i="1" s="1"/>
  <c r="N329" i="1" s="1"/>
  <c r="O330" i="1"/>
  <c r="O329" i="1" s="1"/>
  <c r="M330" i="1"/>
  <c r="M329" i="1" s="1"/>
  <c r="L330" i="1"/>
  <c r="L329" i="1" s="1"/>
  <c r="N327" i="1"/>
  <c r="O326" i="1"/>
  <c r="M326" i="1"/>
  <c r="L326" i="1"/>
  <c r="N325" i="1"/>
  <c r="O324" i="1"/>
  <c r="M324" i="1"/>
  <c r="M323" i="1" s="1"/>
  <c r="M322" i="1" s="1"/>
  <c r="L324" i="1"/>
  <c r="L323" i="1" s="1"/>
  <c r="L322" i="1" s="1"/>
  <c r="M321" i="1"/>
  <c r="O320" i="1"/>
  <c r="O319" i="1" s="1"/>
  <c r="N320" i="1"/>
  <c r="N319" i="1" s="1"/>
  <c r="L320" i="1"/>
  <c r="L319" i="1" s="1"/>
  <c r="O317" i="1"/>
  <c r="N317" i="1"/>
  <c r="M317" i="1"/>
  <c r="L317" i="1"/>
  <c r="O316" i="1"/>
  <c r="N316" i="1"/>
  <c r="M316" i="1"/>
  <c r="L316" i="1"/>
  <c r="N315" i="1"/>
  <c r="O314" i="1"/>
  <c r="O313" i="1" s="1"/>
  <c r="M314" i="1"/>
  <c r="M313" i="1" s="1"/>
  <c r="L314" i="1"/>
  <c r="L313" i="1" s="1"/>
  <c r="N309" i="1"/>
  <c r="O308" i="1"/>
  <c r="O307" i="1" s="1"/>
  <c r="M308" i="1"/>
  <c r="M307" i="1" s="1"/>
  <c r="L308" i="1"/>
  <c r="L307" i="1" s="1"/>
  <c r="O304" i="1"/>
  <c r="O303" i="1" s="1"/>
  <c r="N304" i="1"/>
  <c r="N303" i="1" s="1"/>
  <c r="M304" i="1"/>
  <c r="M303" i="1" s="1"/>
  <c r="L304" i="1"/>
  <c r="L303" i="1" s="1"/>
  <c r="M299" i="1"/>
  <c r="O298" i="1"/>
  <c r="O297" i="1" s="1"/>
  <c r="N298" i="1"/>
  <c r="N297" i="1" s="1"/>
  <c r="L298" i="1"/>
  <c r="L297" i="1" s="1"/>
  <c r="O295" i="1"/>
  <c r="O294" i="1" s="1"/>
  <c r="N295" i="1"/>
  <c r="N294" i="1" s="1"/>
  <c r="M295" i="1"/>
  <c r="M294" i="1" s="1"/>
  <c r="L295" i="1"/>
  <c r="L294" i="1" s="1"/>
  <c r="O292" i="1"/>
  <c r="N292" i="1"/>
  <c r="N291" i="1" s="1"/>
  <c r="M292" i="1"/>
  <c r="M291" i="1" s="1"/>
  <c r="L292" i="1"/>
  <c r="L291" i="1" s="1"/>
  <c r="O291" i="1"/>
  <c r="O289" i="1"/>
  <c r="O288" i="1" s="1"/>
  <c r="M289" i="1"/>
  <c r="M288" i="1" s="1"/>
  <c r="L289" i="1"/>
  <c r="L288" i="1" s="1"/>
  <c r="O286" i="1"/>
  <c r="N286" i="1"/>
  <c r="N285" i="1" s="1"/>
  <c r="M286" i="1"/>
  <c r="M285" i="1" s="1"/>
  <c r="L286" i="1"/>
  <c r="L285" i="1" s="1"/>
  <c r="O285" i="1"/>
  <c r="N284" i="1"/>
  <c r="O283" i="1"/>
  <c r="O282" i="1" s="1"/>
  <c r="M283" i="1"/>
  <c r="M282" i="1" s="1"/>
  <c r="L283" i="1"/>
  <c r="L282" i="1" s="1"/>
  <c r="N281" i="1"/>
  <c r="O280" i="1"/>
  <c r="O279" i="1" s="1"/>
  <c r="M280" i="1"/>
  <c r="M279" i="1" s="1"/>
  <c r="L280" i="1"/>
  <c r="L279" i="1" s="1"/>
  <c r="N278" i="1"/>
  <c r="O277" i="1"/>
  <c r="O276" i="1" s="1"/>
  <c r="M277" i="1"/>
  <c r="M276" i="1" s="1"/>
  <c r="L277" i="1"/>
  <c r="L276" i="1" s="1"/>
  <c r="N272" i="1"/>
  <c r="O271" i="1"/>
  <c r="O270" i="1" s="1"/>
  <c r="M271" i="1"/>
  <c r="M270" i="1" s="1"/>
  <c r="L271" i="1"/>
  <c r="L270" i="1" s="1"/>
  <c r="M266" i="1"/>
  <c r="O265" i="1"/>
  <c r="O264" i="1" s="1"/>
  <c r="N265" i="1"/>
  <c r="N264" i="1" s="1"/>
  <c r="L265" i="1"/>
  <c r="L264" i="1" s="1"/>
  <c r="M262" i="1"/>
  <c r="O261" i="1"/>
  <c r="O260" i="1" s="1"/>
  <c r="N261" i="1"/>
  <c r="N260" i="1" s="1"/>
  <c r="L261" i="1"/>
  <c r="L260" i="1" s="1"/>
  <c r="O258" i="1"/>
  <c r="O257" i="1" s="1"/>
  <c r="N258" i="1"/>
  <c r="N257" i="1" s="1"/>
  <c r="M258" i="1"/>
  <c r="L258" i="1"/>
  <c r="L257" i="1" s="1"/>
  <c r="M257" i="1"/>
  <c r="O255" i="1"/>
  <c r="O254" i="1" s="1"/>
  <c r="N255" i="1"/>
  <c r="N254" i="1" s="1"/>
  <c r="M255" i="1"/>
  <c r="M254" i="1" s="1"/>
  <c r="L255" i="1"/>
  <c r="L254" i="1" s="1"/>
  <c r="N253" i="1"/>
  <c r="O252" i="1"/>
  <c r="O251" i="1" s="1"/>
  <c r="M252" i="1"/>
  <c r="M251" i="1" s="1"/>
  <c r="L252" i="1"/>
  <c r="L251" i="1" s="1"/>
  <c r="N250" i="1"/>
  <c r="O249" i="1"/>
  <c r="O248" i="1" s="1"/>
  <c r="M249" i="1"/>
  <c r="M248" i="1" s="1"/>
  <c r="L249" i="1"/>
  <c r="L248" i="1" s="1"/>
  <c r="N247" i="1"/>
  <c r="O246" i="1"/>
  <c r="O245" i="1" s="1"/>
  <c r="M246" i="1"/>
  <c r="M245" i="1" s="1"/>
  <c r="L246" i="1"/>
  <c r="L245" i="1" s="1"/>
  <c r="N241" i="1"/>
  <c r="N240" i="1" s="1"/>
  <c r="N239" i="1" s="1"/>
  <c r="O240" i="1"/>
  <c r="O239" i="1" s="1"/>
  <c r="M240" i="1"/>
  <c r="M239" i="1" s="1"/>
  <c r="L240" i="1"/>
  <c r="L239" i="1" s="1"/>
  <c r="M238" i="1"/>
  <c r="O237" i="1"/>
  <c r="O236" i="1" s="1"/>
  <c r="N237" i="1"/>
  <c r="N236" i="1" s="1"/>
  <c r="L237" i="1"/>
  <c r="L236" i="1" s="1"/>
  <c r="O231" i="1"/>
  <c r="N231" i="1"/>
  <c r="M231" i="1"/>
  <c r="M230" i="1" s="1"/>
  <c r="L231" i="1"/>
  <c r="L230" i="1" s="1"/>
  <c r="O230" i="1"/>
  <c r="N230" i="1"/>
  <c r="O229" i="1"/>
  <c r="O228" i="1" s="1"/>
  <c r="N228" i="1"/>
  <c r="M228" i="1"/>
  <c r="L228" i="1"/>
  <c r="O227" i="1"/>
  <c r="N226" i="1"/>
  <c r="M226" i="1"/>
  <c r="L226" i="1"/>
  <c r="N224" i="1"/>
  <c r="N223" i="1" s="1"/>
  <c r="N222" i="1" s="1"/>
  <c r="O223" i="1"/>
  <c r="O222" i="1" s="1"/>
  <c r="M223" i="1"/>
  <c r="M222" i="1" s="1"/>
  <c r="L223" i="1"/>
  <c r="L222" i="1" s="1"/>
  <c r="N221" i="1"/>
  <c r="N220" i="1" s="1"/>
  <c r="O220" i="1"/>
  <c r="M220" i="1"/>
  <c r="M217" i="1" s="1"/>
  <c r="L220" i="1"/>
  <c r="N219" i="1"/>
  <c r="O218" i="1"/>
  <c r="M218" i="1"/>
  <c r="L218" i="1"/>
  <c r="N216" i="1"/>
  <c r="N215" i="1" s="1"/>
  <c r="O215" i="1"/>
  <c r="M215" i="1"/>
  <c r="L215" i="1"/>
  <c r="N214" i="1"/>
  <c r="N213" i="1" s="1"/>
  <c r="O213" i="1"/>
  <c r="M213" i="1"/>
  <c r="L213" i="1"/>
  <c r="O212" i="1"/>
  <c r="N210" i="1"/>
  <c r="N209" i="1" s="1"/>
  <c r="N208" i="1" s="1"/>
  <c r="N207" i="1" s="1"/>
  <c r="O209" i="1"/>
  <c r="O208" i="1" s="1"/>
  <c r="O207" i="1" s="1"/>
  <c r="M209" i="1"/>
  <c r="M208" i="1" s="1"/>
  <c r="M207" i="1" s="1"/>
  <c r="L209" i="1"/>
  <c r="L208" i="1" s="1"/>
  <c r="L207" i="1" s="1"/>
  <c r="M202" i="1"/>
  <c r="O201" i="1"/>
  <c r="N201" i="1"/>
  <c r="L201" i="1"/>
  <c r="M200" i="1"/>
  <c r="O199" i="1"/>
  <c r="O198" i="1" s="1"/>
  <c r="O197" i="1" s="1"/>
  <c r="N199" i="1"/>
  <c r="N198" i="1" s="1"/>
  <c r="N197" i="1" s="1"/>
  <c r="L199" i="1"/>
  <c r="O195" i="1"/>
  <c r="N195" i="1"/>
  <c r="M195" i="1"/>
  <c r="M194" i="1" s="1"/>
  <c r="L195" i="1"/>
  <c r="L194" i="1" s="1"/>
  <c r="O194" i="1"/>
  <c r="N194" i="1"/>
  <c r="M193" i="1"/>
  <c r="O192" i="1"/>
  <c r="O191" i="1" s="1"/>
  <c r="O190" i="1" s="1"/>
  <c r="N192" i="1"/>
  <c r="N191" i="1" s="1"/>
  <c r="N190" i="1" s="1"/>
  <c r="L192" i="1"/>
  <c r="L191" i="1" s="1"/>
  <c r="N189" i="1"/>
  <c r="O188" i="1"/>
  <c r="O187" i="1" s="1"/>
  <c r="O186" i="1" s="1"/>
  <c r="M188" i="1"/>
  <c r="M187" i="1" s="1"/>
  <c r="M186" i="1" s="1"/>
  <c r="L188" i="1"/>
  <c r="L187" i="1" s="1"/>
  <c r="L186" i="1" s="1"/>
  <c r="N185" i="1"/>
  <c r="O184" i="1"/>
  <c r="O183" i="1" s="1"/>
  <c r="O182" i="1" s="1"/>
  <c r="M184" i="1"/>
  <c r="M183" i="1" s="1"/>
  <c r="M182" i="1" s="1"/>
  <c r="L184" i="1"/>
  <c r="L183" i="1" s="1"/>
  <c r="L182" i="1" s="1"/>
  <c r="N180" i="1"/>
  <c r="N179" i="1" s="1"/>
  <c r="N178" i="1" s="1"/>
  <c r="N177" i="1" s="1"/>
  <c r="O179" i="1"/>
  <c r="O178" i="1" s="1"/>
  <c r="O177" i="1" s="1"/>
  <c r="M179" i="1"/>
  <c r="M178" i="1" s="1"/>
  <c r="M177" i="1" s="1"/>
  <c r="L179" i="1"/>
  <c r="L178" i="1" s="1"/>
  <c r="L177" i="1" s="1"/>
  <c r="O175" i="1"/>
  <c r="N175" i="1"/>
  <c r="M175" i="1"/>
  <c r="L175" i="1"/>
  <c r="O174" i="1"/>
  <c r="N174" i="1"/>
  <c r="M174" i="1"/>
  <c r="L174" i="1"/>
  <c r="O172" i="1"/>
  <c r="N172" i="1"/>
  <c r="M172" i="1"/>
  <c r="M171" i="1" s="1"/>
  <c r="L172" i="1"/>
  <c r="L171" i="1" s="1"/>
  <c r="O171" i="1"/>
  <c r="N171" i="1"/>
  <c r="O169" i="1"/>
  <c r="N169" i="1"/>
  <c r="M169" i="1"/>
  <c r="M168" i="1" s="1"/>
  <c r="L169" i="1"/>
  <c r="L168" i="1" s="1"/>
  <c r="O168" i="1"/>
  <c r="N168" i="1"/>
  <c r="O167" i="1"/>
  <c r="O166" i="1" s="1"/>
  <c r="N166" i="1"/>
  <c r="M166" i="1"/>
  <c r="L166" i="1"/>
  <c r="O165" i="1"/>
  <c r="O164" i="1" s="1"/>
  <c r="N164" i="1"/>
  <c r="M164" i="1"/>
  <c r="L164" i="1"/>
  <c r="L163" i="1" s="1"/>
  <c r="N162" i="1"/>
  <c r="O161" i="1"/>
  <c r="O160" i="1" s="1"/>
  <c r="M161" i="1"/>
  <c r="M160" i="1" s="1"/>
  <c r="L161" i="1"/>
  <c r="L160" i="1" s="1"/>
  <c r="N159" i="1"/>
  <c r="N158" i="1" s="1"/>
  <c r="O158" i="1"/>
  <c r="M158" i="1"/>
  <c r="L158" i="1"/>
  <c r="N157" i="1"/>
  <c r="N156" i="1" s="1"/>
  <c r="O156" i="1"/>
  <c r="M156" i="1"/>
  <c r="L156" i="1"/>
  <c r="N154" i="1"/>
  <c r="O153" i="1"/>
  <c r="O152" i="1" s="1"/>
  <c r="M153" i="1"/>
  <c r="M152" i="1" s="1"/>
  <c r="L153" i="1"/>
  <c r="L152" i="1" s="1"/>
  <c r="N151" i="1"/>
  <c r="O150" i="1"/>
  <c r="O149" i="1" s="1"/>
  <c r="M150" i="1"/>
  <c r="M149" i="1" s="1"/>
  <c r="L150" i="1"/>
  <c r="L149" i="1" s="1"/>
  <c r="M148" i="1"/>
  <c r="M147" i="1" s="1"/>
  <c r="M146" i="1" s="1"/>
  <c r="O147" i="1"/>
  <c r="O146" i="1" s="1"/>
  <c r="N147" i="1"/>
  <c r="N146" i="1" s="1"/>
  <c r="L147" i="1"/>
  <c r="L146" i="1" s="1"/>
  <c r="O142" i="1"/>
  <c r="O141" i="1" s="1"/>
  <c r="O137" i="1" s="1"/>
  <c r="N142" i="1"/>
  <c r="N141" i="1" s="1"/>
  <c r="N137" i="1" s="1"/>
  <c r="M142" i="1"/>
  <c r="M141" i="1" s="1"/>
  <c r="M137" i="1" s="1"/>
  <c r="L142" i="1"/>
  <c r="L141" i="1" s="1"/>
  <c r="L137" i="1" s="1"/>
  <c r="O135" i="1"/>
  <c r="N135" i="1"/>
  <c r="N134" i="1" s="1"/>
  <c r="N133" i="1" s="1"/>
  <c r="M135" i="1"/>
  <c r="M134" i="1" s="1"/>
  <c r="M133" i="1" s="1"/>
  <c r="L135" i="1"/>
  <c r="L134" i="1" s="1"/>
  <c r="L133" i="1" s="1"/>
  <c r="O134" i="1"/>
  <c r="O133" i="1" s="1"/>
  <c r="O131" i="1"/>
  <c r="N131" i="1"/>
  <c r="M131" i="1"/>
  <c r="L131" i="1"/>
  <c r="O130" i="1"/>
  <c r="N130" i="1"/>
  <c r="M130" i="1"/>
  <c r="L130" i="1"/>
  <c r="O128" i="1"/>
  <c r="N128" i="1"/>
  <c r="M128" i="1"/>
  <c r="L128" i="1"/>
  <c r="O127" i="1"/>
  <c r="N127" i="1"/>
  <c r="M127" i="1"/>
  <c r="L127" i="1"/>
  <c r="O125" i="1"/>
  <c r="O124" i="1" s="1"/>
  <c r="N125" i="1"/>
  <c r="N124" i="1" s="1"/>
  <c r="M125" i="1"/>
  <c r="L125" i="1"/>
  <c r="L124" i="1" s="1"/>
  <c r="M124" i="1"/>
  <c r="N123" i="1"/>
  <c r="O122" i="1"/>
  <c r="O121" i="1" s="1"/>
  <c r="M122" i="1"/>
  <c r="M121" i="1" s="1"/>
  <c r="L122" i="1"/>
  <c r="L121" i="1" s="1"/>
  <c r="N120" i="1"/>
  <c r="O119" i="1"/>
  <c r="O118" i="1" s="1"/>
  <c r="M119" i="1"/>
  <c r="M118" i="1" s="1"/>
  <c r="L119" i="1"/>
  <c r="L118" i="1" s="1"/>
  <c r="N117" i="1"/>
  <c r="O116" i="1"/>
  <c r="O115" i="1" s="1"/>
  <c r="M116" i="1"/>
  <c r="M115" i="1" s="1"/>
  <c r="L116" i="1"/>
  <c r="L115" i="1" s="1"/>
  <c r="N113" i="1"/>
  <c r="O112" i="1"/>
  <c r="O111" i="1" s="1"/>
  <c r="M112" i="1"/>
  <c r="M111" i="1" s="1"/>
  <c r="L112" i="1"/>
  <c r="L111" i="1" s="1"/>
  <c r="N110" i="1"/>
  <c r="N109" i="1" s="1"/>
  <c r="N108" i="1" s="1"/>
  <c r="O109" i="1"/>
  <c r="O108" i="1" s="1"/>
  <c r="M109" i="1"/>
  <c r="M108" i="1" s="1"/>
  <c r="L109" i="1"/>
  <c r="L108" i="1" s="1"/>
  <c r="M105" i="1"/>
  <c r="O104" i="1"/>
  <c r="N104" i="1"/>
  <c r="L104" i="1"/>
  <c r="M103" i="1"/>
  <c r="O102" i="1"/>
  <c r="N102" i="1"/>
  <c r="N101" i="1" s="1"/>
  <c r="N100" i="1" s="1"/>
  <c r="L102" i="1"/>
  <c r="L101" i="1" s="1"/>
  <c r="L100" i="1" s="1"/>
  <c r="N99" i="1"/>
  <c r="O98" i="1"/>
  <c r="O97" i="1" s="1"/>
  <c r="O96" i="1" s="1"/>
  <c r="M98" i="1"/>
  <c r="M97" i="1" s="1"/>
  <c r="M96" i="1" s="1"/>
  <c r="L98" i="1"/>
  <c r="L97" i="1" s="1"/>
  <c r="L96" i="1" s="1"/>
  <c r="N95" i="1"/>
  <c r="O94" i="1"/>
  <c r="O93" i="1" s="1"/>
  <c r="M94" i="1"/>
  <c r="M93" i="1" s="1"/>
  <c r="L94" i="1"/>
  <c r="L93" i="1" s="1"/>
  <c r="N92" i="1"/>
  <c r="O91" i="1"/>
  <c r="O90" i="1" s="1"/>
  <c r="M91" i="1"/>
  <c r="M90" i="1" s="1"/>
  <c r="L91" i="1"/>
  <c r="L90" i="1" s="1"/>
  <c r="M88" i="1"/>
  <c r="O87" i="1"/>
  <c r="O86" i="1" s="1"/>
  <c r="O85" i="1" s="1"/>
  <c r="N87" i="1"/>
  <c r="N86" i="1" s="1"/>
  <c r="N85" i="1" s="1"/>
  <c r="L87" i="1"/>
  <c r="L86" i="1" s="1"/>
  <c r="L85" i="1" s="1"/>
  <c r="N83" i="1"/>
  <c r="N82" i="1" s="1"/>
  <c r="N81" i="1" s="1"/>
  <c r="O82" i="1"/>
  <c r="O81" i="1" s="1"/>
  <c r="M82" i="1"/>
  <c r="M81" i="1" s="1"/>
  <c r="L82" i="1"/>
  <c r="L81" i="1" s="1"/>
  <c r="N80" i="1"/>
  <c r="N79" i="1" s="1"/>
  <c r="O79" i="1"/>
  <c r="M79" i="1"/>
  <c r="L79" i="1"/>
  <c r="N78" i="1"/>
  <c r="O77" i="1"/>
  <c r="M77" i="1"/>
  <c r="L77" i="1"/>
  <c r="N76" i="1"/>
  <c r="O75" i="1"/>
  <c r="M75" i="1"/>
  <c r="L75" i="1"/>
  <c r="M71" i="1"/>
  <c r="M70" i="1" s="1"/>
  <c r="O70" i="1"/>
  <c r="N70" i="1"/>
  <c r="L70" i="1"/>
  <c r="O69" i="1"/>
  <c r="O68" i="1" s="1"/>
  <c r="N68" i="1"/>
  <c r="M68" i="1"/>
  <c r="L68" i="1"/>
  <c r="O67" i="1"/>
  <c r="O66" i="1" s="1"/>
  <c r="N66" i="1"/>
  <c r="M66" i="1"/>
  <c r="L66" i="1"/>
  <c r="N59" i="1"/>
  <c r="O58" i="1"/>
  <c r="O57" i="1" s="1"/>
  <c r="M58" i="1"/>
  <c r="M57" i="1" s="1"/>
  <c r="L58" i="1"/>
  <c r="L57" i="1" s="1"/>
  <c r="N56" i="1"/>
  <c r="O55" i="1"/>
  <c r="O54" i="1" s="1"/>
  <c r="M55" i="1"/>
  <c r="M54" i="1" s="1"/>
  <c r="L55" i="1"/>
  <c r="L54" i="1" s="1"/>
  <c r="N53" i="1"/>
  <c r="O52" i="1"/>
  <c r="O51" i="1" s="1"/>
  <c r="M52" i="1"/>
  <c r="M51" i="1" s="1"/>
  <c r="L52" i="1"/>
  <c r="L51" i="1" s="1"/>
  <c r="N50" i="1"/>
  <c r="O49" i="1"/>
  <c r="O48" i="1" s="1"/>
  <c r="M49" i="1"/>
  <c r="M48" i="1" s="1"/>
  <c r="L49" i="1"/>
  <c r="L48" i="1" s="1"/>
  <c r="N47" i="1"/>
  <c r="N46" i="1" s="1"/>
  <c r="N45" i="1" s="1"/>
  <c r="O46" i="1"/>
  <c r="O45" i="1" s="1"/>
  <c r="M46" i="1"/>
  <c r="M45" i="1" s="1"/>
  <c r="L46" i="1"/>
  <c r="L45" i="1" s="1"/>
  <c r="M41" i="1"/>
  <c r="M40" i="1" s="1"/>
  <c r="O40" i="1"/>
  <c r="N40" i="1"/>
  <c r="L40" i="1"/>
  <c r="M39" i="1"/>
  <c r="O38" i="1"/>
  <c r="N38" i="1"/>
  <c r="L38" i="1"/>
  <c r="M37" i="1"/>
  <c r="M36" i="1" s="1"/>
  <c r="O36" i="1"/>
  <c r="O35" i="1" s="1"/>
  <c r="N36" i="1"/>
  <c r="L36" i="1"/>
  <c r="M33" i="1"/>
  <c r="O32" i="1"/>
  <c r="O31" i="1" s="1"/>
  <c r="O30" i="1" s="1"/>
  <c r="N32" i="1"/>
  <c r="N31" i="1" s="1"/>
  <c r="N30" i="1" s="1"/>
  <c r="L32" i="1"/>
  <c r="L31" i="1" s="1"/>
  <c r="L30" i="1" s="1"/>
  <c r="O29" i="1"/>
  <c r="N28" i="1"/>
  <c r="N27" i="1" s="1"/>
  <c r="M28" i="1"/>
  <c r="M27" i="1" s="1"/>
  <c r="L28" i="1"/>
  <c r="L27" i="1" s="1"/>
  <c r="N26" i="1"/>
  <c r="O25" i="1"/>
  <c r="O24" i="1" s="1"/>
  <c r="N25" i="1"/>
  <c r="N24" i="1" s="1"/>
  <c r="M25" i="1"/>
  <c r="M24" i="1" s="1"/>
  <c r="L25" i="1"/>
  <c r="L24" i="1" s="1"/>
  <c r="N23" i="1"/>
  <c r="N22" i="1" s="1"/>
  <c r="N21" i="1" s="1"/>
  <c r="O22" i="1"/>
  <c r="O21" i="1" s="1"/>
  <c r="M22" i="1"/>
  <c r="M21" i="1" s="1"/>
  <c r="L22" i="1"/>
  <c r="L21" i="1" s="1"/>
  <c r="N20" i="1"/>
  <c r="O19" i="1"/>
  <c r="M19" i="1"/>
  <c r="L19" i="1"/>
  <c r="N18" i="1"/>
  <c r="O17" i="1"/>
  <c r="M17" i="1"/>
  <c r="L17" i="1"/>
  <c r="N16" i="1"/>
  <c r="N15" i="1" s="1"/>
  <c r="O15" i="1"/>
  <c r="M15" i="1"/>
  <c r="L15" i="1"/>
  <c r="N13" i="1"/>
  <c r="N12" i="1" s="1"/>
  <c r="N11" i="1" s="1"/>
  <c r="O12" i="1"/>
  <c r="O11" i="1" s="1"/>
  <c r="M12" i="1"/>
  <c r="M11" i="1" s="1"/>
  <c r="L12" i="1"/>
  <c r="L11" i="1" s="1"/>
  <c r="K413" i="1"/>
  <c r="K412" i="1" s="1"/>
  <c r="K410" i="1"/>
  <c r="K409" i="1" s="1"/>
  <c r="K407" i="1"/>
  <c r="K406" i="1" s="1"/>
  <c r="K401" i="1"/>
  <c r="K399" i="1"/>
  <c r="K393" i="1"/>
  <c r="K392" i="1" s="1"/>
  <c r="K391" i="1" s="1"/>
  <c r="K389" i="1"/>
  <c r="K388" i="1" s="1"/>
  <c r="K387" i="1" s="1"/>
  <c r="K384" i="1"/>
  <c r="K383" i="1"/>
  <c r="K382" i="1" s="1"/>
  <c r="K380" i="1"/>
  <c r="K379" i="1" s="1"/>
  <c r="K378" i="1" s="1"/>
  <c r="K376" i="1"/>
  <c r="K375" i="1" s="1"/>
  <c r="K373" i="1"/>
  <c r="K371" i="1"/>
  <c r="K365" i="1"/>
  <c r="K364" i="1" s="1"/>
  <c r="K362" i="1"/>
  <c r="K360" i="1"/>
  <c r="K356" i="1"/>
  <c r="K355" i="1" s="1"/>
  <c r="K352" i="1"/>
  <c r="K351" i="1" s="1"/>
  <c r="K349" i="1"/>
  <c r="K348" i="1" s="1"/>
  <c r="K345" i="1"/>
  <c r="K344" i="1" s="1"/>
  <c r="K343" i="1" s="1"/>
  <c r="K340" i="1"/>
  <c r="K339" i="1" s="1"/>
  <c r="K337" i="1"/>
  <c r="K335" i="1"/>
  <c r="K333" i="1"/>
  <c r="K330" i="1"/>
  <c r="K329" i="1" s="1"/>
  <c r="K326" i="1"/>
  <c r="K324" i="1"/>
  <c r="K320" i="1"/>
  <c r="K319" i="1" s="1"/>
  <c r="K317" i="1"/>
  <c r="K316" i="1" s="1"/>
  <c r="K314" i="1"/>
  <c r="K313" i="1" s="1"/>
  <c r="K308" i="1"/>
  <c r="K307" i="1" s="1"/>
  <c r="K304" i="1"/>
  <c r="K303" i="1" s="1"/>
  <c r="K298" i="1"/>
  <c r="K297" i="1" s="1"/>
  <c r="K295" i="1"/>
  <c r="K294" i="1" s="1"/>
  <c r="K292" i="1"/>
  <c r="K291" i="1" s="1"/>
  <c r="K289" i="1"/>
  <c r="K288" i="1" s="1"/>
  <c r="K286" i="1"/>
  <c r="K285" i="1" s="1"/>
  <c r="K283" i="1"/>
  <c r="K282" i="1" s="1"/>
  <c r="K280" i="1"/>
  <c r="K279" i="1" s="1"/>
  <c r="K277" i="1"/>
  <c r="K276" i="1" s="1"/>
  <c r="K271" i="1"/>
  <c r="K270" i="1" s="1"/>
  <c r="K265" i="1"/>
  <c r="K264" i="1" s="1"/>
  <c r="K261" i="1"/>
  <c r="K260" i="1" s="1"/>
  <c r="K258" i="1"/>
  <c r="K257" i="1" s="1"/>
  <c r="K255" i="1"/>
  <c r="K254" i="1" s="1"/>
  <c r="K252" i="1"/>
  <c r="K251" i="1" s="1"/>
  <c r="K249" i="1"/>
  <c r="K248" i="1" s="1"/>
  <c r="K246" i="1"/>
  <c r="K245" i="1" s="1"/>
  <c r="K240" i="1"/>
  <c r="K239" i="1" s="1"/>
  <c r="K237" i="1"/>
  <c r="K236" i="1" s="1"/>
  <c r="K231" i="1"/>
  <c r="K230" i="1" s="1"/>
  <c r="K228" i="1"/>
  <c r="K226" i="1"/>
  <c r="K223" i="1"/>
  <c r="K222" i="1" s="1"/>
  <c r="K220" i="1"/>
  <c r="K218" i="1"/>
  <c r="K215" i="1"/>
  <c r="K213" i="1"/>
  <c r="K209" i="1"/>
  <c r="K208" i="1" s="1"/>
  <c r="K207" i="1" s="1"/>
  <c r="K201" i="1"/>
  <c r="K199" i="1"/>
  <c r="K195" i="1"/>
  <c r="K194" i="1" s="1"/>
  <c r="K192" i="1"/>
  <c r="K191" i="1" s="1"/>
  <c r="K188" i="1"/>
  <c r="K187" i="1" s="1"/>
  <c r="K186" i="1" s="1"/>
  <c r="K184" i="1"/>
  <c r="K183" i="1" s="1"/>
  <c r="K182" i="1" s="1"/>
  <c r="K179" i="1"/>
  <c r="K178" i="1" s="1"/>
  <c r="K177" i="1" s="1"/>
  <c r="K175" i="1"/>
  <c r="K174" i="1" s="1"/>
  <c r="K172" i="1"/>
  <c r="K171" i="1" s="1"/>
  <c r="K169" i="1"/>
  <c r="K168" i="1" s="1"/>
  <c r="K166" i="1"/>
  <c r="K164" i="1"/>
  <c r="K161" i="1"/>
  <c r="K160" i="1" s="1"/>
  <c r="K158" i="1"/>
  <c r="K156" i="1"/>
  <c r="K153" i="1"/>
  <c r="K152" i="1" s="1"/>
  <c r="K150" i="1"/>
  <c r="K149" i="1" s="1"/>
  <c r="K147" i="1"/>
  <c r="K146" i="1" s="1"/>
  <c r="K142" i="1"/>
  <c r="K141" i="1" s="1"/>
  <c r="K137" i="1" s="1"/>
  <c r="K135" i="1"/>
  <c r="K134" i="1" s="1"/>
  <c r="K133" i="1" s="1"/>
  <c r="K131" i="1"/>
  <c r="K130" i="1" s="1"/>
  <c r="K128" i="1"/>
  <c r="K127" i="1" s="1"/>
  <c r="K125" i="1"/>
  <c r="K124" i="1" s="1"/>
  <c r="K122" i="1"/>
  <c r="K121" i="1" s="1"/>
  <c r="K119" i="1"/>
  <c r="K118" i="1" s="1"/>
  <c r="K116" i="1"/>
  <c r="K115" i="1" s="1"/>
  <c r="K112" i="1"/>
  <c r="K111" i="1" s="1"/>
  <c r="K109" i="1"/>
  <c r="K108" i="1" s="1"/>
  <c r="K104" i="1"/>
  <c r="K102" i="1"/>
  <c r="K98" i="1"/>
  <c r="K97" i="1" s="1"/>
  <c r="K96" i="1" s="1"/>
  <c r="K94" i="1"/>
  <c r="K93" i="1" s="1"/>
  <c r="K91" i="1"/>
  <c r="K90" i="1" s="1"/>
  <c r="K87" i="1"/>
  <c r="K86" i="1" s="1"/>
  <c r="K85" i="1" s="1"/>
  <c r="K82" i="1"/>
  <c r="K81" i="1" s="1"/>
  <c r="K79" i="1"/>
  <c r="K77" i="1"/>
  <c r="K75" i="1"/>
  <c r="K70" i="1"/>
  <c r="K68" i="1"/>
  <c r="K66" i="1"/>
  <c r="K58" i="1"/>
  <c r="K57" i="1" s="1"/>
  <c r="K55" i="1"/>
  <c r="K54" i="1" s="1"/>
  <c r="K52" i="1"/>
  <c r="K51" i="1" s="1"/>
  <c r="K49" i="1"/>
  <c r="K48" i="1" s="1"/>
  <c r="K46" i="1"/>
  <c r="K45" i="1" s="1"/>
  <c r="K40" i="1"/>
  <c r="K38" i="1"/>
  <c r="K36" i="1"/>
  <c r="K32" i="1"/>
  <c r="K31" i="1" s="1"/>
  <c r="K30" i="1" s="1"/>
  <c r="K28" i="1"/>
  <c r="K27" i="1" s="1"/>
  <c r="K25" i="1"/>
  <c r="K24" i="1" s="1"/>
  <c r="K22" i="1"/>
  <c r="K21" i="1" s="1"/>
  <c r="K19" i="1"/>
  <c r="K17" i="1"/>
  <c r="K15" i="1"/>
  <c r="K12" i="1"/>
  <c r="K11" i="1" s="1"/>
  <c r="L263" i="1" l="1"/>
  <c r="K65" i="1"/>
  <c r="K64" i="1" s="1"/>
  <c r="K63" i="1" s="1"/>
  <c r="K359" i="1"/>
  <c r="K155" i="1"/>
  <c r="K74" i="1"/>
  <c r="K263" i="1"/>
  <c r="N155" i="1"/>
  <c r="K198" i="1"/>
  <c r="K197" i="1" s="1"/>
  <c r="K225" i="1"/>
  <c r="K370" i="1"/>
  <c r="K163" i="1"/>
  <c r="L352" i="2"/>
  <c r="K61" i="3"/>
  <c r="K352" i="2"/>
  <c r="K171" i="3"/>
  <c r="K345" i="3"/>
  <c r="K316" i="3" s="1"/>
  <c r="K114" i="3"/>
  <c r="K332" i="1"/>
  <c r="K367" i="3"/>
  <c r="K362" i="3" s="1"/>
  <c r="K10" i="2"/>
  <c r="K9" i="2" s="1"/>
  <c r="L114" i="3"/>
  <c r="K319" i="2"/>
  <c r="K318" i="2" s="1"/>
  <c r="K245" i="2" s="1"/>
  <c r="L196" i="2"/>
  <c r="L195" i="2" s="1"/>
  <c r="L194" i="2" s="1"/>
  <c r="L319" i="2"/>
  <c r="L318" i="2" s="1"/>
  <c r="L245" i="2" s="1"/>
  <c r="K405" i="1"/>
  <c r="K404" i="1" s="1"/>
  <c r="K403" i="1" s="1"/>
  <c r="L8" i="3"/>
  <c r="N225" i="1"/>
  <c r="K217" i="1"/>
  <c r="M199" i="1"/>
  <c r="L198" i="1"/>
  <c r="L197" i="1" s="1"/>
  <c r="L190" i="1"/>
  <c r="N314" i="1"/>
  <c r="N313" i="1" s="1"/>
  <c r="L374" i="2"/>
  <c r="N35" i="1"/>
  <c r="L65" i="1"/>
  <c r="L64" i="1" s="1"/>
  <c r="L63" i="1" s="1"/>
  <c r="L367" i="3"/>
  <c r="L362" i="3" s="1"/>
  <c r="L14" i="1"/>
  <c r="M163" i="1"/>
  <c r="O155" i="1"/>
  <c r="K196" i="2"/>
  <c r="K195" i="2" s="1"/>
  <c r="K194" i="2" s="1"/>
  <c r="L35" i="1"/>
  <c r="L34" i="1" s="1"/>
  <c r="M212" i="1"/>
  <c r="L370" i="1"/>
  <c r="L369" i="1" s="1"/>
  <c r="O163" i="1"/>
  <c r="K369" i="1"/>
  <c r="K368" i="1" s="1"/>
  <c r="L405" i="1"/>
  <c r="L404" i="1" s="1"/>
  <c r="L403" i="1" s="1"/>
  <c r="N212" i="1"/>
  <c r="M386" i="1"/>
  <c r="K398" i="1"/>
  <c r="K397" i="1" s="1"/>
  <c r="K396" i="1" s="1"/>
  <c r="K395" i="1" s="1"/>
  <c r="L235" i="1"/>
  <c r="M370" i="1"/>
  <c r="M369" i="1" s="1"/>
  <c r="M368" i="1" s="1"/>
  <c r="M405" i="1"/>
  <c r="M404" i="1" s="1"/>
  <c r="M403" i="1" s="1"/>
  <c r="K73" i="1"/>
  <c r="K72" i="1" s="1"/>
  <c r="K235" i="1"/>
  <c r="O34" i="1"/>
  <c r="N65" i="1"/>
  <c r="N64" i="1" s="1"/>
  <c r="N63" i="1" s="1"/>
  <c r="L155" i="1"/>
  <c r="M261" i="1"/>
  <c r="M260" i="1" s="1"/>
  <c r="O358" i="1"/>
  <c r="O370" i="1"/>
  <c r="K386" i="1"/>
  <c r="L386" i="1"/>
  <c r="O405" i="1"/>
  <c r="O404" i="1" s="1"/>
  <c r="O403" i="1" s="1"/>
  <c r="K323" i="1"/>
  <c r="K322" i="1" s="1"/>
  <c r="L347" i="1"/>
  <c r="N359" i="1"/>
  <c r="N358" i="1" s="1"/>
  <c r="O217" i="1"/>
  <c r="M225" i="1"/>
  <c r="O101" i="1"/>
  <c r="O100" i="1" s="1"/>
  <c r="L10" i="2"/>
  <c r="L9" i="2" s="1"/>
  <c r="K101" i="1"/>
  <c r="K100" i="1" s="1"/>
  <c r="M89" i="1"/>
  <c r="K156" i="2"/>
  <c r="K154" i="2" s="1"/>
  <c r="L154" i="2"/>
  <c r="L155" i="2"/>
  <c r="O65" i="1"/>
  <c r="O64" i="1" s="1"/>
  <c r="O63" i="1" s="1"/>
  <c r="K328" i="1"/>
  <c r="M14" i="1"/>
  <c r="K14" i="1"/>
  <c r="K10" i="1" s="1"/>
  <c r="K35" i="1"/>
  <c r="K34" i="1" s="1"/>
  <c r="K212" i="1"/>
  <c r="K211" i="1" s="1"/>
  <c r="K206" i="1" s="1"/>
  <c r="K306" i="1"/>
  <c r="K358" i="1"/>
  <c r="O14" i="1"/>
  <c r="M38" i="1"/>
  <c r="M35" i="1" s="1"/>
  <c r="M34" i="1" s="1"/>
  <c r="N49" i="1"/>
  <c r="N48" i="1" s="1"/>
  <c r="L74" i="1"/>
  <c r="L73" i="1" s="1"/>
  <c r="L72" i="1" s="1"/>
  <c r="M74" i="1"/>
  <c r="M73" i="1" s="1"/>
  <c r="M72" i="1" s="1"/>
  <c r="N91" i="1"/>
  <c r="N90" i="1" s="1"/>
  <c r="O107" i="1"/>
  <c r="N119" i="1"/>
  <c r="N118" i="1" s="1"/>
  <c r="N153" i="1"/>
  <c r="N152" i="1" s="1"/>
  <c r="M155" i="1"/>
  <c r="N161" i="1"/>
  <c r="N160" i="1" s="1"/>
  <c r="N163" i="1"/>
  <c r="L217" i="1"/>
  <c r="M237" i="1"/>
  <c r="M236" i="1" s="1"/>
  <c r="M235" i="1" s="1"/>
  <c r="O263" i="1"/>
  <c r="N283" i="1"/>
  <c r="N282" i="1" s="1"/>
  <c r="M298" i="1"/>
  <c r="M297" i="1" s="1"/>
  <c r="L306" i="1"/>
  <c r="N326" i="1"/>
  <c r="L332" i="1"/>
  <c r="L328" i="1" s="1"/>
  <c r="L358" i="1"/>
  <c r="M365" i="1"/>
  <c r="M364" i="1" s="1"/>
  <c r="M211" i="1"/>
  <c r="M206" i="1" s="1"/>
  <c r="N280" i="1"/>
  <c r="N279" i="1" s="1"/>
  <c r="O28" i="1"/>
  <c r="O27" i="1" s="1"/>
  <c r="M65" i="1"/>
  <c r="M64" i="1" s="1"/>
  <c r="M63" i="1" s="1"/>
  <c r="O74" i="1"/>
  <c r="O73" i="1" s="1"/>
  <c r="O72" i="1" s="1"/>
  <c r="N77" i="1"/>
  <c r="M192" i="1"/>
  <c r="M191" i="1" s="1"/>
  <c r="M190" i="1" s="1"/>
  <c r="O235" i="1"/>
  <c r="N308" i="1"/>
  <c r="N307" i="1" s="1"/>
  <c r="N306" i="1" s="1"/>
  <c r="O323" i="1"/>
  <c r="O322" i="1" s="1"/>
  <c r="O376" i="1"/>
  <c r="O375" i="1" s="1"/>
  <c r="N399" i="1"/>
  <c r="N398" i="1" s="1"/>
  <c r="N397" i="1" s="1"/>
  <c r="N396" i="1" s="1"/>
  <c r="N395" i="1" s="1"/>
  <c r="K347" i="1"/>
  <c r="N55" i="1"/>
  <c r="N54" i="1" s="1"/>
  <c r="N98" i="1"/>
  <c r="N97" i="1" s="1"/>
  <c r="N96" i="1" s="1"/>
  <c r="N150" i="1"/>
  <c r="N149" i="1" s="1"/>
  <c r="N218" i="1"/>
  <c r="N217" i="1" s="1"/>
  <c r="N249" i="1"/>
  <c r="N248" i="1" s="1"/>
  <c r="N252" i="1"/>
  <c r="N251" i="1" s="1"/>
  <c r="N75" i="1"/>
  <c r="N74" i="1" s="1"/>
  <c r="N73" i="1" s="1"/>
  <c r="N72" i="1" s="1"/>
  <c r="N112" i="1"/>
  <c r="N111" i="1" s="1"/>
  <c r="N107" i="1" s="1"/>
  <c r="N122" i="1"/>
  <c r="N121" i="1" s="1"/>
  <c r="N184" i="1"/>
  <c r="N183" i="1" s="1"/>
  <c r="N182" i="1" s="1"/>
  <c r="N188" i="1"/>
  <c r="N187" i="1" s="1"/>
  <c r="N186" i="1" s="1"/>
  <c r="L212" i="1"/>
  <c r="O226" i="1"/>
  <c r="O225" i="1" s="1"/>
  <c r="L225" i="1"/>
  <c r="M265" i="1"/>
  <c r="M264" i="1" s="1"/>
  <c r="N277" i="1"/>
  <c r="N276" i="1" s="1"/>
  <c r="O306" i="1"/>
  <c r="M320" i="1"/>
  <c r="M319" i="1" s="1"/>
  <c r="M306" i="1" s="1"/>
  <c r="M328" i="1"/>
  <c r="O332" i="1"/>
  <c r="O328" i="1" s="1"/>
  <c r="N337" i="1"/>
  <c r="M352" i="1"/>
  <c r="M351" i="1" s="1"/>
  <c r="M362" i="1"/>
  <c r="M359" i="1" s="1"/>
  <c r="N407" i="1"/>
  <c r="N406" i="1" s="1"/>
  <c r="N347" i="1"/>
  <c r="L368" i="1"/>
  <c r="O386" i="1"/>
  <c r="L316" i="3"/>
  <c r="M356" i="1"/>
  <c r="M355" i="1" s="1"/>
  <c r="M398" i="1"/>
  <c r="M397" i="1" s="1"/>
  <c r="M396" i="1" s="1"/>
  <c r="M395" i="1" s="1"/>
  <c r="K8" i="3"/>
  <c r="L107" i="1"/>
  <c r="K107" i="1"/>
  <c r="O181" i="1"/>
  <c r="K190" i="1"/>
  <c r="K181" i="1" s="1"/>
  <c r="M10" i="1"/>
  <c r="M114" i="1"/>
  <c r="M145" i="1"/>
  <c r="M144" i="1" s="1"/>
  <c r="K89" i="1"/>
  <c r="K84" i="1" s="1"/>
  <c r="K114" i="1"/>
  <c r="K145" i="1"/>
  <c r="K144" i="1" s="1"/>
  <c r="L10" i="1"/>
  <c r="L89" i="1"/>
  <c r="L84" i="1" s="1"/>
  <c r="M107" i="1"/>
  <c r="L114" i="1"/>
  <c r="O114" i="1"/>
  <c r="L145" i="1"/>
  <c r="L144" i="1" s="1"/>
  <c r="N289" i="1"/>
  <c r="N288" i="1" s="1"/>
  <c r="O89" i="1"/>
  <c r="N17" i="1"/>
  <c r="M32" i="1"/>
  <c r="M31" i="1" s="1"/>
  <c r="M30" i="1" s="1"/>
  <c r="N52" i="1"/>
  <c r="N51" i="1" s="1"/>
  <c r="N94" i="1"/>
  <c r="N93" i="1" s="1"/>
  <c r="N19" i="1"/>
  <c r="M87" i="1"/>
  <c r="M86" i="1" s="1"/>
  <c r="M85" i="1" s="1"/>
  <c r="M102" i="1"/>
  <c r="M104" i="1"/>
  <c r="N58" i="1"/>
  <c r="N57" i="1" s="1"/>
  <c r="N116" i="1"/>
  <c r="N115" i="1" s="1"/>
  <c r="N246" i="1"/>
  <c r="N245" i="1" s="1"/>
  <c r="O347" i="1"/>
  <c r="O342" i="1" s="1"/>
  <c r="M201" i="1"/>
  <c r="M198" i="1" s="1"/>
  <c r="M197" i="1" s="1"/>
  <c r="N271" i="1"/>
  <c r="N270" i="1" s="1"/>
  <c r="N324" i="1"/>
  <c r="N323" i="1" s="1"/>
  <c r="N322" i="1" s="1"/>
  <c r="N335" i="1"/>
  <c r="M345" i="1"/>
  <c r="M344" i="1" s="1"/>
  <c r="M343" i="1" s="1"/>
  <c r="N373" i="1"/>
  <c r="N370" i="1" s="1"/>
  <c r="N369" i="1" s="1"/>
  <c r="N368" i="1" s="1"/>
  <c r="N393" i="1"/>
  <c r="N392" i="1" s="1"/>
  <c r="N391" i="1" s="1"/>
  <c r="N386" i="1" s="1"/>
  <c r="N410" i="1"/>
  <c r="N409" i="1" s="1"/>
  <c r="L181" i="1" l="1"/>
  <c r="M263" i="1"/>
  <c r="L367" i="1"/>
  <c r="M358" i="1"/>
  <c r="N211" i="1"/>
  <c r="N206" i="1" s="1"/>
  <c r="L9" i="1"/>
  <c r="O10" i="1"/>
  <c r="O9" i="1" s="1"/>
  <c r="N405" i="1"/>
  <c r="N404" i="1" s="1"/>
  <c r="N403" i="1" s="1"/>
  <c r="N332" i="1"/>
  <c r="N328" i="1" s="1"/>
  <c r="N181" i="1"/>
  <c r="M367" i="1"/>
  <c r="M106" i="1"/>
  <c r="K8" i="2"/>
  <c r="K404" i="2" s="1"/>
  <c r="L8" i="2"/>
  <c r="L404" i="2" s="1"/>
  <c r="N145" i="1"/>
  <c r="N144" i="1" s="1"/>
  <c r="O84" i="1"/>
  <c r="O145" i="1"/>
  <c r="O144" i="1" s="1"/>
  <c r="N114" i="1"/>
  <c r="N106" i="1" s="1"/>
  <c r="O369" i="1"/>
  <c r="O368" i="1" s="1"/>
  <c r="N342" i="1"/>
  <c r="N89" i="1"/>
  <c r="N84" i="1" s="1"/>
  <c r="K9" i="1"/>
  <c r="N34" i="1"/>
  <c r="K367" i="1"/>
  <c r="N235" i="1"/>
  <c r="L342" i="1"/>
  <c r="N263" i="1"/>
  <c r="O211" i="1"/>
  <c r="O206" i="1" s="1"/>
  <c r="L211" i="1"/>
  <c r="L206" i="1" s="1"/>
  <c r="O367" i="1"/>
  <c r="N367" i="1"/>
  <c r="M347" i="1"/>
  <c r="M342" i="1" s="1"/>
  <c r="K234" i="1"/>
  <c r="K342" i="1"/>
  <c r="O234" i="1"/>
  <c r="O233" i="1" s="1"/>
  <c r="L234" i="1"/>
  <c r="M101" i="1"/>
  <c r="M100" i="1" s="1"/>
  <c r="M84" i="1" s="1"/>
  <c r="K155" i="2"/>
  <c r="M181" i="1"/>
  <c r="L106" i="1"/>
  <c r="M9" i="1"/>
  <c r="O106" i="1"/>
  <c r="K106" i="1"/>
  <c r="M234" i="1"/>
  <c r="N14" i="1"/>
  <c r="N10" i="1" s="1"/>
  <c r="K8" i="1" l="1"/>
  <c r="N9" i="1"/>
  <c r="N8" i="1" s="1"/>
  <c r="N234" i="1"/>
  <c r="N233" i="1" s="1"/>
  <c r="L8" i="1"/>
  <c r="K233" i="1"/>
  <c r="M233" i="1"/>
  <c r="O8" i="1"/>
  <c r="O415" i="1" s="1"/>
  <c r="L233" i="1"/>
  <c r="M8" i="1"/>
  <c r="J274" i="1"/>
  <c r="J273" i="1" s="1"/>
  <c r="J25" i="2"/>
  <c r="J24" i="2" s="1"/>
  <c r="J23" i="2" s="1"/>
  <c r="J71" i="3"/>
  <c r="J70" i="3" s="1"/>
  <c r="J69" i="3" s="1"/>
  <c r="J43" i="1"/>
  <c r="J42" i="1" s="1"/>
  <c r="K415" i="1" l="1"/>
  <c r="N415" i="1"/>
  <c r="L415" i="1"/>
  <c r="M415" i="1"/>
  <c r="J403" i="2"/>
  <c r="J402" i="2" s="1"/>
  <c r="J401" i="2" s="1"/>
  <c r="J400" i="2"/>
  <c r="J399" i="2" s="1"/>
  <c r="J398" i="2" s="1"/>
  <c r="J397" i="2"/>
  <c r="J396" i="2" s="1"/>
  <c r="J395" i="2" s="1"/>
  <c r="J393" i="2"/>
  <c r="J392" i="2" s="1"/>
  <c r="J391" i="2"/>
  <c r="J390" i="2" s="1"/>
  <c r="J387" i="2"/>
  <c r="J386" i="2" s="1"/>
  <c r="J385" i="2" s="1"/>
  <c r="J384" i="2"/>
  <c r="J383" i="2" s="1"/>
  <c r="J377" i="2"/>
  <c r="J376" i="2" s="1"/>
  <c r="J375" i="2" s="1"/>
  <c r="J373" i="2"/>
  <c r="J372" i="2" s="1"/>
  <c r="J371" i="2" s="1"/>
  <c r="J367" i="2"/>
  <c r="J366" i="2" s="1"/>
  <c r="J365" i="2" s="1"/>
  <c r="J362" i="2"/>
  <c r="J361" i="2" s="1"/>
  <c r="J360" i="2" s="1"/>
  <c r="J359" i="2"/>
  <c r="J358" i="2" s="1"/>
  <c r="J357" i="2"/>
  <c r="J356" i="2" s="1"/>
  <c r="J351" i="2"/>
  <c r="J350" i="2" s="1"/>
  <c r="J349" i="2" s="1"/>
  <c r="J348" i="2" s="1"/>
  <c r="J347" i="2" s="1"/>
  <c r="J346" i="2"/>
  <c r="J345" i="2" s="1"/>
  <c r="J344" i="2"/>
  <c r="J343" i="2" s="1"/>
  <c r="J339" i="2"/>
  <c r="J338" i="2" s="1"/>
  <c r="J337" i="2" s="1"/>
  <c r="J336" i="2" s="1"/>
  <c r="J335" i="2" s="1"/>
  <c r="J334" i="2"/>
  <c r="J333" i="2"/>
  <c r="J330" i="2"/>
  <c r="J329" i="2" s="1"/>
  <c r="J328" i="2" s="1"/>
  <c r="J327" i="2"/>
  <c r="J326" i="2" s="1"/>
  <c r="J325" i="2"/>
  <c r="J324" i="2" s="1"/>
  <c r="J322" i="2"/>
  <c r="J321" i="2" s="1"/>
  <c r="J320" i="2" s="1"/>
  <c r="J317" i="2"/>
  <c r="J316" i="2" s="1"/>
  <c r="J315" i="2"/>
  <c r="J314" i="2" s="1"/>
  <c r="J310" i="2"/>
  <c r="J309" i="2" s="1"/>
  <c r="J308" i="2" s="1"/>
  <c r="J307" i="2"/>
  <c r="J306" i="2" s="1"/>
  <c r="J305" i="2" s="1"/>
  <c r="J304" i="2"/>
  <c r="J303" i="2" s="1"/>
  <c r="J302" i="2" s="1"/>
  <c r="J301" i="2"/>
  <c r="J300" i="2" s="1"/>
  <c r="J299" i="2" s="1"/>
  <c r="J298" i="2"/>
  <c r="J297" i="2" s="1"/>
  <c r="J296" i="2" s="1"/>
  <c r="J292" i="2"/>
  <c r="J291" i="2" s="1"/>
  <c r="J290" i="2" s="1"/>
  <c r="J289" i="2"/>
  <c r="J288" i="2" s="1"/>
  <c r="J287" i="2" s="1"/>
  <c r="J286" i="2"/>
  <c r="J285" i="2" s="1"/>
  <c r="J284" i="2" s="1"/>
  <c r="J280" i="2"/>
  <c r="J279" i="2" s="1"/>
  <c r="J278" i="2"/>
  <c r="J277" i="2" s="1"/>
  <c r="J276" i="2"/>
  <c r="J275" i="2" s="1"/>
  <c r="J273" i="2"/>
  <c r="J272" i="2" s="1"/>
  <c r="J271" i="2" s="1"/>
  <c r="J270" i="2"/>
  <c r="J269" i="2" s="1"/>
  <c r="J268" i="2" s="1"/>
  <c r="J267" i="2"/>
  <c r="J266" i="2" s="1"/>
  <c r="J265" i="2" s="1"/>
  <c r="J261" i="2"/>
  <c r="J260" i="2" s="1"/>
  <c r="J259" i="2" s="1"/>
  <c r="J258" i="2"/>
  <c r="J257" i="2" s="1"/>
  <c r="J256" i="2" s="1"/>
  <c r="J255" i="2"/>
  <c r="J254" i="2" s="1"/>
  <c r="J253" i="2" s="1"/>
  <c r="J250" i="2"/>
  <c r="J249" i="2" s="1"/>
  <c r="J248" i="2" s="1"/>
  <c r="J247" i="2" s="1"/>
  <c r="J246" i="2" s="1"/>
  <c r="J244" i="2"/>
  <c r="J243" i="2" s="1"/>
  <c r="J242" i="2" s="1"/>
  <c r="J241" i="2" s="1"/>
  <c r="J238" i="2"/>
  <c r="J237" i="2" s="1"/>
  <c r="J236" i="2" s="1"/>
  <c r="J234" i="2"/>
  <c r="J233" i="2" s="1"/>
  <c r="J230" i="2"/>
  <c r="J229" i="2" s="1"/>
  <c r="J228" i="2" s="1"/>
  <c r="J227" i="2" s="1"/>
  <c r="J226" i="2" s="1"/>
  <c r="J224" i="2"/>
  <c r="J223" i="2" s="1"/>
  <c r="J222" i="2" s="1"/>
  <c r="J221" i="2" s="1"/>
  <c r="J220" i="2" s="1"/>
  <c r="J219" i="2"/>
  <c r="J218" i="2" s="1"/>
  <c r="J217" i="2" s="1"/>
  <c r="J216" i="2" s="1"/>
  <c r="J215" i="2" s="1"/>
  <c r="J214" i="2"/>
  <c r="J213" i="2" s="1"/>
  <c r="J212" i="2"/>
  <c r="J211" i="2" s="1"/>
  <c r="J209" i="2"/>
  <c r="J208" i="2" s="1"/>
  <c r="J207" i="2" s="1"/>
  <c r="J206" i="2"/>
  <c r="J205" i="2" s="1"/>
  <c r="J204" i="2"/>
  <c r="J203" i="2" s="1"/>
  <c r="J201" i="2"/>
  <c r="J200" i="2" s="1"/>
  <c r="J199" i="2"/>
  <c r="J198" i="2" s="1"/>
  <c r="J193" i="2"/>
  <c r="J192" i="2" s="1"/>
  <c r="J191" i="2" s="1"/>
  <c r="J190" i="2" s="1"/>
  <c r="J187" i="2"/>
  <c r="J186" i="2" s="1"/>
  <c r="J185" i="2" s="1"/>
  <c r="J184" i="2"/>
  <c r="J183" i="2" s="1"/>
  <c r="J182" i="2" s="1"/>
  <c r="J181" i="2"/>
  <c r="J180" i="2" s="1"/>
  <c r="J179" i="2" s="1"/>
  <c r="J178" i="2"/>
  <c r="J177" i="2" s="1"/>
  <c r="J176" i="2"/>
  <c r="J175" i="2" s="1"/>
  <c r="J173" i="2"/>
  <c r="J172" i="2" s="1"/>
  <c r="J171" i="2" s="1"/>
  <c r="J170" i="2"/>
  <c r="J169" i="2" s="1"/>
  <c r="J168" i="2"/>
  <c r="J167" i="2" s="1"/>
  <c r="J165" i="2"/>
  <c r="J164" i="2" s="1"/>
  <c r="J163" i="2" s="1"/>
  <c r="J162" i="2"/>
  <c r="J161" i="2" s="1"/>
  <c r="J160" i="2" s="1"/>
  <c r="J159" i="2"/>
  <c r="J158" i="2" s="1"/>
  <c r="J157" i="2" s="1"/>
  <c r="J153" i="2"/>
  <c r="J152" i="2" s="1"/>
  <c r="J151" i="2" s="1"/>
  <c r="J150" i="2" s="1"/>
  <c r="J149" i="2" s="1"/>
  <c r="J148" i="2"/>
  <c r="J147" i="2" s="1"/>
  <c r="J146" i="2" s="1"/>
  <c r="J145" i="2" s="1"/>
  <c r="J144" i="2" s="1"/>
  <c r="J143" i="2"/>
  <c r="J142" i="2" s="1"/>
  <c r="J141" i="2" s="1"/>
  <c r="J140" i="2" s="1"/>
  <c r="J139" i="2" s="1"/>
  <c r="J138" i="2"/>
  <c r="J137" i="2" s="1"/>
  <c r="J136" i="2" s="1"/>
  <c r="J134" i="2"/>
  <c r="J133" i="2" s="1"/>
  <c r="J132" i="2"/>
  <c r="J131" i="2" s="1"/>
  <c r="J130" i="2" s="1"/>
  <c r="J127" i="2"/>
  <c r="J126" i="2" s="1"/>
  <c r="J125" i="2" s="1"/>
  <c r="J124" i="2" s="1"/>
  <c r="J123" i="2" s="1"/>
  <c r="J122" i="2"/>
  <c r="J121" i="2" s="1"/>
  <c r="J120" i="2" s="1"/>
  <c r="J119" i="2"/>
  <c r="J118" i="2" s="1"/>
  <c r="J117" i="2" s="1"/>
  <c r="J116" i="2"/>
  <c r="J115" i="2" s="1"/>
  <c r="J114" i="2" s="1"/>
  <c r="J113" i="2"/>
  <c r="J112" i="2" s="1"/>
  <c r="J111" i="2" s="1"/>
  <c r="J110" i="2"/>
  <c r="J109" i="2" s="1"/>
  <c r="J108" i="2" s="1"/>
  <c r="J107" i="2"/>
  <c r="J106" i="2" s="1"/>
  <c r="J105" i="2" s="1"/>
  <c r="J104" i="2"/>
  <c r="J103" i="2" s="1"/>
  <c r="J102" i="2" s="1"/>
  <c r="J101" i="2"/>
  <c r="J100" i="2" s="1"/>
  <c r="J99" i="2" s="1"/>
  <c r="J93" i="2"/>
  <c r="J92" i="2" s="1"/>
  <c r="J91" i="2" s="1"/>
  <c r="J90" i="2" s="1"/>
  <c r="J89" i="2" s="1"/>
  <c r="J88" i="2"/>
  <c r="J87" i="2" s="1"/>
  <c r="J86" i="2"/>
  <c r="J85" i="2" s="1"/>
  <c r="J84" i="2"/>
  <c r="J83" i="2" s="1"/>
  <c r="J78" i="2"/>
  <c r="J77" i="2" s="1"/>
  <c r="J76" i="2"/>
  <c r="J75" i="2" s="1"/>
  <c r="J74" i="2" s="1"/>
  <c r="J71" i="2"/>
  <c r="J70" i="2" s="1"/>
  <c r="J69" i="2" s="1"/>
  <c r="J68" i="2"/>
  <c r="J67" i="2" s="1"/>
  <c r="J66" i="2"/>
  <c r="J65" i="2" s="1"/>
  <c r="J64" i="2"/>
  <c r="J63" i="2" s="1"/>
  <c r="J59" i="2"/>
  <c r="J58" i="2" s="1"/>
  <c r="J57" i="2" s="1"/>
  <c r="J53" i="2"/>
  <c r="J52" i="2" s="1"/>
  <c r="J51" i="2" s="1"/>
  <c r="J50" i="2"/>
  <c r="J49" i="2" s="1"/>
  <c r="J48" i="2" s="1"/>
  <c r="J47" i="2"/>
  <c r="J46" i="2" s="1"/>
  <c r="J45" i="2" s="1"/>
  <c r="J44" i="2"/>
  <c r="J43" i="2" s="1"/>
  <c r="J42" i="2" s="1"/>
  <c r="J41" i="2"/>
  <c r="J40" i="2" s="1"/>
  <c r="J39" i="2" s="1"/>
  <c r="J38" i="2"/>
  <c r="J37" i="2" s="1"/>
  <c r="J36" i="2" s="1"/>
  <c r="J35" i="2"/>
  <c r="J34" i="2" s="1"/>
  <c r="J33" i="2"/>
  <c r="J32" i="2" s="1"/>
  <c r="J31" i="2"/>
  <c r="J30" i="2" s="1"/>
  <c r="J28" i="2"/>
  <c r="J27" i="2" s="1"/>
  <c r="J26" i="2" s="1"/>
  <c r="J22" i="2"/>
  <c r="J21" i="2" s="1"/>
  <c r="J20" i="2"/>
  <c r="J19" i="2" s="1"/>
  <c r="J17" i="2"/>
  <c r="J16" i="2" s="1"/>
  <c r="J15" i="2"/>
  <c r="J14" i="2" s="1"/>
  <c r="J13" i="2"/>
  <c r="J12" i="2" s="1"/>
  <c r="J397" i="3"/>
  <c r="J396" i="3" s="1"/>
  <c r="J395" i="3" s="1"/>
  <c r="J394" i="3" s="1"/>
  <c r="J393" i="3"/>
  <c r="J392" i="3" s="1"/>
  <c r="J391" i="3" s="1"/>
  <c r="J390" i="3" s="1"/>
  <c r="J388" i="3"/>
  <c r="J387" i="3" s="1"/>
  <c r="J386" i="3" s="1"/>
  <c r="J385" i="3"/>
  <c r="J384" i="3" s="1"/>
  <c r="J383" i="3"/>
  <c r="J382" i="3" s="1"/>
  <c r="J380" i="3"/>
  <c r="J379" i="3" s="1"/>
  <c r="J378" i="3" s="1"/>
  <c r="J377" i="3"/>
  <c r="J376" i="3" s="1"/>
  <c r="J375" i="3"/>
  <c r="J374" i="3" s="1"/>
  <c r="J372" i="3"/>
  <c r="J371" i="3" s="1"/>
  <c r="J370" i="3"/>
  <c r="J369" i="3" s="1"/>
  <c r="J366" i="3"/>
  <c r="J365" i="3" s="1"/>
  <c r="J364" i="3" s="1"/>
  <c r="J363" i="3" s="1"/>
  <c r="J358" i="3"/>
  <c r="J357" i="3" s="1"/>
  <c r="J356" i="3" s="1"/>
  <c r="J355" i="3"/>
  <c r="J354" i="3" s="1"/>
  <c r="J353" i="3"/>
  <c r="J352" i="3" s="1"/>
  <c r="J350" i="3"/>
  <c r="J349" i="3" s="1"/>
  <c r="J348" i="3"/>
  <c r="J347" i="3" s="1"/>
  <c r="J344" i="3"/>
  <c r="J343" i="3" s="1"/>
  <c r="J342" i="3" s="1"/>
  <c r="J341" i="3"/>
  <c r="J340" i="3"/>
  <c r="J337" i="3"/>
  <c r="J336" i="3" s="1"/>
  <c r="J335" i="3" s="1"/>
  <c r="J334" i="3"/>
  <c r="J333" i="3" s="1"/>
  <c r="J332" i="3" s="1"/>
  <c r="J331" i="3"/>
  <c r="J330" i="3" s="1"/>
  <c r="J329" i="3" s="1"/>
  <c r="J327" i="3"/>
  <c r="J326" i="3" s="1"/>
  <c r="J325" i="3" s="1"/>
  <c r="J324" i="3"/>
  <c r="J323" i="3" s="1"/>
  <c r="J322" i="3" s="1"/>
  <c r="J320" i="3"/>
  <c r="J319" i="3" s="1"/>
  <c r="J318" i="3" s="1"/>
  <c r="J317" i="3" s="1"/>
  <c r="J315" i="3"/>
  <c r="J314" i="3" s="1"/>
  <c r="J313" i="3" s="1"/>
  <c r="J312" i="3" s="1"/>
  <c r="J311" i="3"/>
  <c r="J310" i="3" s="1"/>
  <c r="J309" i="3" s="1"/>
  <c r="J308" i="3"/>
  <c r="J307" i="3" s="1"/>
  <c r="J306" i="3" s="1"/>
  <c r="J305" i="3"/>
  <c r="J304" i="3" s="1"/>
  <c r="J303" i="3" s="1"/>
  <c r="J302" i="3"/>
  <c r="J301" i="3" s="1"/>
  <c r="J300" i="3"/>
  <c r="J299" i="3" s="1"/>
  <c r="J297" i="3"/>
  <c r="J296" i="3" s="1"/>
  <c r="J295" i="3" s="1"/>
  <c r="J294" i="3"/>
  <c r="J293" i="3" s="1"/>
  <c r="J292" i="3"/>
  <c r="J291" i="3" s="1"/>
  <c r="J289" i="3"/>
  <c r="J288" i="3" s="1"/>
  <c r="J287" i="3" s="1"/>
  <c r="J286" i="3"/>
  <c r="J285" i="3" s="1"/>
  <c r="J284" i="3" s="1"/>
  <c r="J283" i="3"/>
  <c r="J282" i="3" s="1"/>
  <c r="J281" i="3" s="1"/>
  <c r="J278" i="3"/>
  <c r="J277" i="3" s="1"/>
  <c r="J276" i="3" s="1"/>
  <c r="J275" i="3"/>
  <c r="J274" i="3" s="1"/>
  <c r="J273" i="3"/>
  <c r="J272" i="3" s="1"/>
  <c r="J271" i="3"/>
  <c r="J270" i="3" s="1"/>
  <c r="J268" i="3"/>
  <c r="J267" i="3" s="1"/>
  <c r="J266" i="3" s="1"/>
  <c r="J264" i="3"/>
  <c r="J263" i="3" s="1"/>
  <c r="J262" i="3"/>
  <c r="J261" i="3" s="1"/>
  <c r="J258" i="3"/>
  <c r="J257" i="3" s="1"/>
  <c r="J256" i="3" s="1"/>
  <c r="J255" i="3"/>
  <c r="J254" i="3" s="1"/>
  <c r="J253" i="3" s="1"/>
  <c r="J252" i="3"/>
  <c r="J251" i="3" s="1"/>
  <c r="J250" i="3" s="1"/>
  <c r="J246" i="3"/>
  <c r="J245" i="3" s="1"/>
  <c r="J244" i="3" s="1"/>
  <c r="J242" i="3"/>
  <c r="J241" i="3" s="1"/>
  <c r="J240" i="3" s="1"/>
  <c r="J239" i="3"/>
  <c r="J238" i="3" s="1"/>
  <c r="J237" i="3" s="1"/>
  <c r="J236" i="3"/>
  <c r="J235" i="3" s="1"/>
  <c r="J234" i="3" s="1"/>
  <c r="J233" i="3"/>
  <c r="J232" i="3" s="1"/>
  <c r="J231" i="3" s="1"/>
  <c r="J230" i="3"/>
  <c r="J229" i="3" s="1"/>
  <c r="J228" i="3" s="1"/>
  <c r="J227" i="3"/>
  <c r="J226" i="3" s="1"/>
  <c r="J225" i="3" s="1"/>
  <c r="J221" i="3"/>
  <c r="J220" i="3" s="1"/>
  <c r="J219" i="3" s="1"/>
  <c r="J218" i="3"/>
  <c r="J217" i="3" s="1"/>
  <c r="J216" i="3" s="1"/>
  <c r="J215" i="3"/>
  <c r="J214" i="3" s="1"/>
  <c r="J213" i="3" s="1"/>
  <c r="J209" i="3"/>
  <c r="J208" i="3" s="1"/>
  <c r="J207" i="3" s="1"/>
  <c r="J203" i="3"/>
  <c r="J202" i="3" s="1"/>
  <c r="J201" i="3" s="1"/>
  <c r="J199" i="3"/>
  <c r="J198" i="3" s="1"/>
  <c r="J197" i="3" s="1"/>
  <c r="J196" i="3"/>
  <c r="J195" i="3" s="1"/>
  <c r="J194" i="3" s="1"/>
  <c r="J193" i="3"/>
  <c r="J192" i="3" s="1"/>
  <c r="J191" i="3" s="1"/>
  <c r="J190" i="3"/>
  <c r="J189" i="3" s="1"/>
  <c r="J188" i="3" s="1"/>
  <c r="J187" i="3"/>
  <c r="J186" i="3" s="1"/>
  <c r="J185" i="3" s="1"/>
  <c r="J184" i="3"/>
  <c r="J183" i="3" s="1"/>
  <c r="J182" i="3" s="1"/>
  <c r="J178" i="3"/>
  <c r="J177" i="3" s="1"/>
  <c r="J176" i="3" s="1"/>
  <c r="J175" i="3"/>
  <c r="J174" i="3" s="1"/>
  <c r="J173" i="3" s="1"/>
  <c r="J170" i="3"/>
  <c r="J169" i="3" s="1"/>
  <c r="J168" i="3" s="1"/>
  <c r="J164" i="3" s="1"/>
  <c r="J163" i="3"/>
  <c r="J162" i="3" s="1"/>
  <c r="J161" i="3" s="1"/>
  <c r="J160" i="3" s="1"/>
  <c r="J159" i="3"/>
  <c r="J158" i="3" s="1"/>
  <c r="J157" i="3" s="1"/>
  <c r="J156" i="3"/>
  <c r="J155" i="3" s="1"/>
  <c r="J154" i="3" s="1"/>
  <c r="J153" i="3"/>
  <c r="J152" i="3" s="1"/>
  <c r="J151" i="3" s="1"/>
  <c r="J150" i="3"/>
  <c r="J149" i="3" s="1"/>
  <c r="J148" i="3" s="1"/>
  <c r="J147" i="3"/>
  <c r="J146" i="3" s="1"/>
  <c r="J145" i="3" s="1"/>
  <c r="J143" i="3"/>
  <c r="J142" i="3" s="1"/>
  <c r="J141" i="3" s="1"/>
  <c r="J140" i="3"/>
  <c r="J139" i="3" s="1"/>
  <c r="J138" i="3" s="1"/>
  <c r="J135" i="3"/>
  <c r="J134" i="3" s="1"/>
  <c r="J133" i="3"/>
  <c r="J132" i="3" s="1"/>
  <c r="J129" i="3"/>
  <c r="J128" i="3" s="1"/>
  <c r="J127" i="3" s="1"/>
  <c r="J126" i="3" s="1"/>
  <c r="J125" i="3"/>
  <c r="J124" i="3" s="1"/>
  <c r="J123" i="3" s="1"/>
  <c r="J122" i="3"/>
  <c r="J121" i="3" s="1"/>
  <c r="J120" i="3" s="1"/>
  <c r="J118" i="3"/>
  <c r="J117" i="3" s="1"/>
  <c r="J116" i="3" s="1"/>
  <c r="J115" i="3" s="1"/>
  <c r="J113" i="3"/>
  <c r="J112" i="3" s="1"/>
  <c r="J111" i="3" s="1"/>
  <c r="J110" i="3"/>
  <c r="J109" i="3" s="1"/>
  <c r="J108" i="3"/>
  <c r="J107" i="3" s="1"/>
  <c r="J106" i="3"/>
  <c r="J105" i="3" s="1"/>
  <c r="J101" i="3"/>
  <c r="J100" i="3" s="1"/>
  <c r="J99" i="3"/>
  <c r="J98" i="3" s="1"/>
  <c r="J97" i="3"/>
  <c r="J96" i="3" s="1"/>
  <c r="J89" i="3"/>
  <c r="J88" i="3" s="1"/>
  <c r="J86" i="3"/>
  <c r="J85" i="3" s="1"/>
  <c r="J84" i="3" s="1"/>
  <c r="J83" i="3"/>
  <c r="J82" i="3" s="1"/>
  <c r="J81" i="3" s="1"/>
  <c r="J80" i="3"/>
  <c r="J79" i="3" s="1"/>
  <c r="J78" i="3" s="1"/>
  <c r="J77" i="3"/>
  <c r="J76" i="3" s="1"/>
  <c r="J75" i="3" s="1"/>
  <c r="J74" i="3"/>
  <c r="J73" i="3" s="1"/>
  <c r="J72" i="3" s="1"/>
  <c r="J68" i="3"/>
  <c r="J67" i="3" s="1"/>
  <c r="J66" i="3"/>
  <c r="J65" i="3" s="1"/>
  <c r="J64" i="3"/>
  <c r="J63" i="3" s="1"/>
  <c r="J60" i="3"/>
  <c r="J59" i="3" s="1"/>
  <c r="J58" i="3" s="1"/>
  <c r="J57" i="3" s="1"/>
  <c r="J56" i="3"/>
  <c r="J55" i="3" s="1"/>
  <c r="J54" i="3" s="1"/>
  <c r="J53" i="3"/>
  <c r="J52" i="3" s="1"/>
  <c r="J51" i="3" s="1"/>
  <c r="J50" i="3"/>
  <c r="J49" i="3" s="1"/>
  <c r="J48" i="3" s="1"/>
  <c r="J47" i="3"/>
  <c r="J46" i="3" s="1"/>
  <c r="J45" i="3" s="1"/>
  <c r="J44" i="3"/>
  <c r="J43" i="3" s="1"/>
  <c r="J42" i="3"/>
  <c r="J41" i="3" s="1"/>
  <c r="J38" i="3"/>
  <c r="J37" i="3" s="1"/>
  <c r="J36" i="3" s="1"/>
  <c r="J35" i="3" s="1"/>
  <c r="J34" i="3"/>
  <c r="J33" i="3" s="1"/>
  <c r="J32" i="3" s="1"/>
  <c r="J31" i="3"/>
  <c r="J30" i="3" s="1"/>
  <c r="J29" i="3" s="1"/>
  <c r="J28" i="3"/>
  <c r="J27" i="3" s="1"/>
  <c r="J26" i="3" s="1"/>
  <c r="J25" i="3"/>
  <c r="J24" i="3" s="1"/>
  <c r="J23" i="3"/>
  <c r="J22" i="3" s="1"/>
  <c r="J21" i="3"/>
  <c r="J20" i="3" s="1"/>
  <c r="J18" i="3"/>
  <c r="J17" i="3" s="1"/>
  <c r="J16" i="3" s="1"/>
  <c r="J14" i="3"/>
  <c r="J13" i="3" s="1"/>
  <c r="J12" i="3"/>
  <c r="J11" i="3" s="1"/>
  <c r="J413" i="1"/>
  <c r="J412" i="1" s="1"/>
  <c r="J410" i="1"/>
  <c r="J409" i="1" s="1"/>
  <c r="J407" i="1"/>
  <c r="J406" i="1" s="1"/>
  <c r="J401" i="1"/>
  <c r="J399" i="1"/>
  <c r="J393" i="1"/>
  <c r="J392" i="1" s="1"/>
  <c r="J391" i="1" s="1"/>
  <c r="J389" i="1"/>
  <c r="J388" i="1" s="1"/>
  <c r="J387" i="1" s="1"/>
  <c r="J384" i="1"/>
  <c r="J383" i="1"/>
  <c r="J382" i="1" s="1"/>
  <c r="J380" i="1"/>
  <c r="J379" i="1" s="1"/>
  <c r="J378" i="1" s="1"/>
  <c r="J376" i="1"/>
  <c r="J375" i="1" s="1"/>
  <c r="J373" i="1"/>
  <c r="J371" i="1"/>
  <c r="J365" i="1"/>
  <c r="J364" i="1" s="1"/>
  <c r="J362" i="1"/>
  <c r="J360" i="1"/>
  <c r="J356" i="1"/>
  <c r="J355" i="1" s="1"/>
  <c r="J352" i="1"/>
  <c r="J351" i="1" s="1"/>
  <c r="J349" i="1"/>
  <c r="J348" i="1" s="1"/>
  <c r="J345" i="1"/>
  <c r="J344" i="1" s="1"/>
  <c r="J343" i="1" s="1"/>
  <c r="J340" i="1"/>
  <c r="J339" i="1" s="1"/>
  <c r="J337" i="1"/>
  <c r="J335" i="1"/>
  <c r="J333" i="1"/>
  <c r="J330" i="1"/>
  <c r="J329" i="1" s="1"/>
  <c r="J326" i="1"/>
  <c r="J324" i="1"/>
  <c r="J320" i="1"/>
  <c r="J319" i="1" s="1"/>
  <c r="J317" i="1"/>
  <c r="J316" i="1" s="1"/>
  <c r="J314" i="1"/>
  <c r="J313" i="1" s="1"/>
  <c r="J308" i="1"/>
  <c r="J307" i="1" s="1"/>
  <c r="J304" i="1"/>
  <c r="J303" i="1"/>
  <c r="J298" i="1"/>
  <c r="J297" i="1" s="1"/>
  <c r="J295" i="1"/>
  <c r="J294" i="1" s="1"/>
  <c r="J292" i="1"/>
  <c r="J291" i="1" s="1"/>
  <c r="J289" i="1"/>
  <c r="J288" i="1" s="1"/>
  <c r="J286" i="1"/>
  <c r="J285" i="1" s="1"/>
  <c r="J283" i="1"/>
  <c r="J282" i="1" s="1"/>
  <c r="J280" i="1"/>
  <c r="J279" i="1" s="1"/>
  <c r="J277" i="1"/>
  <c r="J276" i="1" s="1"/>
  <c r="J271" i="1"/>
  <c r="J270" i="1" s="1"/>
  <c r="J265" i="1"/>
  <c r="J264" i="1" s="1"/>
  <c r="J261" i="1"/>
  <c r="J260" i="1" s="1"/>
  <c r="J258" i="1"/>
  <c r="J257" i="1" s="1"/>
  <c r="J255" i="1"/>
  <c r="J254" i="1" s="1"/>
  <c r="J252" i="1"/>
  <c r="J251" i="1" s="1"/>
  <c r="J249" i="1"/>
  <c r="J248" i="1" s="1"/>
  <c r="J246" i="1"/>
  <c r="J245" i="1" s="1"/>
  <c r="J240" i="1"/>
  <c r="J239" i="1" s="1"/>
  <c r="J237" i="1"/>
  <c r="J236" i="1" s="1"/>
  <c r="J231" i="1"/>
  <c r="J230" i="1" s="1"/>
  <c r="J228" i="1"/>
  <c r="J226" i="1"/>
  <c r="J223" i="1"/>
  <c r="J222" i="1" s="1"/>
  <c r="J220" i="1"/>
  <c r="J218" i="1"/>
  <c r="J215" i="1"/>
  <c r="J213" i="1"/>
  <c r="J209" i="1"/>
  <c r="J208" i="1" s="1"/>
  <c r="J207" i="1" s="1"/>
  <c r="J201" i="1"/>
  <c r="J199" i="1"/>
  <c r="J195" i="1"/>
  <c r="J194" i="1" s="1"/>
  <c r="J192" i="1"/>
  <c r="J191" i="1" s="1"/>
  <c r="J188" i="1"/>
  <c r="J187" i="1" s="1"/>
  <c r="J186" i="1" s="1"/>
  <c r="J184" i="1"/>
  <c r="J183" i="1" s="1"/>
  <c r="J182" i="1" s="1"/>
  <c r="J179" i="1"/>
  <c r="J178" i="1" s="1"/>
  <c r="J177" i="1" s="1"/>
  <c r="J175" i="1"/>
  <c r="J174" i="1" s="1"/>
  <c r="J169" i="1"/>
  <c r="J168" i="1" s="1"/>
  <c r="J166" i="1"/>
  <c r="J164" i="1"/>
  <c r="J161" i="1"/>
  <c r="J160" i="1" s="1"/>
  <c r="J158" i="1"/>
  <c r="J156" i="1"/>
  <c r="J153" i="1"/>
  <c r="J152" i="1" s="1"/>
  <c r="J150" i="1"/>
  <c r="J149" i="1" s="1"/>
  <c r="J147" i="1"/>
  <c r="J146" i="1" s="1"/>
  <c r="J142" i="1"/>
  <c r="J141" i="1" s="1"/>
  <c r="J137" i="1" s="1"/>
  <c r="J135" i="1"/>
  <c r="J134" i="1" s="1"/>
  <c r="J133" i="1" s="1"/>
  <c r="J131" i="1"/>
  <c r="J130" i="1" s="1"/>
  <c r="J128" i="1"/>
  <c r="J127" i="1" s="1"/>
  <c r="J125" i="1"/>
  <c r="J124" i="1" s="1"/>
  <c r="J122" i="1"/>
  <c r="J121" i="1" s="1"/>
  <c r="J119" i="1"/>
  <c r="J118" i="1" s="1"/>
  <c r="J116" i="1"/>
  <c r="J115" i="1" s="1"/>
  <c r="J112" i="1"/>
  <c r="J111" i="1" s="1"/>
  <c r="J109" i="1"/>
  <c r="J108" i="1" s="1"/>
  <c r="J104" i="1"/>
  <c r="J102" i="1"/>
  <c r="J101" i="1" s="1"/>
  <c r="J100" i="1" s="1"/>
  <c r="J98" i="1"/>
  <c r="J97" i="1" s="1"/>
  <c r="J96" i="1" s="1"/>
  <c r="J94" i="1"/>
  <c r="J93" i="1" s="1"/>
  <c r="J91" i="1"/>
  <c r="J90" i="1" s="1"/>
  <c r="J87" i="1"/>
  <c r="J86" i="1" s="1"/>
  <c r="J85" i="1" s="1"/>
  <c r="J82" i="1"/>
  <c r="J81" i="1" s="1"/>
  <c r="J79" i="1"/>
  <c r="J77" i="1"/>
  <c r="J75" i="1"/>
  <c r="J70" i="1"/>
  <c r="J68" i="1"/>
  <c r="J66" i="1"/>
  <c r="J58" i="1"/>
  <c r="J57" i="1" s="1"/>
  <c r="J55" i="1"/>
  <c r="J54" i="1" s="1"/>
  <c r="J52" i="1"/>
  <c r="J51" i="1" s="1"/>
  <c r="J49" i="1"/>
  <c r="J48" i="1" s="1"/>
  <c r="J46" i="1"/>
  <c r="J45" i="1" s="1"/>
  <c r="J40" i="1"/>
  <c r="J38" i="1"/>
  <c r="J36" i="1"/>
  <c r="J32" i="1"/>
  <c r="J31" i="1" s="1"/>
  <c r="J30" i="1" s="1"/>
  <c r="J28" i="1"/>
  <c r="J27" i="1" s="1"/>
  <c r="J25" i="1"/>
  <c r="J24" i="1" s="1"/>
  <c r="J22" i="1"/>
  <c r="J21" i="1" s="1"/>
  <c r="J19" i="1"/>
  <c r="J17" i="1"/>
  <c r="J15" i="1"/>
  <c r="J12" i="1"/>
  <c r="J11" i="1" s="1"/>
  <c r="J263" i="1" l="1"/>
  <c r="J359" i="1"/>
  <c r="J200" i="3"/>
  <c r="J73" i="2"/>
  <c r="J72" i="2" s="1"/>
  <c r="J163" i="1"/>
  <c r="J235" i="1"/>
  <c r="J212" i="1"/>
  <c r="J358" i="1"/>
  <c r="J87" i="3"/>
  <c r="J95" i="2"/>
  <c r="J94" i="2" s="1"/>
  <c r="J306" i="1"/>
  <c r="J243" i="3"/>
  <c r="J339" i="3"/>
  <c r="J338" i="3" s="1"/>
  <c r="J328" i="3" s="1"/>
  <c r="J172" i="3"/>
  <c r="J239" i="2"/>
  <c r="J240" i="2"/>
  <c r="J10" i="3"/>
  <c r="J9" i="3" s="1"/>
  <c r="J65" i="1"/>
  <c r="J64" i="1" s="1"/>
  <c r="J63" i="1" s="1"/>
  <c r="J389" i="2"/>
  <c r="J388" i="2" s="1"/>
  <c r="J346" i="3"/>
  <c r="J104" i="3"/>
  <c r="J103" i="3" s="1"/>
  <c r="J102" i="3" s="1"/>
  <c r="J232" i="2"/>
  <c r="J231" i="2" s="1"/>
  <c r="J225" i="2" s="1"/>
  <c r="J210" i="2"/>
  <c r="J260" i="3"/>
  <c r="J259" i="3" s="1"/>
  <c r="J269" i="3"/>
  <c r="J265" i="3" s="1"/>
  <c r="J82" i="2"/>
  <c r="J81" i="2" s="1"/>
  <c r="J80" i="2" s="1"/>
  <c r="J298" i="3"/>
  <c r="J40" i="3"/>
  <c r="J39" i="3" s="1"/>
  <c r="J119" i="3"/>
  <c r="J11" i="2"/>
  <c r="J129" i="2"/>
  <c r="J128" i="2" s="1"/>
  <c r="J137" i="3"/>
  <c r="J405" i="1"/>
  <c r="J404" i="1" s="1"/>
  <c r="J403" i="1" s="1"/>
  <c r="J290" i="3"/>
  <c r="J351" i="3"/>
  <c r="J18" i="2"/>
  <c r="J197" i="2"/>
  <c r="J373" i="3"/>
  <c r="J202" i="2"/>
  <c r="J74" i="1"/>
  <c r="J73" i="1" s="1"/>
  <c r="J72" i="1" s="1"/>
  <c r="J89" i="1"/>
  <c r="J84" i="1" s="1"/>
  <c r="J14" i="1"/>
  <c r="J10" i="1" s="1"/>
  <c r="J35" i="1"/>
  <c r="J34" i="1" s="1"/>
  <c r="J381" i="3"/>
  <c r="J382" i="2"/>
  <c r="J217" i="1"/>
  <c r="J323" i="1"/>
  <c r="J322" i="1" s="1"/>
  <c r="J62" i="2"/>
  <c r="J61" i="2" s="1"/>
  <c r="J60" i="2" s="1"/>
  <c r="J225" i="1"/>
  <c r="J347" i="1"/>
  <c r="J144" i="3"/>
  <c r="J368" i="3"/>
  <c r="J332" i="2"/>
  <c r="J331" i="2" s="1"/>
  <c r="J389" i="3"/>
  <c r="J19" i="3"/>
  <c r="J15" i="3" s="1"/>
  <c r="J131" i="3"/>
  <c r="J130" i="3" s="1"/>
  <c r="J355" i="2"/>
  <c r="J354" i="2" s="1"/>
  <c r="J353" i="2" s="1"/>
  <c r="J107" i="1"/>
  <c r="J274" i="2"/>
  <c r="J252" i="2" s="1"/>
  <c r="J394" i="2"/>
  <c r="J364" i="2"/>
  <c r="J363" i="2" s="1"/>
  <c r="J174" i="2"/>
  <c r="J323" i="2"/>
  <c r="J29" i="2"/>
  <c r="J313" i="2"/>
  <c r="J312" i="2" s="1"/>
  <c r="J311" i="2" s="1"/>
  <c r="J62" i="3"/>
  <c r="J61" i="3" s="1"/>
  <c r="J95" i="3"/>
  <c r="J94" i="3" s="1"/>
  <c r="J93" i="3" s="1"/>
  <c r="J321" i="3"/>
  <c r="J190" i="1"/>
  <c r="J198" i="1"/>
  <c r="J197" i="1" s="1"/>
  <c r="J398" i="1"/>
  <c r="J397" i="1" s="1"/>
  <c r="J396" i="1" s="1"/>
  <c r="J395" i="1" s="1"/>
  <c r="J114" i="1"/>
  <c r="J155" i="1"/>
  <c r="J370" i="1"/>
  <c r="J369" i="1" s="1"/>
  <c r="J368" i="1" s="1"/>
  <c r="J386" i="1"/>
  <c r="J166" i="2"/>
  <c r="J189" i="2"/>
  <c r="J188" i="2"/>
  <c r="J342" i="2"/>
  <c r="J341" i="2" s="1"/>
  <c r="J340" i="2" s="1"/>
  <c r="J332" i="1"/>
  <c r="J328" i="1" s="1"/>
  <c r="J172" i="1"/>
  <c r="J171" i="1" s="1"/>
  <c r="J145" i="1" s="1"/>
  <c r="J144" i="1" s="1"/>
  <c r="J345" i="3" l="1"/>
  <c r="J316" i="3" s="1"/>
  <c r="J106" i="1"/>
  <c r="J181" i="1"/>
  <c r="J342" i="1"/>
  <c r="J367" i="1"/>
  <c r="J280" i="3"/>
  <c r="J279" i="3" s="1"/>
  <c r="J374" i="2"/>
  <c r="J319" i="2"/>
  <c r="J318" i="2" s="1"/>
  <c r="J136" i="3"/>
  <c r="J196" i="2"/>
  <c r="J195" i="2" s="1"/>
  <c r="J194" i="2" s="1"/>
  <c r="J156" i="2"/>
  <c r="J155" i="2" s="1"/>
  <c r="J251" i="2"/>
  <c r="J367" i="3"/>
  <c r="J362" i="3" s="1"/>
  <c r="J10" i="2"/>
  <c r="J9" i="2" s="1"/>
  <c r="J114" i="3"/>
  <c r="J352" i="2"/>
  <c r="J211" i="1"/>
  <c r="J206" i="1" s="1"/>
  <c r="J171" i="3"/>
  <c r="J8" i="3"/>
  <c r="J234" i="1"/>
  <c r="J9" i="1"/>
  <c r="J8" i="1" l="1"/>
  <c r="J233" i="1"/>
  <c r="J154" i="2"/>
  <c r="J8" i="2" s="1"/>
  <c r="J245" i="2"/>
  <c r="J398" i="3"/>
  <c r="J415" i="1" l="1"/>
  <c r="J404" i="2"/>
  <c r="L146" i="3" l="1"/>
  <c r="L145" i="3" s="1"/>
  <c r="L149" i="3"/>
  <c r="L148" i="3" s="1"/>
  <c r="K146" i="3"/>
  <c r="K145" i="3" s="1"/>
  <c r="L310" i="3"/>
  <c r="L309" i="3" s="1"/>
  <c r="L280" i="3" s="1"/>
  <c r="L279" i="3" s="1"/>
  <c r="K149" i="3"/>
  <c r="K148" i="3" s="1"/>
  <c r="L254" i="3"/>
  <c r="L253" i="3" s="1"/>
  <c r="L243" i="3" s="1"/>
  <c r="L171" i="3" s="1"/>
  <c r="K144" i="3" l="1"/>
  <c r="K136" i="3" s="1"/>
  <c r="K398" i="3" s="1"/>
  <c r="L144" i="3"/>
  <c r="L136" i="3" s="1"/>
  <c r="L398" i="3" s="1"/>
</calcChain>
</file>

<file path=xl/sharedStrings.xml><?xml version="1.0" encoding="utf-8"?>
<sst xmlns="http://schemas.openxmlformats.org/spreadsheetml/2006/main" count="5520" uniqueCount="479">
  <si>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</si>
  <si>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</si>
  <si>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</si>
  <si>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</si>
  <si>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</si>
  <si>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</si>
  <si>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</si>
  <si>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</si>
  <si>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</si>
  <si>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</si>
  <si>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</si>
  <si>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</si>
  <si>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</si>
  <si>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</si>
  <si>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</si>
  <si>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</si>
  <si>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</si>
  <si>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</si>
  <si>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</si>
  <si>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</si>
  <si>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</si>
  <si>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</si>
  <si>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</si>
  <si>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</si>
  <si>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</si>
  <si>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</si>
  <si>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</si>
  <si>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</si>
  <si>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</si>
  <si>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</si>
  <si>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</si>
  <si>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</si>
  <si>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</si>
  <si>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</si>
  <si>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</si>
  <si>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</si>
  <si>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</si>
  <si>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</si>
  <si>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</si>
  <si>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</si>
  <si>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</si>
  <si>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</si>
  <si>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</si>
  <si>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</si>
  <si>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</si>
  <si>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</si>
  <si>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</si>
  <si>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</si>
  <si>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</si>
  <si>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</si>
  <si>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</si>
  <si>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</si>
  <si>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</si>
  <si>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</si>
  <si>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</si>
  <si>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</si>
  <si>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</si>
  <si>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</si>
  <si>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</si>
  <si>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</si>
  <si>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</si>
  <si>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</si>
  <si>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</si>
  <si>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</si>
  <si>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</si>
  <si>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</si>
  <si>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</si>
  <si>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</si>
  <si>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</si>
  <si>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</si>
  <si>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</si>
  <si>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</si>
  <si>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</si>
  <si>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</si>
  <si>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</si>
  <si>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</si>
  <si>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</si>
  <si>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</si>
  <si>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</si>
  <si>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</si>
  <si>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</si>
  <si>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</si>
  <si>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</si>
  <si>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</si>
  <si>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</si>
  <si>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</si>
  <si>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</si>
  <si>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</si>
  <si>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</si>
  <si>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</si>
  <si>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</si>
  <si>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</si>
  <si>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</si>
  <si>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</si>
  <si>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</si>
  <si>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</si>
  <si>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</si>
  <si>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</si>
  <si>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</si>
  <si>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</si>
  <si>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</si>
  <si>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</si>
  <si>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</si>
  <si>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</si>
  <si>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</si>
  <si>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</si>
  <si>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</si>
  <si>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</si>
  <si>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</si>
  <si>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</si>
  <si>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</si>
  <si>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</si>
  <si>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</si>
  <si>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</si>
  <si>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</si>
  <si>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</si>
  <si>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</si>
  <si>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</si>
  <si>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</si>
  <si>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</si>
  <si>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</si>
  <si>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</si>
  <si>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</si>
  <si>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</si>
  <si>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</si>
  <si>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</si>
  <si>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</si>
  <si>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</si>
  <si>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</si>
  <si>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</si>
  <si>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</si>
  <si>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</si>
  <si>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</si>
  <si>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</si>
  <si>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</si>
  <si>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</si>
  <si>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</si>
  <si>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</si>
  <si>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</si>
  <si>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</si>
  <si>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</si>
  <si>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</si>
  <si>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</si>
  <si>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</si>
  <si>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</si>
  <si>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</si>
  <si>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</si>
  <si>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</si>
  <si>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</si>
  <si>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</si>
  <si>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</si>
  <si>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</si>
  <si>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</si>
  <si>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</si>
  <si>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</si>
  <si>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</si>
  <si>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</si>
  <si>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</si>
  <si>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</si>
  <si>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</si>
  <si>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</si>
  <si>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</si>
  <si>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</si>
  <si>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</si>
  <si>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</si>
  <si>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</si>
  <si>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</si>
  <si>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</si>
  <si>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</si>
  <si>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</si>
  <si>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</si>
  <si>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</si>
  <si>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</si>
  <si>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</si>
  <si>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</si>
  <si>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</si>
  <si>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</si>
  <si>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</si>
  <si>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</si>
  <si>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</si>
  <si>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</si>
  <si>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</si>
  <si>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</si>
  <si>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</si>
  <si>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</si>
  <si>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</si>
  <si>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</si>
  <si>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</si>
  <si>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</si>
  <si>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</si>
  <si>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</si>
  <si>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</si>
  <si>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</si>
  <si>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</si>
  <si>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</si>
  <si>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</si>
  <si>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</si>
  <si>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</si>
  <si>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</si>
  <si>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</si>
  <si>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</si>
  <si>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</si>
  <si>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</si>
  <si>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</si>
  <si>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</si>
  <si>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</si>
  <si>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</si>
  <si>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</si>
  <si>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</si>
  <si>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</si>
  <si>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</si>
  <si>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</si>
  <si>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</si>
  <si>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</si>
  <si>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</si>
  <si>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</si>
  <si>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</si>
  <si>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</si>
  <si>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</si>
  <si>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</si>
  <si>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</si>
  <si>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</si>
  <si>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</si>
  <si>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</si>
  <si>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</si>
  <si>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</si>
  <si>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</si>
  <si>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</si>
  <si>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</si>
  <si>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</si>
  <si>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</si>
  <si>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</si>
  <si>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</si>
  <si>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</si>
  <si>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</si>
  <si>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</si>
  <si>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</si>
  <si>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</si>
  <si>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</si>
  <si>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</si>
  <si>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</si>
  <si>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</si>
  <si>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</si>
  <si>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</si>
  <si>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</si>
  <si>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</si>
  <si>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</si>
  <si>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</si>
  <si>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</si>
  <si>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</si>
  <si>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</si>
  <si>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</si>
  <si>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</si>
  <si>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</si>
  <si>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</si>
  <si>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</si>
  <si>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</si>
  <si>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</si>
  <si>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</si>
  <si>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</si>
  <si>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</si>
  <si>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</si>
  <si>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</si>
  <si>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</si>
  <si>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</si>
  <si>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</si>
  <si>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</si>
  <si>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</si>
  <si>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</si>
  <si>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</si>
  <si>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</si>
  <si>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</si>
  <si>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</si>
  <si>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</si>
  <si>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</si>
  <si>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</si>
  <si>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</si>
  <si>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</si>
  <si>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</si>
  <si>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</si>
  <si>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</si>
  <si>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</si>
  <si>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</si>
  <si>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</si>
  <si>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</si>
  <si>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</si>
  <si>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</si>
  <si>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</si>
  <si>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</si>
  <si>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</si>
  <si>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</si>
  <si>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</si>
  <si>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</si>
  <si>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</si>
  <si>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</si>
  <si>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</si>
  <si>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</si>
  <si>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</si>
  <si>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</si>
  <si>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</si>
  <si>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</si>
  <si>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</si>
  <si>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</si>
  <si>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</si>
  <si>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</si>
  <si>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</si>
  <si>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</si>
  <si>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</si>
  <si>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Повышение доступности и качества предоставления дошкольного, общего образования, дополнительного образования детей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</si>
  <si>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</si>
  <si>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</si>
  <si>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</si>
  <si>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</si>
  <si>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</si>
  <si>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</si>
  <si>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</si>
  <si>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</si>
  <si>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</si>
  <si>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</si>
  <si>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</si>
  <si>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</si>
  <si>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</si>
  <si>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</si>
  <si>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</si>
  <si>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</si>
  <si>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</si>
  <si>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</si>
  <si>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</si>
  <si>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</si>
  <si>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</si>
  <si>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</si>
  <si>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</si>
  <si>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</si>
  <si>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</si>
  <si>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</si>
  <si>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</si>
  <si>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</si>
  <si>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</si>
  <si>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</si>
  <si>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</si>
  <si>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</si>
  <si>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</si>
  <si>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</si>
  <si>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</si>
  <si>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</si>
  <si>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</si>
  <si>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</si>
  <si>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</si>
  <si>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</si>
  <si>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</si>
  <si>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</si>
  <si>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</si>
  <si>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</si>
  <si>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</si>
  <si>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</si>
  <si>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</si>
  <si>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</si>
  <si>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</si>
  <si>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</si>
  <si>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</si>
  <si>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</si>
  <si>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</si>
  <si>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</si>
  <si>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</si>
  <si>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</si>
  <si>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</si>
  <si>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</si>
  <si>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</si>
  <si>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</si>
  <si>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</si>
  <si>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</si>
  <si>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</si>
  <si>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</si>
  <si>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</si>
  <si>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</si>
  <si>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</si>
  <si>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</si>
  <si>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</si>
  <si>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</si>
  <si>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</si>
  <si>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</si>
  <si>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</si>
  <si>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</si>
  <si>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</si>
  <si>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</si>
  <si>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</si>
  <si>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</si>
  <si>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</si>
  <si>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</si>
  <si>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</si>
  <si>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</si>
  <si>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</si>
  <si>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</si>
  <si>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</si>
  <si>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</si>
  <si>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2020 год</t>
  </si>
  <si>
    <t>2021 год</t>
  </si>
  <si>
    <t>2022 год</t>
  </si>
  <si>
    <t>Приложение 3</t>
  </si>
  <si>
    <t>Приложение 4</t>
  </si>
  <si>
    <t>Приложение 5</t>
  </si>
  <si>
    <t>14820</t>
  </si>
  <si>
    <t>Р5</t>
  </si>
  <si>
    <t>Региональный проект "Спорт - норма жизни"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</si>
  <si>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</si>
  <si>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</si>
  <si>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</si>
  <si>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</si>
  <si>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</si>
  <si>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</si>
  <si>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</si>
  <si>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</si>
  <si>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</si>
  <si>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</si>
  <si>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</si>
  <si>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</si>
  <si>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</si>
  <si>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</si>
  <si>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</si>
  <si>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</si>
  <si>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</si>
  <si>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</si>
  <si>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</si>
  <si>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</si>
  <si>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</si>
  <si>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</si>
  <si>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</si>
  <si>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</si>
  <si>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</si>
  <si>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</si>
  <si>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</si>
  <si>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</si>
  <si>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</si>
  <si>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</si>
  <si>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</si>
  <si>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</si>
  <si>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</si>
  <si>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</si>
  <si>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</si>
  <si>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</si>
  <si>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</si>
  <si>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</si>
  <si>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</si>
  <si>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</si>
  <si>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</si>
  <si>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</si>
  <si>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</si>
  <si>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</si>
  <si>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</si>
  <si>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S4910</t>
  </si>
  <si>
    <t>52 0 12 S4900</t>
  </si>
  <si>
    <t>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</si>
  <si>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</si>
  <si>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</si>
  <si>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</si>
  <si>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</si>
  <si>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54690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</si>
  <si>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</si>
  <si>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</si>
  <si>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81430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</si>
  <si>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</si>
  <si>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</si>
  <si>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</si>
  <si>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</si>
  <si>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</si>
  <si>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58530</t>
  </si>
  <si>
    <t>51 0 G5 11270</t>
  </si>
  <si>
    <t>11270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</si>
  <si>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</si>
  <si>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 xml:space="preserve">к Решению Клетнянского районного Совета народных депутатов"О бюджете Клетнянского муниципального района Брянской области на 2020 год и на плановый период 2021 и 2022 годов" </t>
  </si>
  <si>
    <t>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</si>
  <si>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</si>
  <si>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 xml:space="preserve">Изменение распределения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 </t>
  </si>
  <si>
    <t>Приложение 6.2.</t>
  </si>
  <si>
    <t>Приложение 7.2.</t>
  </si>
  <si>
    <t>Приложение 8.2.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</si>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</sst>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10">
      <alignment horizontal="left" wrapText="1" indent="2"/>
    </xf>
    <xf numFmtId="49" fontId="5" fillId="0" borderId="5">
      <alignment horizontal="center"/>
    </xf>
  </cellStyleXfs>
  <cellXfs count="84">
    <xf numFmtId="0" fontId="0" fillId="0" borderId="0" xfId="0"/>
    <xf numFmtId="0" fontId="2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4" fontId="1" fillId="0" borderId="5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FFCC"/>
      <color rgb="FF0000FF"/>
      <color rgb="FFCCFF99"/>
      <color rgb="FFFFCC99"/>
      <color rgb="FF66FFCC"/>
      <color rgb="FFFF0066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="90" zoomScaleNormal="90" workbookViewId="0">
      <pane xSplit="9" ySplit="8" topLeftCell="J382" activePane="bottomRight" state="frozen"/>
      <selection activeCell="J408" sqref="J408"/>
      <selection pane="topRight" activeCell="J408" sqref="J408"/>
      <selection pane="bottomLeft" activeCell="J408" sqref="J408"/>
      <selection pane="bottomRight" activeCell="L417" sqref="L417"/>
    </sheetView>
  </sheetViews>
  <sheetFormatPr defaultRowHeight="15" x14ac:dyDescent="0.25"/>
  <cols>
    <col min="1" max="1" width="28.85546875" style="1" customWidth="1"/>
    <col min="2" max="4" width="4" style="8" hidden="1" customWidth="1"/>
    <col min="5" max="5" width="5.7109375" style="7" customWidth="1"/>
    <col min="6" max="7" width="4.28515625" style="7" customWidth="1"/>
    <col min="8" max="8" width="14" style="1" customWidth="1"/>
    <col min="9" max="9" width="4.7109375" style="7" customWidth="1"/>
    <col min="10" max="10" width="14" style="8" customWidth="1"/>
    <col min="11" max="12" width="13.5703125" style="8" customWidth="1"/>
    <col min="13" max="13" width="13.42578125" style="8" hidden="1" customWidth="1"/>
    <col min="14" max="14" width="11.85546875" style="8" hidden="1" customWidth="1"/>
    <col min="15" max="15" width="8.85546875" style="8" hidden="1" customWidth="1"/>
    <col min="16" max="129" width="9.140625" style="8"/>
    <col min="130" max="130" width="1.42578125" style="8" customWidth="1"/>
    <col min="131" max="131" width="59.5703125" style="8" customWidth="1"/>
    <col min="132" max="132" width="9.140625" style="8" customWidth="1"/>
    <col min="133" max="134" width="3.85546875" style="8" customWidth="1"/>
    <col min="135" max="135" width="10.5703125" style="8" customWidth="1"/>
    <col min="136" max="136" width="3.85546875" style="8" customWidth="1"/>
    <col min="137" max="139" width="14.42578125" style="8" customWidth="1"/>
    <col min="140" max="140" width="4.140625" style="8" customWidth="1"/>
    <col min="141" max="141" width="15" style="8" customWidth="1"/>
    <col min="142" max="143" width="9.140625" style="8" customWidth="1"/>
    <col min="144" max="144" width="11.5703125" style="8" customWidth="1"/>
    <col min="145" max="145" width="18.140625" style="8" customWidth="1"/>
    <col min="146" max="146" width="13.140625" style="8" customWidth="1"/>
    <col min="147" max="147" width="12.28515625" style="8" customWidth="1"/>
    <col min="148" max="385" width="9.140625" style="8"/>
    <col min="386" max="386" width="1.42578125" style="8" customWidth="1"/>
    <col min="387" max="387" width="59.5703125" style="8" customWidth="1"/>
    <col min="388" max="388" width="9.140625" style="8" customWidth="1"/>
    <col min="389" max="390" width="3.85546875" style="8" customWidth="1"/>
    <col min="391" max="391" width="10.5703125" style="8" customWidth="1"/>
    <col min="392" max="392" width="3.85546875" style="8" customWidth="1"/>
    <col min="393" max="395" width="14.42578125" style="8" customWidth="1"/>
    <col min="396" max="396" width="4.140625" style="8" customWidth="1"/>
    <col min="397" max="397" width="15" style="8" customWidth="1"/>
    <col min="398" max="399" width="9.140625" style="8" customWidth="1"/>
    <col min="400" max="400" width="11.5703125" style="8" customWidth="1"/>
    <col min="401" max="401" width="18.140625" style="8" customWidth="1"/>
    <col min="402" max="402" width="13.140625" style="8" customWidth="1"/>
    <col min="403" max="403" width="12.28515625" style="8" customWidth="1"/>
    <col min="404" max="641" width="9.140625" style="8"/>
    <col min="642" max="642" width="1.42578125" style="8" customWidth="1"/>
    <col min="643" max="643" width="59.5703125" style="8" customWidth="1"/>
    <col min="644" max="644" width="9.140625" style="8" customWidth="1"/>
    <col min="645" max="646" width="3.85546875" style="8" customWidth="1"/>
    <col min="647" max="647" width="10.5703125" style="8" customWidth="1"/>
    <col min="648" max="648" width="3.85546875" style="8" customWidth="1"/>
    <col min="649" max="651" width="14.42578125" style="8" customWidth="1"/>
    <col min="652" max="652" width="4.140625" style="8" customWidth="1"/>
    <col min="653" max="653" width="15" style="8" customWidth="1"/>
    <col min="654" max="655" width="9.140625" style="8" customWidth="1"/>
    <col min="656" max="656" width="11.5703125" style="8" customWidth="1"/>
    <col min="657" max="657" width="18.140625" style="8" customWidth="1"/>
    <col min="658" max="658" width="13.140625" style="8" customWidth="1"/>
    <col min="659" max="659" width="12.28515625" style="8" customWidth="1"/>
    <col min="660" max="897" width="9.140625" style="8"/>
    <col min="898" max="898" width="1.42578125" style="8" customWidth="1"/>
    <col min="899" max="899" width="59.5703125" style="8" customWidth="1"/>
    <col min="900" max="900" width="9.140625" style="8" customWidth="1"/>
    <col min="901" max="902" width="3.85546875" style="8" customWidth="1"/>
    <col min="903" max="903" width="10.5703125" style="8" customWidth="1"/>
    <col min="904" max="904" width="3.85546875" style="8" customWidth="1"/>
    <col min="905" max="907" width="14.42578125" style="8" customWidth="1"/>
    <col min="908" max="908" width="4.140625" style="8" customWidth="1"/>
    <col min="909" max="909" width="15" style="8" customWidth="1"/>
    <col min="910" max="911" width="9.140625" style="8" customWidth="1"/>
    <col min="912" max="912" width="11.5703125" style="8" customWidth="1"/>
    <col min="913" max="913" width="18.140625" style="8" customWidth="1"/>
    <col min="914" max="914" width="13.140625" style="8" customWidth="1"/>
    <col min="915" max="915" width="12.28515625" style="8" customWidth="1"/>
    <col min="916" max="1153" width="9.140625" style="8"/>
    <col min="1154" max="1154" width="1.42578125" style="8" customWidth="1"/>
    <col min="1155" max="1155" width="59.5703125" style="8" customWidth="1"/>
    <col min="1156" max="1156" width="9.140625" style="8" customWidth="1"/>
    <col min="1157" max="1158" width="3.85546875" style="8" customWidth="1"/>
    <col min="1159" max="1159" width="10.5703125" style="8" customWidth="1"/>
    <col min="1160" max="1160" width="3.85546875" style="8" customWidth="1"/>
    <col min="1161" max="1163" width="14.42578125" style="8" customWidth="1"/>
    <col min="1164" max="1164" width="4.140625" style="8" customWidth="1"/>
    <col min="1165" max="1165" width="15" style="8" customWidth="1"/>
    <col min="1166" max="1167" width="9.140625" style="8" customWidth="1"/>
    <col min="1168" max="1168" width="11.5703125" style="8" customWidth="1"/>
    <col min="1169" max="1169" width="18.140625" style="8" customWidth="1"/>
    <col min="1170" max="1170" width="13.140625" style="8" customWidth="1"/>
    <col min="1171" max="1171" width="12.28515625" style="8" customWidth="1"/>
    <col min="1172" max="1409" width="9.140625" style="8"/>
    <col min="1410" max="1410" width="1.42578125" style="8" customWidth="1"/>
    <col min="1411" max="1411" width="59.5703125" style="8" customWidth="1"/>
    <col min="1412" max="1412" width="9.140625" style="8" customWidth="1"/>
    <col min="1413" max="1414" width="3.85546875" style="8" customWidth="1"/>
    <col min="1415" max="1415" width="10.5703125" style="8" customWidth="1"/>
    <col min="1416" max="1416" width="3.85546875" style="8" customWidth="1"/>
    <col min="1417" max="1419" width="14.42578125" style="8" customWidth="1"/>
    <col min="1420" max="1420" width="4.140625" style="8" customWidth="1"/>
    <col min="1421" max="1421" width="15" style="8" customWidth="1"/>
    <col min="1422" max="1423" width="9.140625" style="8" customWidth="1"/>
    <col min="1424" max="1424" width="11.5703125" style="8" customWidth="1"/>
    <col min="1425" max="1425" width="18.140625" style="8" customWidth="1"/>
    <col min="1426" max="1426" width="13.140625" style="8" customWidth="1"/>
    <col min="1427" max="1427" width="12.28515625" style="8" customWidth="1"/>
    <col min="1428" max="1665" width="9.140625" style="8"/>
    <col min="1666" max="1666" width="1.42578125" style="8" customWidth="1"/>
    <col min="1667" max="1667" width="59.5703125" style="8" customWidth="1"/>
    <col min="1668" max="1668" width="9.140625" style="8" customWidth="1"/>
    <col min="1669" max="1670" width="3.85546875" style="8" customWidth="1"/>
    <col min="1671" max="1671" width="10.5703125" style="8" customWidth="1"/>
    <col min="1672" max="1672" width="3.85546875" style="8" customWidth="1"/>
    <col min="1673" max="1675" width="14.42578125" style="8" customWidth="1"/>
    <col min="1676" max="1676" width="4.140625" style="8" customWidth="1"/>
    <col min="1677" max="1677" width="15" style="8" customWidth="1"/>
    <col min="1678" max="1679" width="9.140625" style="8" customWidth="1"/>
    <col min="1680" max="1680" width="11.5703125" style="8" customWidth="1"/>
    <col min="1681" max="1681" width="18.140625" style="8" customWidth="1"/>
    <col min="1682" max="1682" width="13.140625" style="8" customWidth="1"/>
    <col min="1683" max="1683" width="12.28515625" style="8" customWidth="1"/>
    <col min="1684" max="1921" width="9.140625" style="8"/>
    <col min="1922" max="1922" width="1.42578125" style="8" customWidth="1"/>
    <col min="1923" max="1923" width="59.5703125" style="8" customWidth="1"/>
    <col min="1924" max="1924" width="9.140625" style="8" customWidth="1"/>
    <col min="1925" max="1926" width="3.85546875" style="8" customWidth="1"/>
    <col min="1927" max="1927" width="10.5703125" style="8" customWidth="1"/>
    <col min="1928" max="1928" width="3.85546875" style="8" customWidth="1"/>
    <col min="1929" max="1931" width="14.42578125" style="8" customWidth="1"/>
    <col min="1932" max="1932" width="4.140625" style="8" customWidth="1"/>
    <col min="1933" max="1933" width="15" style="8" customWidth="1"/>
    <col min="1934" max="1935" width="9.140625" style="8" customWidth="1"/>
    <col min="1936" max="1936" width="11.5703125" style="8" customWidth="1"/>
    <col min="1937" max="1937" width="18.140625" style="8" customWidth="1"/>
    <col min="1938" max="1938" width="13.140625" style="8" customWidth="1"/>
    <col min="1939" max="1939" width="12.28515625" style="8" customWidth="1"/>
    <col min="1940" max="2177" width="9.140625" style="8"/>
    <col min="2178" max="2178" width="1.42578125" style="8" customWidth="1"/>
    <col min="2179" max="2179" width="59.5703125" style="8" customWidth="1"/>
    <col min="2180" max="2180" width="9.140625" style="8" customWidth="1"/>
    <col min="2181" max="2182" width="3.85546875" style="8" customWidth="1"/>
    <col min="2183" max="2183" width="10.5703125" style="8" customWidth="1"/>
    <col min="2184" max="2184" width="3.85546875" style="8" customWidth="1"/>
    <col min="2185" max="2187" width="14.42578125" style="8" customWidth="1"/>
    <col min="2188" max="2188" width="4.140625" style="8" customWidth="1"/>
    <col min="2189" max="2189" width="15" style="8" customWidth="1"/>
    <col min="2190" max="2191" width="9.140625" style="8" customWidth="1"/>
    <col min="2192" max="2192" width="11.5703125" style="8" customWidth="1"/>
    <col min="2193" max="2193" width="18.140625" style="8" customWidth="1"/>
    <col min="2194" max="2194" width="13.140625" style="8" customWidth="1"/>
    <col min="2195" max="2195" width="12.28515625" style="8" customWidth="1"/>
    <col min="2196" max="2433" width="9.140625" style="8"/>
    <col min="2434" max="2434" width="1.42578125" style="8" customWidth="1"/>
    <col min="2435" max="2435" width="59.5703125" style="8" customWidth="1"/>
    <col min="2436" max="2436" width="9.140625" style="8" customWidth="1"/>
    <col min="2437" max="2438" width="3.85546875" style="8" customWidth="1"/>
    <col min="2439" max="2439" width="10.5703125" style="8" customWidth="1"/>
    <col min="2440" max="2440" width="3.85546875" style="8" customWidth="1"/>
    <col min="2441" max="2443" width="14.42578125" style="8" customWidth="1"/>
    <col min="2444" max="2444" width="4.140625" style="8" customWidth="1"/>
    <col min="2445" max="2445" width="15" style="8" customWidth="1"/>
    <col min="2446" max="2447" width="9.140625" style="8" customWidth="1"/>
    <col min="2448" max="2448" width="11.5703125" style="8" customWidth="1"/>
    <col min="2449" max="2449" width="18.140625" style="8" customWidth="1"/>
    <col min="2450" max="2450" width="13.140625" style="8" customWidth="1"/>
    <col min="2451" max="2451" width="12.28515625" style="8" customWidth="1"/>
    <col min="2452" max="2689" width="9.140625" style="8"/>
    <col min="2690" max="2690" width="1.42578125" style="8" customWidth="1"/>
    <col min="2691" max="2691" width="59.5703125" style="8" customWidth="1"/>
    <col min="2692" max="2692" width="9.140625" style="8" customWidth="1"/>
    <col min="2693" max="2694" width="3.85546875" style="8" customWidth="1"/>
    <col min="2695" max="2695" width="10.5703125" style="8" customWidth="1"/>
    <col min="2696" max="2696" width="3.85546875" style="8" customWidth="1"/>
    <col min="2697" max="2699" width="14.42578125" style="8" customWidth="1"/>
    <col min="2700" max="2700" width="4.140625" style="8" customWidth="1"/>
    <col min="2701" max="2701" width="15" style="8" customWidth="1"/>
    <col min="2702" max="2703" width="9.140625" style="8" customWidth="1"/>
    <col min="2704" max="2704" width="11.5703125" style="8" customWidth="1"/>
    <col min="2705" max="2705" width="18.140625" style="8" customWidth="1"/>
    <col min="2706" max="2706" width="13.140625" style="8" customWidth="1"/>
    <col min="2707" max="2707" width="12.28515625" style="8" customWidth="1"/>
    <col min="2708" max="2945" width="9.140625" style="8"/>
    <col min="2946" max="2946" width="1.42578125" style="8" customWidth="1"/>
    <col min="2947" max="2947" width="59.5703125" style="8" customWidth="1"/>
    <col min="2948" max="2948" width="9.140625" style="8" customWidth="1"/>
    <col min="2949" max="2950" width="3.85546875" style="8" customWidth="1"/>
    <col min="2951" max="2951" width="10.5703125" style="8" customWidth="1"/>
    <col min="2952" max="2952" width="3.85546875" style="8" customWidth="1"/>
    <col min="2953" max="2955" width="14.42578125" style="8" customWidth="1"/>
    <col min="2956" max="2956" width="4.140625" style="8" customWidth="1"/>
    <col min="2957" max="2957" width="15" style="8" customWidth="1"/>
    <col min="2958" max="2959" width="9.140625" style="8" customWidth="1"/>
    <col min="2960" max="2960" width="11.5703125" style="8" customWidth="1"/>
    <col min="2961" max="2961" width="18.140625" style="8" customWidth="1"/>
    <col min="2962" max="2962" width="13.140625" style="8" customWidth="1"/>
    <col min="2963" max="2963" width="12.28515625" style="8" customWidth="1"/>
    <col min="2964" max="3201" width="9.140625" style="8"/>
    <col min="3202" max="3202" width="1.42578125" style="8" customWidth="1"/>
    <col min="3203" max="3203" width="59.5703125" style="8" customWidth="1"/>
    <col min="3204" max="3204" width="9.140625" style="8" customWidth="1"/>
    <col min="3205" max="3206" width="3.85546875" style="8" customWidth="1"/>
    <col min="3207" max="3207" width="10.5703125" style="8" customWidth="1"/>
    <col min="3208" max="3208" width="3.85546875" style="8" customWidth="1"/>
    <col min="3209" max="3211" width="14.42578125" style="8" customWidth="1"/>
    <col min="3212" max="3212" width="4.140625" style="8" customWidth="1"/>
    <col min="3213" max="3213" width="15" style="8" customWidth="1"/>
    <col min="3214" max="3215" width="9.140625" style="8" customWidth="1"/>
    <col min="3216" max="3216" width="11.5703125" style="8" customWidth="1"/>
    <col min="3217" max="3217" width="18.140625" style="8" customWidth="1"/>
    <col min="3218" max="3218" width="13.140625" style="8" customWidth="1"/>
    <col min="3219" max="3219" width="12.28515625" style="8" customWidth="1"/>
    <col min="3220" max="3457" width="9.140625" style="8"/>
    <col min="3458" max="3458" width="1.42578125" style="8" customWidth="1"/>
    <col min="3459" max="3459" width="59.5703125" style="8" customWidth="1"/>
    <col min="3460" max="3460" width="9.140625" style="8" customWidth="1"/>
    <col min="3461" max="3462" width="3.85546875" style="8" customWidth="1"/>
    <col min="3463" max="3463" width="10.5703125" style="8" customWidth="1"/>
    <col min="3464" max="3464" width="3.85546875" style="8" customWidth="1"/>
    <col min="3465" max="3467" width="14.42578125" style="8" customWidth="1"/>
    <col min="3468" max="3468" width="4.140625" style="8" customWidth="1"/>
    <col min="3469" max="3469" width="15" style="8" customWidth="1"/>
    <col min="3470" max="3471" width="9.140625" style="8" customWidth="1"/>
    <col min="3472" max="3472" width="11.5703125" style="8" customWidth="1"/>
    <col min="3473" max="3473" width="18.140625" style="8" customWidth="1"/>
    <col min="3474" max="3474" width="13.140625" style="8" customWidth="1"/>
    <col min="3475" max="3475" width="12.28515625" style="8" customWidth="1"/>
    <col min="3476" max="3713" width="9.140625" style="8"/>
    <col min="3714" max="3714" width="1.42578125" style="8" customWidth="1"/>
    <col min="3715" max="3715" width="59.5703125" style="8" customWidth="1"/>
    <col min="3716" max="3716" width="9.140625" style="8" customWidth="1"/>
    <col min="3717" max="3718" width="3.85546875" style="8" customWidth="1"/>
    <col min="3719" max="3719" width="10.5703125" style="8" customWidth="1"/>
    <col min="3720" max="3720" width="3.85546875" style="8" customWidth="1"/>
    <col min="3721" max="3723" width="14.42578125" style="8" customWidth="1"/>
    <col min="3724" max="3724" width="4.140625" style="8" customWidth="1"/>
    <col min="3725" max="3725" width="15" style="8" customWidth="1"/>
    <col min="3726" max="3727" width="9.140625" style="8" customWidth="1"/>
    <col min="3728" max="3728" width="11.5703125" style="8" customWidth="1"/>
    <col min="3729" max="3729" width="18.140625" style="8" customWidth="1"/>
    <col min="3730" max="3730" width="13.140625" style="8" customWidth="1"/>
    <col min="3731" max="3731" width="12.28515625" style="8" customWidth="1"/>
    <col min="3732" max="3969" width="9.140625" style="8"/>
    <col min="3970" max="3970" width="1.42578125" style="8" customWidth="1"/>
    <col min="3971" max="3971" width="59.5703125" style="8" customWidth="1"/>
    <col min="3972" max="3972" width="9.140625" style="8" customWidth="1"/>
    <col min="3973" max="3974" width="3.85546875" style="8" customWidth="1"/>
    <col min="3975" max="3975" width="10.5703125" style="8" customWidth="1"/>
    <col min="3976" max="3976" width="3.85546875" style="8" customWidth="1"/>
    <col min="3977" max="3979" width="14.42578125" style="8" customWidth="1"/>
    <col min="3980" max="3980" width="4.140625" style="8" customWidth="1"/>
    <col min="3981" max="3981" width="15" style="8" customWidth="1"/>
    <col min="3982" max="3983" width="9.140625" style="8" customWidth="1"/>
    <col min="3984" max="3984" width="11.5703125" style="8" customWidth="1"/>
    <col min="3985" max="3985" width="18.140625" style="8" customWidth="1"/>
    <col min="3986" max="3986" width="13.140625" style="8" customWidth="1"/>
    <col min="3987" max="3987" width="12.28515625" style="8" customWidth="1"/>
    <col min="3988" max="4225" width="9.140625" style="8"/>
    <col min="4226" max="4226" width="1.42578125" style="8" customWidth="1"/>
    <col min="4227" max="4227" width="59.5703125" style="8" customWidth="1"/>
    <col min="4228" max="4228" width="9.140625" style="8" customWidth="1"/>
    <col min="4229" max="4230" width="3.85546875" style="8" customWidth="1"/>
    <col min="4231" max="4231" width="10.5703125" style="8" customWidth="1"/>
    <col min="4232" max="4232" width="3.85546875" style="8" customWidth="1"/>
    <col min="4233" max="4235" width="14.42578125" style="8" customWidth="1"/>
    <col min="4236" max="4236" width="4.140625" style="8" customWidth="1"/>
    <col min="4237" max="4237" width="15" style="8" customWidth="1"/>
    <col min="4238" max="4239" width="9.140625" style="8" customWidth="1"/>
    <col min="4240" max="4240" width="11.5703125" style="8" customWidth="1"/>
    <col min="4241" max="4241" width="18.140625" style="8" customWidth="1"/>
    <col min="4242" max="4242" width="13.140625" style="8" customWidth="1"/>
    <col min="4243" max="4243" width="12.28515625" style="8" customWidth="1"/>
    <col min="4244" max="4481" width="9.140625" style="8"/>
    <col min="4482" max="4482" width="1.42578125" style="8" customWidth="1"/>
    <col min="4483" max="4483" width="59.5703125" style="8" customWidth="1"/>
    <col min="4484" max="4484" width="9.140625" style="8" customWidth="1"/>
    <col min="4485" max="4486" width="3.85546875" style="8" customWidth="1"/>
    <col min="4487" max="4487" width="10.5703125" style="8" customWidth="1"/>
    <col min="4488" max="4488" width="3.85546875" style="8" customWidth="1"/>
    <col min="4489" max="4491" width="14.42578125" style="8" customWidth="1"/>
    <col min="4492" max="4492" width="4.140625" style="8" customWidth="1"/>
    <col min="4493" max="4493" width="15" style="8" customWidth="1"/>
    <col min="4494" max="4495" width="9.140625" style="8" customWidth="1"/>
    <col min="4496" max="4496" width="11.5703125" style="8" customWidth="1"/>
    <col min="4497" max="4497" width="18.140625" style="8" customWidth="1"/>
    <col min="4498" max="4498" width="13.140625" style="8" customWidth="1"/>
    <col min="4499" max="4499" width="12.28515625" style="8" customWidth="1"/>
    <col min="4500" max="4737" width="9.140625" style="8"/>
    <col min="4738" max="4738" width="1.42578125" style="8" customWidth="1"/>
    <col min="4739" max="4739" width="59.5703125" style="8" customWidth="1"/>
    <col min="4740" max="4740" width="9.140625" style="8" customWidth="1"/>
    <col min="4741" max="4742" width="3.85546875" style="8" customWidth="1"/>
    <col min="4743" max="4743" width="10.5703125" style="8" customWidth="1"/>
    <col min="4744" max="4744" width="3.85546875" style="8" customWidth="1"/>
    <col min="4745" max="4747" width="14.42578125" style="8" customWidth="1"/>
    <col min="4748" max="4748" width="4.140625" style="8" customWidth="1"/>
    <col min="4749" max="4749" width="15" style="8" customWidth="1"/>
    <col min="4750" max="4751" width="9.140625" style="8" customWidth="1"/>
    <col min="4752" max="4752" width="11.5703125" style="8" customWidth="1"/>
    <col min="4753" max="4753" width="18.140625" style="8" customWidth="1"/>
    <col min="4754" max="4754" width="13.140625" style="8" customWidth="1"/>
    <col min="4755" max="4755" width="12.28515625" style="8" customWidth="1"/>
    <col min="4756" max="4993" width="9.140625" style="8"/>
    <col min="4994" max="4994" width="1.42578125" style="8" customWidth="1"/>
    <col min="4995" max="4995" width="59.5703125" style="8" customWidth="1"/>
    <col min="4996" max="4996" width="9.140625" style="8" customWidth="1"/>
    <col min="4997" max="4998" width="3.85546875" style="8" customWidth="1"/>
    <col min="4999" max="4999" width="10.5703125" style="8" customWidth="1"/>
    <col min="5000" max="5000" width="3.85546875" style="8" customWidth="1"/>
    <col min="5001" max="5003" width="14.42578125" style="8" customWidth="1"/>
    <col min="5004" max="5004" width="4.140625" style="8" customWidth="1"/>
    <col min="5005" max="5005" width="15" style="8" customWidth="1"/>
    <col min="5006" max="5007" width="9.140625" style="8" customWidth="1"/>
    <col min="5008" max="5008" width="11.5703125" style="8" customWidth="1"/>
    <col min="5009" max="5009" width="18.140625" style="8" customWidth="1"/>
    <col min="5010" max="5010" width="13.140625" style="8" customWidth="1"/>
    <col min="5011" max="5011" width="12.28515625" style="8" customWidth="1"/>
    <col min="5012" max="5249" width="9.140625" style="8"/>
    <col min="5250" max="5250" width="1.42578125" style="8" customWidth="1"/>
    <col min="5251" max="5251" width="59.5703125" style="8" customWidth="1"/>
    <col min="5252" max="5252" width="9.140625" style="8" customWidth="1"/>
    <col min="5253" max="5254" width="3.85546875" style="8" customWidth="1"/>
    <col min="5255" max="5255" width="10.5703125" style="8" customWidth="1"/>
    <col min="5256" max="5256" width="3.85546875" style="8" customWidth="1"/>
    <col min="5257" max="5259" width="14.42578125" style="8" customWidth="1"/>
    <col min="5260" max="5260" width="4.140625" style="8" customWidth="1"/>
    <col min="5261" max="5261" width="15" style="8" customWidth="1"/>
    <col min="5262" max="5263" width="9.140625" style="8" customWidth="1"/>
    <col min="5264" max="5264" width="11.5703125" style="8" customWidth="1"/>
    <col min="5265" max="5265" width="18.140625" style="8" customWidth="1"/>
    <col min="5266" max="5266" width="13.140625" style="8" customWidth="1"/>
    <col min="5267" max="5267" width="12.28515625" style="8" customWidth="1"/>
    <col min="5268" max="5505" width="9.140625" style="8"/>
    <col min="5506" max="5506" width="1.42578125" style="8" customWidth="1"/>
    <col min="5507" max="5507" width="59.5703125" style="8" customWidth="1"/>
    <col min="5508" max="5508" width="9.140625" style="8" customWidth="1"/>
    <col min="5509" max="5510" width="3.85546875" style="8" customWidth="1"/>
    <col min="5511" max="5511" width="10.5703125" style="8" customWidth="1"/>
    <col min="5512" max="5512" width="3.85546875" style="8" customWidth="1"/>
    <col min="5513" max="5515" width="14.42578125" style="8" customWidth="1"/>
    <col min="5516" max="5516" width="4.140625" style="8" customWidth="1"/>
    <col min="5517" max="5517" width="15" style="8" customWidth="1"/>
    <col min="5518" max="5519" width="9.140625" style="8" customWidth="1"/>
    <col min="5520" max="5520" width="11.5703125" style="8" customWidth="1"/>
    <col min="5521" max="5521" width="18.140625" style="8" customWidth="1"/>
    <col min="5522" max="5522" width="13.140625" style="8" customWidth="1"/>
    <col min="5523" max="5523" width="12.28515625" style="8" customWidth="1"/>
    <col min="5524" max="5761" width="9.140625" style="8"/>
    <col min="5762" max="5762" width="1.42578125" style="8" customWidth="1"/>
    <col min="5763" max="5763" width="59.5703125" style="8" customWidth="1"/>
    <col min="5764" max="5764" width="9.140625" style="8" customWidth="1"/>
    <col min="5765" max="5766" width="3.85546875" style="8" customWidth="1"/>
    <col min="5767" max="5767" width="10.5703125" style="8" customWidth="1"/>
    <col min="5768" max="5768" width="3.85546875" style="8" customWidth="1"/>
    <col min="5769" max="5771" width="14.42578125" style="8" customWidth="1"/>
    <col min="5772" max="5772" width="4.140625" style="8" customWidth="1"/>
    <col min="5773" max="5773" width="15" style="8" customWidth="1"/>
    <col min="5774" max="5775" width="9.140625" style="8" customWidth="1"/>
    <col min="5776" max="5776" width="11.5703125" style="8" customWidth="1"/>
    <col min="5777" max="5777" width="18.140625" style="8" customWidth="1"/>
    <col min="5778" max="5778" width="13.140625" style="8" customWidth="1"/>
    <col min="5779" max="5779" width="12.28515625" style="8" customWidth="1"/>
    <col min="5780" max="6017" width="9.140625" style="8"/>
    <col min="6018" max="6018" width="1.42578125" style="8" customWidth="1"/>
    <col min="6019" max="6019" width="59.5703125" style="8" customWidth="1"/>
    <col min="6020" max="6020" width="9.140625" style="8" customWidth="1"/>
    <col min="6021" max="6022" width="3.85546875" style="8" customWidth="1"/>
    <col min="6023" max="6023" width="10.5703125" style="8" customWidth="1"/>
    <col min="6024" max="6024" width="3.85546875" style="8" customWidth="1"/>
    <col min="6025" max="6027" width="14.42578125" style="8" customWidth="1"/>
    <col min="6028" max="6028" width="4.140625" style="8" customWidth="1"/>
    <col min="6029" max="6029" width="15" style="8" customWidth="1"/>
    <col min="6030" max="6031" width="9.140625" style="8" customWidth="1"/>
    <col min="6032" max="6032" width="11.5703125" style="8" customWidth="1"/>
    <col min="6033" max="6033" width="18.140625" style="8" customWidth="1"/>
    <col min="6034" max="6034" width="13.140625" style="8" customWidth="1"/>
    <col min="6035" max="6035" width="12.28515625" style="8" customWidth="1"/>
    <col min="6036" max="6273" width="9.140625" style="8"/>
    <col min="6274" max="6274" width="1.42578125" style="8" customWidth="1"/>
    <col min="6275" max="6275" width="59.5703125" style="8" customWidth="1"/>
    <col min="6276" max="6276" width="9.140625" style="8" customWidth="1"/>
    <col min="6277" max="6278" width="3.85546875" style="8" customWidth="1"/>
    <col min="6279" max="6279" width="10.5703125" style="8" customWidth="1"/>
    <col min="6280" max="6280" width="3.85546875" style="8" customWidth="1"/>
    <col min="6281" max="6283" width="14.42578125" style="8" customWidth="1"/>
    <col min="6284" max="6284" width="4.140625" style="8" customWidth="1"/>
    <col min="6285" max="6285" width="15" style="8" customWidth="1"/>
    <col min="6286" max="6287" width="9.140625" style="8" customWidth="1"/>
    <col min="6288" max="6288" width="11.5703125" style="8" customWidth="1"/>
    <col min="6289" max="6289" width="18.140625" style="8" customWidth="1"/>
    <col min="6290" max="6290" width="13.140625" style="8" customWidth="1"/>
    <col min="6291" max="6291" width="12.28515625" style="8" customWidth="1"/>
    <col min="6292" max="6529" width="9.140625" style="8"/>
    <col min="6530" max="6530" width="1.42578125" style="8" customWidth="1"/>
    <col min="6531" max="6531" width="59.5703125" style="8" customWidth="1"/>
    <col min="6532" max="6532" width="9.140625" style="8" customWidth="1"/>
    <col min="6533" max="6534" width="3.85546875" style="8" customWidth="1"/>
    <col min="6535" max="6535" width="10.5703125" style="8" customWidth="1"/>
    <col min="6536" max="6536" width="3.85546875" style="8" customWidth="1"/>
    <col min="6537" max="6539" width="14.42578125" style="8" customWidth="1"/>
    <col min="6540" max="6540" width="4.140625" style="8" customWidth="1"/>
    <col min="6541" max="6541" width="15" style="8" customWidth="1"/>
    <col min="6542" max="6543" width="9.140625" style="8" customWidth="1"/>
    <col min="6544" max="6544" width="11.5703125" style="8" customWidth="1"/>
    <col min="6545" max="6545" width="18.140625" style="8" customWidth="1"/>
    <col min="6546" max="6546" width="13.140625" style="8" customWidth="1"/>
    <col min="6547" max="6547" width="12.28515625" style="8" customWidth="1"/>
    <col min="6548" max="6785" width="9.140625" style="8"/>
    <col min="6786" max="6786" width="1.42578125" style="8" customWidth="1"/>
    <col min="6787" max="6787" width="59.5703125" style="8" customWidth="1"/>
    <col min="6788" max="6788" width="9.140625" style="8" customWidth="1"/>
    <col min="6789" max="6790" width="3.85546875" style="8" customWidth="1"/>
    <col min="6791" max="6791" width="10.5703125" style="8" customWidth="1"/>
    <col min="6792" max="6792" width="3.85546875" style="8" customWidth="1"/>
    <col min="6793" max="6795" width="14.42578125" style="8" customWidth="1"/>
    <col min="6796" max="6796" width="4.140625" style="8" customWidth="1"/>
    <col min="6797" max="6797" width="15" style="8" customWidth="1"/>
    <col min="6798" max="6799" width="9.140625" style="8" customWidth="1"/>
    <col min="6800" max="6800" width="11.5703125" style="8" customWidth="1"/>
    <col min="6801" max="6801" width="18.140625" style="8" customWidth="1"/>
    <col min="6802" max="6802" width="13.140625" style="8" customWidth="1"/>
    <col min="6803" max="6803" width="12.28515625" style="8" customWidth="1"/>
    <col min="6804" max="7041" width="9.140625" style="8"/>
    <col min="7042" max="7042" width="1.42578125" style="8" customWidth="1"/>
    <col min="7043" max="7043" width="59.5703125" style="8" customWidth="1"/>
    <col min="7044" max="7044" width="9.140625" style="8" customWidth="1"/>
    <col min="7045" max="7046" width="3.85546875" style="8" customWidth="1"/>
    <col min="7047" max="7047" width="10.5703125" style="8" customWidth="1"/>
    <col min="7048" max="7048" width="3.85546875" style="8" customWidth="1"/>
    <col min="7049" max="7051" width="14.42578125" style="8" customWidth="1"/>
    <col min="7052" max="7052" width="4.140625" style="8" customWidth="1"/>
    <col min="7053" max="7053" width="15" style="8" customWidth="1"/>
    <col min="7054" max="7055" width="9.140625" style="8" customWidth="1"/>
    <col min="7056" max="7056" width="11.5703125" style="8" customWidth="1"/>
    <col min="7057" max="7057" width="18.140625" style="8" customWidth="1"/>
    <col min="7058" max="7058" width="13.140625" style="8" customWidth="1"/>
    <col min="7059" max="7059" width="12.28515625" style="8" customWidth="1"/>
    <col min="7060" max="7297" width="9.140625" style="8"/>
    <col min="7298" max="7298" width="1.42578125" style="8" customWidth="1"/>
    <col min="7299" max="7299" width="59.5703125" style="8" customWidth="1"/>
    <col min="7300" max="7300" width="9.140625" style="8" customWidth="1"/>
    <col min="7301" max="7302" width="3.85546875" style="8" customWidth="1"/>
    <col min="7303" max="7303" width="10.5703125" style="8" customWidth="1"/>
    <col min="7304" max="7304" width="3.85546875" style="8" customWidth="1"/>
    <col min="7305" max="7307" width="14.42578125" style="8" customWidth="1"/>
    <col min="7308" max="7308" width="4.140625" style="8" customWidth="1"/>
    <col min="7309" max="7309" width="15" style="8" customWidth="1"/>
    <col min="7310" max="7311" width="9.140625" style="8" customWidth="1"/>
    <col min="7312" max="7312" width="11.5703125" style="8" customWidth="1"/>
    <col min="7313" max="7313" width="18.140625" style="8" customWidth="1"/>
    <col min="7314" max="7314" width="13.140625" style="8" customWidth="1"/>
    <col min="7315" max="7315" width="12.28515625" style="8" customWidth="1"/>
    <col min="7316" max="7553" width="9.140625" style="8"/>
    <col min="7554" max="7554" width="1.42578125" style="8" customWidth="1"/>
    <col min="7555" max="7555" width="59.5703125" style="8" customWidth="1"/>
    <col min="7556" max="7556" width="9.140625" style="8" customWidth="1"/>
    <col min="7557" max="7558" width="3.85546875" style="8" customWidth="1"/>
    <col min="7559" max="7559" width="10.5703125" style="8" customWidth="1"/>
    <col min="7560" max="7560" width="3.85546875" style="8" customWidth="1"/>
    <col min="7561" max="7563" width="14.42578125" style="8" customWidth="1"/>
    <col min="7564" max="7564" width="4.140625" style="8" customWidth="1"/>
    <col min="7565" max="7565" width="15" style="8" customWidth="1"/>
    <col min="7566" max="7567" width="9.140625" style="8" customWidth="1"/>
    <col min="7568" max="7568" width="11.5703125" style="8" customWidth="1"/>
    <col min="7569" max="7569" width="18.140625" style="8" customWidth="1"/>
    <col min="7570" max="7570" width="13.140625" style="8" customWidth="1"/>
    <col min="7571" max="7571" width="12.28515625" style="8" customWidth="1"/>
    <col min="7572" max="7809" width="9.140625" style="8"/>
    <col min="7810" max="7810" width="1.42578125" style="8" customWidth="1"/>
    <col min="7811" max="7811" width="59.5703125" style="8" customWidth="1"/>
    <col min="7812" max="7812" width="9.140625" style="8" customWidth="1"/>
    <col min="7813" max="7814" width="3.85546875" style="8" customWidth="1"/>
    <col min="7815" max="7815" width="10.5703125" style="8" customWidth="1"/>
    <col min="7816" max="7816" width="3.85546875" style="8" customWidth="1"/>
    <col min="7817" max="7819" width="14.42578125" style="8" customWidth="1"/>
    <col min="7820" max="7820" width="4.140625" style="8" customWidth="1"/>
    <col min="7821" max="7821" width="15" style="8" customWidth="1"/>
    <col min="7822" max="7823" width="9.140625" style="8" customWidth="1"/>
    <col min="7824" max="7824" width="11.5703125" style="8" customWidth="1"/>
    <col min="7825" max="7825" width="18.140625" style="8" customWidth="1"/>
    <col min="7826" max="7826" width="13.140625" style="8" customWidth="1"/>
    <col min="7827" max="7827" width="12.28515625" style="8" customWidth="1"/>
    <col min="7828" max="8065" width="9.140625" style="8"/>
    <col min="8066" max="8066" width="1.42578125" style="8" customWidth="1"/>
    <col min="8067" max="8067" width="59.5703125" style="8" customWidth="1"/>
    <col min="8068" max="8068" width="9.140625" style="8" customWidth="1"/>
    <col min="8069" max="8070" width="3.85546875" style="8" customWidth="1"/>
    <col min="8071" max="8071" width="10.5703125" style="8" customWidth="1"/>
    <col min="8072" max="8072" width="3.85546875" style="8" customWidth="1"/>
    <col min="8073" max="8075" width="14.42578125" style="8" customWidth="1"/>
    <col min="8076" max="8076" width="4.140625" style="8" customWidth="1"/>
    <col min="8077" max="8077" width="15" style="8" customWidth="1"/>
    <col min="8078" max="8079" width="9.140625" style="8" customWidth="1"/>
    <col min="8080" max="8080" width="11.5703125" style="8" customWidth="1"/>
    <col min="8081" max="8081" width="18.140625" style="8" customWidth="1"/>
    <col min="8082" max="8082" width="13.140625" style="8" customWidth="1"/>
    <col min="8083" max="8083" width="12.28515625" style="8" customWidth="1"/>
    <col min="8084" max="8321" width="9.140625" style="8"/>
    <col min="8322" max="8322" width="1.42578125" style="8" customWidth="1"/>
    <col min="8323" max="8323" width="59.5703125" style="8" customWidth="1"/>
    <col min="8324" max="8324" width="9.140625" style="8" customWidth="1"/>
    <col min="8325" max="8326" width="3.85546875" style="8" customWidth="1"/>
    <col min="8327" max="8327" width="10.5703125" style="8" customWidth="1"/>
    <col min="8328" max="8328" width="3.85546875" style="8" customWidth="1"/>
    <col min="8329" max="8331" width="14.42578125" style="8" customWidth="1"/>
    <col min="8332" max="8332" width="4.140625" style="8" customWidth="1"/>
    <col min="8333" max="8333" width="15" style="8" customWidth="1"/>
    <col min="8334" max="8335" width="9.140625" style="8" customWidth="1"/>
    <col min="8336" max="8336" width="11.5703125" style="8" customWidth="1"/>
    <col min="8337" max="8337" width="18.140625" style="8" customWidth="1"/>
    <col min="8338" max="8338" width="13.140625" style="8" customWidth="1"/>
    <col min="8339" max="8339" width="12.28515625" style="8" customWidth="1"/>
    <col min="8340" max="8577" width="9.140625" style="8"/>
    <col min="8578" max="8578" width="1.42578125" style="8" customWidth="1"/>
    <col min="8579" max="8579" width="59.5703125" style="8" customWidth="1"/>
    <col min="8580" max="8580" width="9.140625" style="8" customWidth="1"/>
    <col min="8581" max="8582" width="3.85546875" style="8" customWidth="1"/>
    <col min="8583" max="8583" width="10.5703125" style="8" customWidth="1"/>
    <col min="8584" max="8584" width="3.85546875" style="8" customWidth="1"/>
    <col min="8585" max="8587" width="14.42578125" style="8" customWidth="1"/>
    <col min="8588" max="8588" width="4.140625" style="8" customWidth="1"/>
    <col min="8589" max="8589" width="15" style="8" customWidth="1"/>
    <col min="8590" max="8591" width="9.140625" style="8" customWidth="1"/>
    <col min="8592" max="8592" width="11.5703125" style="8" customWidth="1"/>
    <col min="8593" max="8593" width="18.140625" style="8" customWidth="1"/>
    <col min="8594" max="8594" width="13.140625" style="8" customWidth="1"/>
    <col min="8595" max="8595" width="12.28515625" style="8" customWidth="1"/>
    <col min="8596" max="8833" width="9.140625" style="8"/>
    <col min="8834" max="8834" width="1.42578125" style="8" customWidth="1"/>
    <col min="8835" max="8835" width="59.5703125" style="8" customWidth="1"/>
    <col min="8836" max="8836" width="9.140625" style="8" customWidth="1"/>
    <col min="8837" max="8838" width="3.85546875" style="8" customWidth="1"/>
    <col min="8839" max="8839" width="10.5703125" style="8" customWidth="1"/>
    <col min="8840" max="8840" width="3.85546875" style="8" customWidth="1"/>
    <col min="8841" max="8843" width="14.42578125" style="8" customWidth="1"/>
    <col min="8844" max="8844" width="4.140625" style="8" customWidth="1"/>
    <col min="8845" max="8845" width="15" style="8" customWidth="1"/>
    <col min="8846" max="8847" width="9.140625" style="8" customWidth="1"/>
    <col min="8848" max="8848" width="11.5703125" style="8" customWidth="1"/>
    <col min="8849" max="8849" width="18.140625" style="8" customWidth="1"/>
    <col min="8850" max="8850" width="13.140625" style="8" customWidth="1"/>
    <col min="8851" max="8851" width="12.28515625" style="8" customWidth="1"/>
    <col min="8852" max="9089" width="9.140625" style="8"/>
    <col min="9090" max="9090" width="1.42578125" style="8" customWidth="1"/>
    <col min="9091" max="9091" width="59.5703125" style="8" customWidth="1"/>
    <col min="9092" max="9092" width="9.140625" style="8" customWidth="1"/>
    <col min="9093" max="9094" width="3.85546875" style="8" customWidth="1"/>
    <col min="9095" max="9095" width="10.5703125" style="8" customWidth="1"/>
    <col min="9096" max="9096" width="3.85546875" style="8" customWidth="1"/>
    <col min="9097" max="9099" width="14.42578125" style="8" customWidth="1"/>
    <col min="9100" max="9100" width="4.140625" style="8" customWidth="1"/>
    <col min="9101" max="9101" width="15" style="8" customWidth="1"/>
    <col min="9102" max="9103" width="9.140625" style="8" customWidth="1"/>
    <col min="9104" max="9104" width="11.5703125" style="8" customWidth="1"/>
    <col min="9105" max="9105" width="18.140625" style="8" customWidth="1"/>
    <col min="9106" max="9106" width="13.140625" style="8" customWidth="1"/>
    <col min="9107" max="9107" width="12.28515625" style="8" customWidth="1"/>
    <col min="9108" max="9345" width="9.140625" style="8"/>
    <col min="9346" max="9346" width="1.42578125" style="8" customWidth="1"/>
    <col min="9347" max="9347" width="59.5703125" style="8" customWidth="1"/>
    <col min="9348" max="9348" width="9.140625" style="8" customWidth="1"/>
    <col min="9349" max="9350" width="3.85546875" style="8" customWidth="1"/>
    <col min="9351" max="9351" width="10.5703125" style="8" customWidth="1"/>
    <col min="9352" max="9352" width="3.85546875" style="8" customWidth="1"/>
    <col min="9353" max="9355" width="14.42578125" style="8" customWidth="1"/>
    <col min="9356" max="9356" width="4.140625" style="8" customWidth="1"/>
    <col min="9357" max="9357" width="15" style="8" customWidth="1"/>
    <col min="9358" max="9359" width="9.140625" style="8" customWidth="1"/>
    <col min="9360" max="9360" width="11.5703125" style="8" customWidth="1"/>
    <col min="9361" max="9361" width="18.140625" style="8" customWidth="1"/>
    <col min="9362" max="9362" width="13.140625" style="8" customWidth="1"/>
    <col min="9363" max="9363" width="12.28515625" style="8" customWidth="1"/>
    <col min="9364" max="9601" width="9.140625" style="8"/>
    <col min="9602" max="9602" width="1.42578125" style="8" customWidth="1"/>
    <col min="9603" max="9603" width="59.5703125" style="8" customWidth="1"/>
    <col min="9604" max="9604" width="9.140625" style="8" customWidth="1"/>
    <col min="9605" max="9606" width="3.85546875" style="8" customWidth="1"/>
    <col min="9607" max="9607" width="10.5703125" style="8" customWidth="1"/>
    <col min="9608" max="9608" width="3.85546875" style="8" customWidth="1"/>
    <col min="9609" max="9611" width="14.42578125" style="8" customWidth="1"/>
    <col min="9612" max="9612" width="4.140625" style="8" customWidth="1"/>
    <col min="9613" max="9613" width="15" style="8" customWidth="1"/>
    <col min="9614" max="9615" width="9.140625" style="8" customWidth="1"/>
    <col min="9616" max="9616" width="11.5703125" style="8" customWidth="1"/>
    <col min="9617" max="9617" width="18.140625" style="8" customWidth="1"/>
    <col min="9618" max="9618" width="13.140625" style="8" customWidth="1"/>
    <col min="9619" max="9619" width="12.28515625" style="8" customWidth="1"/>
    <col min="9620" max="9857" width="9.140625" style="8"/>
    <col min="9858" max="9858" width="1.42578125" style="8" customWidth="1"/>
    <col min="9859" max="9859" width="59.5703125" style="8" customWidth="1"/>
    <col min="9860" max="9860" width="9.140625" style="8" customWidth="1"/>
    <col min="9861" max="9862" width="3.85546875" style="8" customWidth="1"/>
    <col min="9863" max="9863" width="10.5703125" style="8" customWidth="1"/>
    <col min="9864" max="9864" width="3.85546875" style="8" customWidth="1"/>
    <col min="9865" max="9867" width="14.42578125" style="8" customWidth="1"/>
    <col min="9868" max="9868" width="4.140625" style="8" customWidth="1"/>
    <col min="9869" max="9869" width="15" style="8" customWidth="1"/>
    <col min="9870" max="9871" width="9.140625" style="8" customWidth="1"/>
    <col min="9872" max="9872" width="11.5703125" style="8" customWidth="1"/>
    <col min="9873" max="9873" width="18.140625" style="8" customWidth="1"/>
    <col min="9874" max="9874" width="13.140625" style="8" customWidth="1"/>
    <col min="9875" max="9875" width="12.28515625" style="8" customWidth="1"/>
    <col min="9876" max="10113" width="9.140625" style="8"/>
    <col min="10114" max="10114" width="1.42578125" style="8" customWidth="1"/>
    <col min="10115" max="10115" width="59.5703125" style="8" customWidth="1"/>
    <col min="10116" max="10116" width="9.140625" style="8" customWidth="1"/>
    <col min="10117" max="10118" width="3.85546875" style="8" customWidth="1"/>
    <col min="10119" max="10119" width="10.5703125" style="8" customWidth="1"/>
    <col min="10120" max="10120" width="3.85546875" style="8" customWidth="1"/>
    <col min="10121" max="10123" width="14.42578125" style="8" customWidth="1"/>
    <col min="10124" max="10124" width="4.140625" style="8" customWidth="1"/>
    <col min="10125" max="10125" width="15" style="8" customWidth="1"/>
    <col min="10126" max="10127" width="9.140625" style="8" customWidth="1"/>
    <col min="10128" max="10128" width="11.5703125" style="8" customWidth="1"/>
    <col min="10129" max="10129" width="18.140625" style="8" customWidth="1"/>
    <col min="10130" max="10130" width="13.140625" style="8" customWidth="1"/>
    <col min="10131" max="10131" width="12.28515625" style="8" customWidth="1"/>
    <col min="10132" max="10369" width="9.140625" style="8"/>
    <col min="10370" max="10370" width="1.42578125" style="8" customWidth="1"/>
    <col min="10371" max="10371" width="59.5703125" style="8" customWidth="1"/>
    <col min="10372" max="10372" width="9.140625" style="8" customWidth="1"/>
    <col min="10373" max="10374" width="3.85546875" style="8" customWidth="1"/>
    <col min="10375" max="10375" width="10.5703125" style="8" customWidth="1"/>
    <col min="10376" max="10376" width="3.85546875" style="8" customWidth="1"/>
    <col min="10377" max="10379" width="14.42578125" style="8" customWidth="1"/>
    <col min="10380" max="10380" width="4.140625" style="8" customWidth="1"/>
    <col min="10381" max="10381" width="15" style="8" customWidth="1"/>
    <col min="10382" max="10383" width="9.140625" style="8" customWidth="1"/>
    <col min="10384" max="10384" width="11.5703125" style="8" customWidth="1"/>
    <col min="10385" max="10385" width="18.140625" style="8" customWidth="1"/>
    <col min="10386" max="10386" width="13.140625" style="8" customWidth="1"/>
    <col min="10387" max="10387" width="12.28515625" style="8" customWidth="1"/>
    <col min="10388" max="10625" width="9.140625" style="8"/>
    <col min="10626" max="10626" width="1.42578125" style="8" customWidth="1"/>
    <col min="10627" max="10627" width="59.5703125" style="8" customWidth="1"/>
    <col min="10628" max="10628" width="9.140625" style="8" customWidth="1"/>
    <col min="10629" max="10630" width="3.85546875" style="8" customWidth="1"/>
    <col min="10631" max="10631" width="10.5703125" style="8" customWidth="1"/>
    <col min="10632" max="10632" width="3.85546875" style="8" customWidth="1"/>
    <col min="10633" max="10635" width="14.42578125" style="8" customWidth="1"/>
    <col min="10636" max="10636" width="4.140625" style="8" customWidth="1"/>
    <col min="10637" max="10637" width="15" style="8" customWidth="1"/>
    <col min="10638" max="10639" width="9.140625" style="8" customWidth="1"/>
    <col min="10640" max="10640" width="11.5703125" style="8" customWidth="1"/>
    <col min="10641" max="10641" width="18.140625" style="8" customWidth="1"/>
    <col min="10642" max="10642" width="13.140625" style="8" customWidth="1"/>
    <col min="10643" max="10643" width="12.28515625" style="8" customWidth="1"/>
    <col min="10644" max="10881" width="9.140625" style="8"/>
    <col min="10882" max="10882" width="1.42578125" style="8" customWidth="1"/>
    <col min="10883" max="10883" width="59.5703125" style="8" customWidth="1"/>
    <col min="10884" max="10884" width="9.140625" style="8" customWidth="1"/>
    <col min="10885" max="10886" width="3.85546875" style="8" customWidth="1"/>
    <col min="10887" max="10887" width="10.5703125" style="8" customWidth="1"/>
    <col min="10888" max="10888" width="3.85546875" style="8" customWidth="1"/>
    <col min="10889" max="10891" width="14.42578125" style="8" customWidth="1"/>
    <col min="10892" max="10892" width="4.140625" style="8" customWidth="1"/>
    <col min="10893" max="10893" width="15" style="8" customWidth="1"/>
    <col min="10894" max="10895" width="9.140625" style="8" customWidth="1"/>
    <col min="10896" max="10896" width="11.5703125" style="8" customWidth="1"/>
    <col min="10897" max="10897" width="18.140625" style="8" customWidth="1"/>
    <col min="10898" max="10898" width="13.140625" style="8" customWidth="1"/>
    <col min="10899" max="10899" width="12.28515625" style="8" customWidth="1"/>
    <col min="10900" max="11137" width="9.140625" style="8"/>
    <col min="11138" max="11138" width="1.42578125" style="8" customWidth="1"/>
    <col min="11139" max="11139" width="59.5703125" style="8" customWidth="1"/>
    <col min="11140" max="11140" width="9.140625" style="8" customWidth="1"/>
    <col min="11141" max="11142" width="3.85546875" style="8" customWidth="1"/>
    <col min="11143" max="11143" width="10.5703125" style="8" customWidth="1"/>
    <col min="11144" max="11144" width="3.85546875" style="8" customWidth="1"/>
    <col min="11145" max="11147" width="14.42578125" style="8" customWidth="1"/>
    <col min="11148" max="11148" width="4.140625" style="8" customWidth="1"/>
    <col min="11149" max="11149" width="15" style="8" customWidth="1"/>
    <col min="11150" max="11151" width="9.140625" style="8" customWidth="1"/>
    <col min="11152" max="11152" width="11.5703125" style="8" customWidth="1"/>
    <col min="11153" max="11153" width="18.140625" style="8" customWidth="1"/>
    <col min="11154" max="11154" width="13.140625" style="8" customWidth="1"/>
    <col min="11155" max="11155" width="12.28515625" style="8" customWidth="1"/>
    <col min="11156" max="11393" width="9.140625" style="8"/>
    <col min="11394" max="11394" width="1.42578125" style="8" customWidth="1"/>
    <col min="11395" max="11395" width="59.5703125" style="8" customWidth="1"/>
    <col min="11396" max="11396" width="9.140625" style="8" customWidth="1"/>
    <col min="11397" max="11398" width="3.85546875" style="8" customWidth="1"/>
    <col min="11399" max="11399" width="10.5703125" style="8" customWidth="1"/>
    <col min="11400" max="11400" width="3.85546875" style="8" customWidth="1"/>
    <col min="11401" max="11403" width="14.42578125" style="8" customWidth="1"/>
    <col min="11404" max="11404" width="4.140625" style="8" customWidth="1"/>
    <col min="11405" max="11405" width="15" style="8" customWidth="1"/>
    <col min="11406" max="11407" width="9.140625" style="8" customWidth="1"/>
    <col min="11408" max="11408" width="11.5703125" style="8" customWidth="1"/>
    <col min="11409" max="11409" width="18.140625" style="8" customWidth="1"/>
    <col min="11410" max="11410" width="13.140625" style="8" customWidth="1"/>
    <col min="11411" max="11411" width="12.28515625" style="8" customWidth="1"/>
    <col min="11412" max="11649" width="9.140625" style="8"/>
    <col min="11650" max="11650" width="1.42578125" style="8" customWidth="1"/>
    <col min="11651" max="11651" width="59.5703125" style="8" customWidth="1"/>
    <col min="11652" max="11652" width="9.140625" style="8" customWidth="1"/>
    <col min="11653" max="11654" width="3.85546875" style="8" customWidth="1"/>
    <col min="11655" max="11655" width="10.5703125" style="8" customWidth="1"/>
    <col min="11656" max="11656" width="3.85546875" style="8" customWidth="1"/>
    <col min="11657" max="11659" width="14.42578125" style="8" customWidth="1"/>
    <col min="11660" max="11660" width="4.140625" style="8" customWidth="1"/>
    <col min="11661" max="11661" width="15" style="8" customWidth="1"/>
    <col min="11662" max="11663" width="9.140625" style="8" customWidth="1"/>
    <col min="11664" max="11664" width="11.5703125" style="8" customWidth="1"/>
    <col min="11665" max="11665" width="18.140625" style="8" customWidth="1"/>
    <col min="11666" max="11666" width="13.140625" style="8" customWidth="1"/>
    <col min="11667" max="11667" width="12.28515625" style="8" customWidth="1"/>
    <col min="11668" max="11905" width="9.140625" style="8"/>
    <col min="11906" max="11906" width="1.42578125" style="8" customWidth="1"/>
    <col min="11907" max="11907" width="59.5703125" style="8" customWidth="1"/>
    <col min="11908" max="11908" width="9.140625" style="8" customWidth="1"/>
    <col min="11909" max="11910" width="3.85546875" style="8" customWidth="1"/>
    <col min="11911" max="11911" width="10.5703125" style="8" customWidth="1"/>
    <col min="11912" max="11912" width="3.85546875" style="8" customWidth="1"/>
    <col min="11913" max="11915" width="14.42578125" style="8" customWidth="1"/>
    <col min="11916" max="11916" width="4.140625" style="8" customWidth="1"/>
    <col min="11917" max="11917" width="15" style="8" customWidth="1"/>
    <col min="11918" max="11919" width="9.140625" style="8" customWidth="1"/>
    <col min="11920" max="11920" width="11.5703125" style="8" customWidth="1"/>
    <col min="11921" max="11921" width="18.140625" style="8" customWidth="1"/>
    <col min="11922" max="11922" width="13.140625" style="8" customWidth="1"/>
    <col min="11923" max="11923" width="12.28515625" style="8" customWidth="1"/>
    <col min="11924" max="12161" width="9.140625" style="8"/>
    <col min="12162" max="12162" width="1.42578125" style="8" customWidth="1"/>
    <col min="12163" max="12163" width="59.5703125" style="8" customWidth="1"/>
    <col min="12164" max="12164" width="9.140625" style="8" customWidth="1"/>
    <col min="12165" max="12166" width="3.85546875" style="8" customWidth="1"/>
    <col min="12167" max="12167" width="10.5703125" style="8" customWidth="1"/>
    <col min="12168" max="12168" width="3.85546875" style="8" customWidth="1"/>
    <col min="12169" max="12171" width="14.42578125" style="8" customWidth="1"/>
    <col min="12172" max="12172" width="4.140625" style="8" customWidth="1"/>
    <col min="12173" max="12173" width="15" style="8" customWidth="1"/>
    <col min="12174" max="12175" width="9.140625" style="8" customWidth="1"/>
    <col min="12176" max="12176" width="11.5703125" style="8" customWidth="1"/>
    <col min="12177" max="12177" width="18.140625" style="8" customWidth="1"/>
    <col min="12178" max="12178" width="13.140625" style="8" customWidth="1"/>
    <col min="12179" max="12179" width="12.28515625" style="8" customWidth="1"/>
    <col min="12180" max="12417" width="9.140625" style="8"/>
    <col min="12418" max="12418" width="1.42578125" style="8" customWidth="1"/>
    <col min="12419" max="12419" width="59.5703125" style="8" customWidth="1"/>
    <col min="12420" max="12420" width="9.140625" style="8" customWidth="1"/>
    <col min="12421" max="12422" width="3.85546875" style="8" customWidth="1"/>
    <col min="12423" max="12423" width="10.5703125" style="8" customWidth="1"/>
    <col min="12424" max="12424" width="3.85546875" style="8" customWidth="1"/>
    <col min="12425" max="12427" width="14.42578125" style="8" customWidth="1"/>
    <col min="12428" max="12428" width="4.140625" style="8" customWidth="1"/>
    <col min="12429" max="12429" width="15" style="8" customWidth="1"/>
    <col min="12430" max="12431" width="9.140625" style="8" customWidth="1"/>
    <col min="12432" max="12432" width="11.5703125" style="8" customWidth="1"/>
    <col min="12433" max="12433" width="18.140625" style="8" customWidth="1"/>
    <col min="12434" max="12434" width="13.140625" style="8" customWidth="1"/>
    <col min="12435" max="12435" width="12.28515625" style="8" customWidth="1"/>
    <col min="12436" max="12673" width="9.140625" style="8"/>
    <col min="12674" max="12674" width="1.42578125" style="8" customWidth="1"/>
    <col min="12675" max="12675" width="59.5703125" style="8" customWidth="1"/>
    <col min="12676" max="12676" width="9.140625" style="8" customWidth="1"/>
    <col min="12677" max="12678" width="3.85546875" style="8" customWidth="1"/>
    <col min="12679" max="12679" width="10.5703125" style="8" customWidth="1"/>
    <col min="12680" max="12680" width="3.85546875" style="8" customWidth="1"/>
    <col min="12681" max="12683" width="14.42578125" style="8" customWidth="1"/>
    <col min="12684" max="12684" width="4.140625" style="8" customWidth="1"/>
    <col min="12685" max="12685" width="15" style="8" customWidth="1"/>
    <col min="12686" max="12687" width="9.140625" style="8" customWidth="1"/>
    <col min="12688" max="12688" width="11.5703125" style="8" customWidth="1"/>
    <col min="12689" max="12689" width="18.140625" style="8" customWidth="1"/>
    <col min="12690" max="12690" width="13.140625" style="8" customWidth="1"/>
    <col min="12691" max="12691" width="12.28515625" style="8" customWidth="1"/>
    <col min="12692" max="12929" width="9.140625" style="8"/>
    <col min="12930" max="12930" width="1.42578125" style="8" customWidth="1"/>
    <col min="12931" max="12931" width="59.5703125" style="8" customWidth="1"/>
    <col min="12932" max="12932" width="9.140625" style="8" customWidth="1"/>
    <col min="12933" max="12934" width="3.85546875" style="8" customWidth="1"/>
    <col min="12935" max="12935" width="10.5703125" style="8" customWidth="1"/>
    <col min="12936" max="12936" width="3.85546875" style="8" customWidth="1"/>
    <col min="12937" max="12939" width="14.42578125" style="8" customWidth="1"/>
    <col min="12940" max="12940" width="4.140625" style="8" customWidth="1"/>
    <col min="12941" max="12941" width="15" style="8" customWidth="1"/>
    <col min="12942" max="12943" width="9.140625" style="8" customWidth="1"/>
    <col min="12944" max="12944" width="11.5703125" style="8" customWidth="1"/>
    <col min="12945" max="12945" width="18.140625" style="8" customWidth="1"/>
    <col min="12946" max="12946" width="13.140625" style="8" customWidth="1"/>
    <col min="12947" max="12947" width="12.28515625" style="8" customWidth="1"/>
    <col min="12948" max="13185" width="9.140625" style="8"/>
    <col min="13186" max="13186" width="1.42578125" style="8" customWidth="1"/>
    <col min="13187" max="13187" width="59.5703125" style="8" customWidth="1"/>
    <col min="13188" max="13188" width="9.140625" style="8" customWidth="1"/>
    <col min="13189" max="13190" width="3.85546875" style="8" customWidth="1"/>
    <col min="13191" max="13191" width="10.5703125" style="8" customWidth="1"/>
    <col min="13192" max="13192" width="3.85546875" style="8" customWidth="1"/>
    <col min="13193" max="13195" width="14.42578125" style="8" customWidth="1"/>
    <col min="13196" max="13196" width="4.140625" style="8" customWidth="1"/>
    <col min="13197" max="13197" width="15" style="8" customWidth="1"/>
    <col min="13198" max="13199" width="9.140625" style="8" customWidth="1"/>
    <col min="13200" max="13200" width="11.5703125" style="8" customWidth="1"/>
    <col min="13201" max="13201" width="18.140625" style="8" customWidth="1"/>
    <col min="13202" max="13202" width="13.140625" style="8" customWidth="1"/>
    <col min="13203" max="13203" width="12.28515625" style="8" customWidth="1"/>
    <col min="13204" max="13441" width="9.140625" style="8"/>
    <col min="13442" max="13442" width="1.42578125" style="8" customWidth="1"/>
    <col min="13443" max="13443" width="59.5703125" style="8" customWidth="1"/>
    <col min="13444" max="13444" width="9.140625" style="8" customWidth="1"/>
    <col min="13445" max="13446" width="3.85546875" style="8" customWidth="1"/>
    <col min="13447" max="13447" width="10.5703125" style="8" customWidth="1"/>
    <col min="13448" max="13448" width="3.85546875" style="8" customWidth="1"/>
    <col min="13449" max="13451" width="14.42578125" style="8" customWidth="1"/>
    <col min="13452" max="13452" width="4.140625" style="8" customWidth="1"/>
    <col min="13453" max="13453" width="15" style="8" customWidth="1"/>
    <col min="13454" max="13455" width="9.140625" style="8" customWidth="1"/>
    <col min="13456" max="13456" width="11.5703125" style="8" customWidth="1"/>
    <col min="13457" max="13457" width="18.140625" style="8" customWidth="1"/>
    <col min="13458" max="13458" width="13.140625" style="8" customWidth="1"/>
    <col min="13459" max="13459" width="12.28515625" style="8" customWidth="1"/>
    <col min="13460" max="13697" width="9.140625" style="8"/>
    <col min="13698" max="13698" width="1.42578125" style="8" customWidth="1"/>
    <col min="13699" max="13699" width="59.5703125" style="8" customWidth="1"/>
    <col min="13700" max="13700" width="9.140625" style="8" customWidth="1"/>
    <col min="13701" max="13702" width="3.85546875" style="8" customWidth="1"/>
    <col min="13703" max="13703" width="10.5703125" style="8" customWidth="1"/>
    <col min="13704" max="13704" width="3.85546875" style="8" customWidth="1"/>
    <col min="13705" max="13707" width="14.42578125" style="8" customWidth="1"/>
    <col min="13708" max="13708" width="4.140625" style="8" customWidth="1"/>
    <col min="13709" max="13709" width="15" style="8" customWidth="1"/>
    <col min="13710" max="13711" width="9.140625" style="8" customWidth="1"/>
    <col min="13712" max="13712" width="11.5703125" style="8" customWidth="1"/>
    <col min="13713" max="13713" width="18.140625" style="8" customWidth="1"/>
    <col min="13714" max="13714" width="13.140625" style="8" customWidth="1"/>
    <col min="13715" max="13715" width="12.28515625" style="8" customWidth="1"/>
    <col min="13716" max="13953" width="9.140625" style="8"/>
    <col min="13954" max="13954" width="1.42578125" style="8" customWidth="1"/>
    <col min="13955" max="13955" width="59.5703125" style="8" customWidth="1"/>
    <col min="13956" max="13956" width="9.140625" style="8" customWidth="1"/>
    <col min="13957" max="13958" width="3.85546875" style="8" customWidth="1"/>
    <col min="13959" max="13959" width="10.5703125" style="8" customWidth="1"/>
    <col min="13960" max="13960" width="3.85546875" style="8" customWidth="1"/>
    <col min="13961" max="13963" width="14.42578125" style="8" customWidth="1"/>
    <col min="13964" max="13964" width="4.140625" style="8" customWidth="1"/>
    <col min="13965" max="13965" width="15" style="8" customWidth="1"/>
    <col min="13966" max="13967" width="9.140625" style="8" customWidth="1"/>
    <col min="13968" max="13968" width="11.5703125" style="8" customWidth="1"/>
    <col min="13969" max="13969" width="18.140625" style="8" customWidth="1"/>
    <col min="13970" max="13970" width="13.140625" style="8" customWidth="1"/>
    <col min="13971" max="13971" width="12.28515625" style="8" customWidth="1"/>
    <col min="13972" max="14209" width="9.140625" style="8"/>
    <col min="14210" max="14210" width="1.42578125" style="8" customWidth="1"/>
    <col min="14211" max="14211" width="59.5703125" style="8" customWidth="1"/>
    <col min="14212" max="14212" width="9.140625" style="8" customWidth="1"/>
    <col min="14213" max="14214" width="3.85546875" style="8" customWidth="1"/>
    <col min="14215" max="14215" width="10.5703125" style="8" customWidth="1"/>
    <col min="14216" max="14216" width="3.85546875" style="8" customWidth="1"/>
    <col min="14217" max="14219" width="14.42578125" style="8" customWidth="1"/>
    <col min="14220" max="14220" width="4.140625" style="8" customWidth="1"/>
    <col min="14221" max="14221" width="15" style="8" customWidth="1"/>
    <col min="14222" max="14223" width="9.140625" style="8" customWidth="1"/>
    <col min="14224" max="14224" width="11.5703125" style="8" customWidth="1"/>
    <col min="14225" max="14225" width="18.140625" style="8" customWidth="1"/>
    <col min="14226" max="14226" width="13.140625" style="8" customWidth="1"/>
    <col min="14227" max="14227" width="12.28515625" style="8" customWidth="1"/>
    <col min="14228" max="14465" width="9.140625" style="8"/>
    <col min="14466" max="14466" width="1.42578125" style="8" customWidth="1"/>
    <col min="14467" max="14467" width="59.5703125" style="8" customWidth="1"/>
    <col min="14468" max="14468" width="9.140625" style="8" customWidth="1"/>
    <col min="14469" max="14470" width="3.85546875" style="8" customWidth="1"/>
    <col min="14471" max="14471" width="10.5703125" style="8" customWidth="1"/>
    <col min="14472" max="14472" width="3.85546875" style="8" customWidth="1"/>
    <col min="14473" max="14475" width="14.42578125" style="8" customWidth="1"/>
    <col min="14476" max="14476" width="4.140625" style="8" customWidth="1"/>
    <col min="14477" max="14477" width="15" style="8" customWidth="1"/>
    <col min="14478" max="14479" width="9.140625" style="8" customWidth="1"/>
    <col min="14480" max="14480" width="11.5703125" style="8" customWidth="1"/>
    <col min="14481" max="14481" width="18.140625" style="8" customWidth="1"/>
    <col min="14482" max="14482" width="13.140625" style="8" customWidth="1"/>
    <col min="14483" max="14483" width="12.28515625" style="8" customWidth="1"/>
    <col min="14484" max="14721" width="9.140625" style="8"/>
    <col min="14722" max="14722" width="1.42578125" style="8" customWidth="1"/>
    <col min="14723" max="14723" width="59.5703125" style="8" customWidth="1"/>
    <col min="14724" max="14724" width="9.140625" style="8" customWidth="1"/>
    <col min="14725" max="14726" width="3.85546875" style="8" customWidth="1"/>
    <col min="14727" max="14727" width="10.5703125" style="8" customWidth="1"/>
    <col min="14728" max="14728" width="3.85546875" style="8" customWidth="1"/>
    <col min="14729" max="14731" width="14.42578125" style="8" customWidth="1"/>
    <col min="14732" max="14732" width="4.140625" style="8" customWidth="1"/>
    <col min="14733" max="14733" width="15" style="8" customWidth="1"/>
    <col min="14734" max="14735" width="9.140625" style="8" customWidth="1"/>
    <col min="14736" max="14736" width="11.5703125" style="8" customWidth="1"/>
    <col min="14737" max="14737" width="18.140625" style="8" customWidth="1"/>
    <col min="14738" max="14738" width="13.140625" style="8" customWidth="1"/>
    <col min="14739" max="14739" width="12.28515625" style="8" customWidth="1"/>
    <col min="14740" max="14977" width="9.140625" style="8"/>
    <col min="14978" max="14978" width="1.42578125" style="8" customWidth="1"/>
    <col min="14979" max="14979" width="59.5703125" style="8" customWidth="1"/>
    <col min="14980" max="14980" width="9.140625" style="8" customWidth="1"/>
    <col min="14981" max="14982" width="3.85546875" style="8" customWidth="1"/>
    <col min="14983" max="14983" width="10.5703125" style="8" customWidth="1"/>
    <col min="14984" max="14984" width="3.85546875" style="8" customWidth="1"/>
    <col min="14985" max="14987" width="14.42578125" style="8" customWidth="1"/>
    <col min="14988" max="14988" width="4.140625" style="8" customWidth="1"/>
    <col min="14989" max="14989" width="15" style="8" customWidth="1"/>
    <col min="14990" max="14991" width="9.140625" style="8" customWidth="1"/>
    <col min="14992" max="14992" width="11.5703125" style="8" customWidth="1"/>
    <col min="14993" max="14993" width="18.140625" style="8" customWidth="1"/>
    <col min="14994" max="14994" width="13.140625" style="8" customWidth="1"/>
    <col min="14995" max="14995" width="12.28515625" style="8" customWidth="1"/>
    <col min="14996" max="15233" width="9.140625" style="8"/>
    <col min="15234" max="15234" width="1.42578125" style="8" customWidth="1"/>
    <col min="15235" max="15235" width="59.5703125" style="8" customWidth="1"/>
    <col min="15236" max="15236" width="9.140625" style="8" customWidth="1"/>
    <col min="15237" max="15238" width="3.85546875" style="8" customWidth="1"/>
    <col min="15239" max="15239" width="10.5703125" style="8" customWidth="1"/>
    <col min="15240" max="15240" width="3.85546875" style="8" customWidth="1"/>
    <col min="15241" max="15243" width="14.42578125" style="8" customWidth="1"/>
    <col min="15244" max="15244" width="4.140625" style="8" customWidth="1"/>
    <col min="15245" max="15245" width="15" style="8" customWidth="1"/>
    <col min="15246" max="15247" width="9.140625" style="8" customWidth="1"/>
    <col min="15248" max="15248" width="11.5703125" style="8" customWidth="1"/>
    <col min="15249" max="15249" width="18.140625" style="8" customWidth="1"/>
    <col min="15250" max="15250" width="13.140625" style="8" customWidth="1"/>
    <col min="15251" max="15251" width="12.28515625" style="8" customWidth="1"/>
    <col min="15252" max="15489" width="9.140625" style="8"/>
    <col min="15490" max="15490" width="1.42578125" style="8" customWidth="1"/>
    <col min="15491" max="15491" width="59.5703125" style="8" customWidth="1"/>
    <col min="15492" max="15492" width="9.140625" style="8" customWidth="1"/>
    <col min="15493" max="15494" width="3.85546875" style="8" customWidth="1"/>
    <col min="15495" max="15495" width="10.5703125" style="8" customWidth="1"/>
    <col min="15496" max="15496" width="3.85546875" style="8" customWidth="1"/>
    <col min="15497" max="15499" width="14.42578125" style="8" customWidth="1"/>
    <col min="15500" max="15500" width="4.140625" style="8" customWidth="1"/>
    <col min="15501" max="15501" width="15" style="8" customWidth="1"/>
    <col min="15502" max="15503" width="9.140625" style="8" customWidth="1"/>
    <col min="15504" max="15504" width="11.5703125" style="8" customWidth="1"/>
    <col min="15505" max="15505" width="18.140625" style="8" customWidth="1"/>
    <col min="15506" max="15506" width="13.140625" style="8" customWidth="1"/>
    <col min="15507" max="15507" width="12.28515625" style="8" customWidth="1"/>
    <col min="15508" max="15745" width="9.140625" style="8"/>
    <col min="15746" max="15746" width="1.42578125" style="8" customWidth="1"/>
    <col min="15747" max="15747" width="59.5703125" style="8" customWidth="1"/>
    <col min="15748" max="15748" width="9.140625" style="8" customWidth="1"/>
    <col min="15749" max="15750" width="3.85546875" style="8" customWidth="1"/>
    <col min="15751" max="15751" width="10.5703125" style="8" customWidth="1"/>
    <col min="15752" max="15752" width="3.85546875" style="8" customWidth="1"/>
    <col min="15753" max="15755" width="14.42578125" style="8" customWidth="1"/>
    <col min="15756" max="15756" width="4.140625" style="8" customWidth="1"/>
    <col min="15757" max="15757" width="15" style="8" customWidth="1"/>
    <col min="15758" max="15759" width="9.140625" style="8" customWidth="1"/>
    <col min="15760" max="15760" width="11.5703125" style="8" customWidth="1"/>
    <col min="15761" max="15761" width="18.140625" style="8" customWidth="1"/>
    <col min="15762" max="15762" width="13.140625" style="8" customWidth="1"/>
    <col min="15763" max="15763" width="12.28515625" style="8" customWidth="1"/>
    <col min="15764" max="16001" width="9.140625" style="8"/>
    <col min="16002" max="16002" width="1.42578125" style="8" customWidth="1"/>
    <col min="16003" max="16003" width="59.5703125" style="8" customWidth="1"/>
    <col min="16004" max="16004" width="9.140625" style="8" customWidth="1"/>
    <col min="16005" max="16006" width="3.85546875" style="8" customWidth="1"/>
    <col min="16007" max="16007" width="10.5703125" style="8" customWidth="1"/>
    <col min="16008" max="16008" width="3.85546875" style="8" customWidth="1"/>
    <col min="16009" max="16011" width="14.42578125" style="8" customWidth="1"/>
    <col min="16012" max="16012" width="4.140625" style="8" customWidth="1"/>
    <col min="16013" max="16013" width="15" style="8" customWidth="1"/>
    <col min="16014" max="16015" width="9.140625" style="8" customWidth="1"/>
    <col min="16016" max="16016" width="11.5703125" style="8" customWidth="1"/>
    <col min="16017" max="16017" width="18.140625" style="8" customWidth="1"/>
    <col min="16018" max="16018" width="13.140625" style="8" customWidth="1"/>
    <col min="16019" max="16019" width="12.28515625" style="8" customWidth="1"/>
    <col min="16020" max="16384" width="9.140625" style="8"/>
  </cols>
  <sheetData>
    <row r="1" spans="1:58" ht="15" customHeight="1" x14ac:dyDescent="0.25">
      <c r="J1" s="80" t="s">
        <v>398</v>
      </c>
      <c r="K1" s="80"/>
      <c r="L1" s="8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58" ht="105.75" customHeight="1" x14ac:dyDescent="0.25">
      <c r="J2" s="80" t="s">
        <v>468</v>
      </c>
      <c r="K2" s="80"/>
      <c r="L2" s="8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15.75" customHeight="1" x14ac:dyDescent="0.25">
      <c r="A3" s="77"/>
      <c r="E3" s="8"/>
      <c r="F3" s="8"/>
      <c r="G3" s="8"/>
      <c r="I3" s="8"/>
      <c r="J3" s="79" t="s">
        <v>473</v>
      </c>
      <c r="K3" s="79"/>
      <c r="L3" s="79"/>
      <c r="M3" s="76"/>
      <c r="N3" s="76"/>
      <c r="O3" s="76"/>
      <c r="U3" s="76"/>
      <c r="V3" s="76"/>
      <c r="W3" s="76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76.5" customHeight="1" x14ac:dyDescent="0.25">
      <c r="E4" s="8"/>
      <c r="F4" s="11"/>
      <c r="G4" s="11"/>
      <c r="H4" s="11"/>
      <c r="I4" s="11"/>
      <c r="J4" s="78" t="s">
        <v>469</v>
      </c>
      <c r="K4" s="78"/>
      <c r="L4" s="78"/>
      <c r="M4" s="76"/>
      <c r="N4" s="76"/>
      <c r="O4" s="76"/>
      <c r="U4" s="76"/>
      <c r="V4" s="76"/>
      <c r="W4" s="7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58" ht="32.25" customHeight="1" x14ac:dyDescent="0.25">
      <c r="A5" s="81" t="s">
        <v>470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7"/>
      <c r="N5" s="77"/>
      <c r="O5" s="77"/>
    </row>
    <row r="6" spans="1:58" s="18" customFormat="1" ht="19.5" customHeight="1" x14ac:dyDescent="0.25">
      <c r="A6" s="21"/>
      <c r="B6" s="16"/>
      <c r="C6" s="16"/>
      <c r="D6" s="16"/>
      <c r="E6" s="17"/>
      <c r="F6" s="17"/>
      <c r="G6" s="17"/>
      <c r="H6" s="21"/>
      <c r="I6" s="17"/>
      <c r="J6" s="43"/>
      <c r="K6" s="43"/>
      <c r="L6" s="43" t="s">
        <v>306</v>
      </c>
      <c r="M6" s="23"/>
      <c r="N6" s="23"/>
      <c r="O6" s="23"/>
    </row>
    <row r="7" spans="1:58" ht="29.25" customHeight="1" x14ac:dyDescent="0.25">
      <c r="A7" s="75" t="s">
        <v>0</v>
      </c>
      <c r="B7" s="73"/>
      <c r="C7" s="73"/>
      <c r="D7" s="73"/>
      <c r="E7" s="73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73" t="s">
        <v>395</v>
      </c>
      <c r="K7" s="73" t="s">
        <v>396</v>
      </c>
      <c r="L7" s="73" t="s">
        <v>397</v>
      </c>
      <c r="M7" s="73" t="s">
        <v>430</v>
      </c>
      <c r="N7" s="73" t="s">
        <v>431</v>
      </c>
      <c r="O7" s="73" t="s">
        <v>432</v>
      </c>
    </row>
    <row r="8" spans="1:58" ht="30" x14ac:dyDescent="0.25">
      <c r="A8" s="28" t="s">
        <v>6</v>
      </c>
      <c r="B8" s="4"/>
      <c r="C8" s="4"/>
      <c r="D8" s="4"/>
      <c r="E8" s="4">
        <v>851</v>
      </c>
      <c r="F8" s="2"/>
      <c r="G8" s="2"/>
      <c r="H8" s="56" t="s">
        <v>61</v>
      </c>
      <c r="I8" s="2"/>
      <c r="J8" s="27">
        <f>J9+J63+J72+J84+J106+J144+J181+J206</f>
        <v>11544800.09</v>
      </c>
      <c r="K8" s="27">
        <f t="shared" ref="K8" si="0">K9+K63+K72+K84+K106+K144+K181+K206</f>
        <v>1393181.98</v>
      </c>
      <c r="L8" s="27">
        <f t="shared" ref="L8:O8" si="1">L9+L63+L72+L84+L106+L144+L181+L206</f>
        <v>1398228.49</v>
      </c>
      <c r="M8" s="27">
        <f t="shared" si="1"/>
        <v>1386000</v>
      </c>
      <c r="N8" s="27">
        <f t="shared" si="1"/>
        <v>12228.49</v>
      </c>
      <c r="O8" s="27">
        <f t="shared" si="1"/>
        <v>0</v>
      </c>
    </row>
    <row r="9" spans="1:58" ht="17.25" customHeight="1" x14ac:dyDescent="0.25">
      <c r="A9" s="56" t="s">
        <v>10</v>
      </c>
      <c r="B9" s="42"/>
      <c r="C9" s="42"/>
      <c r="D9" s="42"/>
      <c r="E9" s="73">
        <v>851</v>
      </c>
      <c r="F9" s="2" t="s">
        <v>11</v>
      </c>
      <c r="G9" s="2"/>
      <c r="H9" s="37" t="s">
        <v>61</v>
      </c>
      <c r="I9" s="2"/>
      <c r="J9" s="13">
        <f t="shared" ref="J9" si="2">J10+J30+J34</f>
        <v>456574</v>
      </c>
      <c r="K9" s="13">
        <f t="shared" ref="K9" si="3">K10+K30+K34</f>
        <v>0</v>
      </c>
      <c r="L9" s="13">
        <f t="shared" ref="L9:O9" si="4">L10+L30+L34</f>
        <v>0</v>
      </c>
      <c r="M9" s="13">
        <f t="shared" si="4"/>
        <v>0</v>
      </c>
      <c r="N9" s="13">
        <f t="shared" si="4"/>
        <v>0</v>
      </c>
      <c r="O9" s="13">
        <f t="shared" si="4"/>
        <v>0</v>
      </c>
    </row>
    <row r="10" spans="1:58" ht="92.25" hidden="1" customHeight="1" x14ac:dyDescent="0.25">
      <c r="A10" s="56" t="s">
        <v>12</v>
      </c>
      <c r="B10" s="42"/>
      <c r="C10" s="42"/>
      <c r="D10" s="42"/>
      <c r="E10" s="73">
        <v>851</v>
      </c>
      <c r="F10" s="2" t="s">
        <v>11</v>
      </c>
      <c r="G10" s="2" t="s">
        <v>13</v>
      </c>
      <c r="H10" s="37" t="s">
        <v>61</v>
      </c>
      <c r="I10" s="2"/>
      <c r="J10" s="13">
        <f t="shared" ref="J10" si="5">J11+J14+J27+J21+J24</f>
        <v>0</v>
      </c>
      <c r="K10" s="13">
        <f t="shared" ref="K10" si="6">K11+K14+K27+K21+K24</f>
        <v>0</v>
      </c>
      <c r="L10" s="13">
        <f t="shared" ref="L10:O10" si="7">L11+L14+L27+L21+L24</f>
        <v>0</v>
      </c>
      <c r="M10" s="13">
        <f t="shared" si="7"/>
        <v>0</v>
      </c>
      <c r="N10" s="13">
        <f t="shared" si="7"/>
        <v>0</v>
      </c>
      <c r="O10" s="13">
        <f t="shared" si="7"/>
        <v>0</v>
      </c>
    </row>
    <row r="11" spans="1:58" ht="92.25" hidden="1" customHeight="1" x14ac:dyDescent="0.25">
      <c r="A11" s="28" t="s">
        <v>404</v>
      </c>
      <c r="B11" s="42"/>
      <c r="C11" s="42"/>
      <c r="D11" s="42"/>
      <c r="E11" s="73">
        <v>851</v>
      </c>
      <c r="F11" s="2" t="s">
        <v>11</v>
      </c>
      <c r="G11" s="2" t="s">
        <v>13</v>
      </c>
      <c r="H11" s="37" t="s">
        <v>15</v>
      </c>
      <c r="I11" s="2"/>
      <c r="J11" s="13">
        <f t="shared" ref="J11:K12" si="8">J12</f>
        <v>0</v>
      </c>
      <c r="K11" s="13">
        <f t="shared" si="8"/>
        <v>0</v>
      </c>
      <c r="L11" s="13">
        <f t="shared" ref="L11:O12" si="9">L12</f>
        <v>0</v>
      </c>
      <c r="M11" s="13">
        <f t="shared" si="9"/>
        <v>0</v>
      </c>
      <c r="N11" s="13">
        <f t="shared" si="9"/>
        <v>0</v>
      </c>
      <c r="O11" s="13">
        <f t="shared" si="9"/>
        <v>0</v>
      </c>
    </row>
    <row r="12" spans="1:58" ht="92.25" hidden="1" customHeight="1" x14ac:dyDescent="0.25">
      <c r="A12" s="28" t="s">
        <v>16</v>
      </c>
      <c r="B12" s="42"/>
      <c r="C12" s="42"/>
      <c r="D12" s="42"/>
      <c r="E12" s="73">
        <v>851</v>
      </c>
      <c r="F12" s="2" t="s">
        <v>17</v>
      </c>
      <c r="G12" s="2" t="s">
        <v>13</v>
      </c>
      <c r="H12" s="37" t="s">
        <v>15</v>
      </c>
      <c r="I12" s="2" t="s">
        <v>18</v>
      </c>
      <c r="J12" s="13">
        <f t="shared" si="8"/>
        <v>0</v>
      </c>
      <c r="K12" s="13">
        <f t="shared" si="8"/>
        <v>0</v>
      </c>
      <c r="L12" s="13">
        <f t="shared" si="9"/>
        <v>0</v>
      </c>
      <c r="M12" s="13">
        <f t="shared" si="9"/>
        <v>0</v>
      </c>
      <c r="N12" s="13">
        <f t="shared" si="9"/>
        <v>0</v>
      </c>
      <c r="O12" s="13">
        <f t="shared" si="9"/>
        <v>0</v>
      </c>
    </row>
    <row r="13" spans="1:58" ht="92.25" hidden="1" customHeight="1" x14ac:dyDescent="0.25">
      <c r="A13" s="28" t="s">
        <v>405</v>
      </c>
      <c r="B13" s="41"/>
      <c r="C13" s="41"/>
      <c r="D13" s="41"/>
      <c r="E13" s="73">
        <v>851</v>
      </c>
      <c r="F13" s="2" t="s">
        <v>11</v>
      </c>
      <c r="G13" s="2" t="s">
        <v>13</v>
      </c>
      <c r="H13" s="37" t="s">
        <v>15</v>
      </c>
      <c r="I13" s="2" t="s">
        <v>19</v>
      </c>
      <c r="J13" s="13"/>
      <c r="K13" s="13"/>
      <c r="L13" s="13"/>
      <c r="M13" s="13"/>
      <c r="N13" s="13">
        <f>L13</f>
        <v>0</v>
      </c>
      <c r="O13" s="13"/>
    </row>
    <row r="14" spans="1:58" ht="92.25" hidden="1" customHeight="1" x14ac:dyDescent="0.25">
      <c r="A14" s="28" t="s">
        <v>20</v>
      </c>
      <c r="B14" s="19"/>
      <c r="C14" s="73"/>
      <c r="D14" s="73"/>
      <c r="E14" s="73">
        <v>851</v>
      </c>
      <c r="F14" s="2" t="s">
        <v>17</v>
      </c>
      <c r="G14" s="2" t="s">
        <v>13</v>
      </c>
      <c r="H14" s="37" t="s">
        <v>21</v>
      </c>
      <c r="I14" s="2"/>
      <c r="J14" s="13">
        <f t="shared" ref="J14" si="10">J15+J17+J19</f>
        <v>0</v>
      </c>
      <c r="K14" s="13">
        <f t="shared" ref="K14" si="11">K15+K17+K19</f>
        <v>0</v>
      </c>
      <c r="L14" s="13">
        <f t="shared" ref="L14:O14" si="12">L15+L17+L19</f>
        <v>0</v>
      </c>
      <c r="M14" s="13">
        <f t="shared" si="12"/>
        <v>0</v>
      </c>
      <c r="N14" s="13">
        <f t="shared" si="12"/>
        <v>0</v>
      </c>
      <c r="O14" s="13">
        <f t="shared" si="12"/>
        <v>0</v>
      </c>
    </row>
    <row r="15" spans="1:58" ht="92.25" hidden="1" customHeight="1" x14ac:dyDescent="0.25">
      <c r="A15" s="28" t="s">
        <v>16</v>
      </c>
      <c r="B15" s="73"/>
      <c r="C15" s="73"/>
      <c r="D15" s="73"/>
      <c r="E15" s="73">
        <v>851</v>
      </c>
      <c r="F15" s="2" t="s">
        <v>11</v>
      </c>
      <c r="G15" s="2" t="s">
        <v>13</v>
      </c>
      <c r="H15" s="37" t="s">
        <v>21</v>
      </c>
      <c r="I15" s="2" t="s">
        <v>18</v>
      </c>
      <c r="J15" s="13">
        <f t="shared" ref="J15:M15" si="13">J16</f>
        <v>0</v>
      </c>
      <c r="K15" s="13">
        <f t="shared" si="13"/>
        <v>0</v>
      </c>
      <c r="L15" s="13">
        <f t="shared" si="13"/>
        <v>0</v>
      </c>
      <c r="M15" s="13">
        <f t="shared" si="13"/>
        <v>0</v>
      </c>
      <c r="N15" s="13">
        <f t="shared" ref="N15:O15" si="14">N16</f>
        <v>0</v>
      </c>
      <c r="O15" s="13">
        <f t="shared" si="14"/>
        <v>0</v>
      </c>
    </row>
    <row r="16" spans="1:58" ht="92.25" hidden="1" customHeight="1" x14ac:dyDescent="0.25">
      <c r="A16" s="28" t="s">
        <v>405</v>
      </c>
      <c r="B16" s="73"/>
      <c r="C16" s="73"/>
      <c r="D16" s="73"/>
      <c r="E16" s="73">
        <v>851</v>
      </c>
      <c r="F16" s="2" t="s">
        <v>11</v>
      </c>
      <c r="G16" s="2" t="s">
        <v>13</v>
      </c>
      <c r="H16" s="37" t="s">
        <v>21</v>
      </c>
      <c r="I16" s="2" t="s">
        <v>19</v>
      </c>
      <c r="J16" s="13"/>
      <c r="K16" s="13"/>
      <c r="L16" s="13"/>
      <c r="M16" s="13"/>
      <c r="N16" s="13">
        <f>L16</f>
        <v>0</v>
      </c>
      <c r="O16" s="13"/>
    </row>
    <row r="17" spans="1:15" ht="92.25" hidden="1" customHeight="1" x14ac:dyDescent="0.25">
      <c r="A17" s="28" t="s">
        <v>22</v>
      </c>
      <c r="B17" s="73"/>
      <c r="C17" s="73"/>
      <c r="D17" s="73"/>
      <c r="E17" s="73">
        <v>851</v>
      </c>
      <c r="F17" s="2" t="s">
        <v>11</v>
      </c>
      <c r="G17" s="2" t="s">
        <v>13</v>
      </c>
      <c r="H17" s="37" t="s">
        <v>21</v>
      </c>
      <c r="I17" s="2" t="s">
        <v>23</v>
      </c>
      <c r="J17" s="13">
        <f t="shared" ref="J17:M17" si="15">J18</f>
        <v>0</v>
      </c>
      <c r="K17" s="13">
        <f t="shared" si="15"/>
        <v>0</v>
      </c>
      <c r="L17" s="13">
        <f t="shared" si="15"/>
        <v>0</v>
      </c>
      <c r="M17" s="13">
        <f t="shared" si="15"/>
        <v>0</v>
      </c>
      <c r="N17" s="13">
        <f t="shared" ref="N17:O17" si="16">N18</f>
        <v>0</v>
      </c>
      <c r="O17" s="13">
        <f t="shared" si="16"/>
        <v>0</v>
      </c>
    </row>
    <row r="18" spans="1:15" ht="92.25" hidden="1" customHeight="1" x14ac:dyDescent="0.25">
      <c r="A18" s="28" t="s">
        <v>9</v>
      </c>
      <c r="B18" s="73"/>
      <c r="C18" s="73"/>
      <c r="D18" s="73"/>
      <c r="E18" s="73">
        <v>851</v>
      </c>
      <c r="F18" s="2" t="s">
        <v>11</v>
      </c>
      <c r="G18" s="2" t="s">
        <v>13</v>
      </c>
      <c r="H18" s="37" t="s">
        <v>21</v>
      </c>
      <c r="I18" s="2" t="s">
        <v>24</v>
      </c>
      <c r="J18" s="13"/>
      <c r="K18" s="13"/>
      <c r="L18" s="13"/>
      <c r="M18" s="13"/>
      <c r="N18" s="13">
        <f>L18</f>
        <v>0</v>
      </c>
      <c r="O18" s="13"/>
    </row>
    <row r="19" spans="1:15" ht="92.25" hidden="1" customHeight="1" x14ac:dyDescent="0.25">
      <c r="A19" s="28" t="s">
        <v>25</v>
      </c>
      <c r="B19" s="73"/>
      <c r="C19" s="73"/>
      <c r="D19" s="73"/>
      <c r="E19" s="73">
        <v>851</v>
      </c>
      <c r="F19" s="2" t="s">
        <v>11</v>
      </c>
      <c r="G19" s="2" t="s">
        <v>13</v>
      </c>
      <c r="H19" s="37" t="s">
        <v>21</v>
      </c>
      <c r="I19" s="2" t="s">
        <v>26</v>
      </c>
      <c r="J19" s="13">
        <f t="shared" ref="J19:M19" si="17">J20</f>
        <v>0</v>
      </c>
      <c r="K19" s="13">
        <f t="shared" si="17"/>
        <v>0</v>
      </c>
      <c r="L19" s="13">
        <f t="shared" si="17"/>
        <v>0</v>
      </c>
      <c r="M19" s="13">
        <f t="shared" si="17"/>
        <v>0</v>
      </c>
      <c r="N19" s="13">
        <f t="shared" ref="N19:O19" si="18">N20</f>
        <v>0</v>
      </c>
      <c r="O19" s="13">
        <f t="shared" si="18"/>
        <v>0</v>
      </c>
    </row>
    <row r="20" spans="1:15" ht="92.25" hidden="1" customHeight="1" x14ac:dyDescent="0.25">
      <c r="A20" s="28" t="s">
        <v>27</v>
      </c>
      <c r="B20" s="73"/>
      <c r="C20" s="73"/>
      <c r="D20" s="73"/>
      <c r="E20" s="73">
        <v>851</v>
      </c>
      <c r="F20" s="2" t="s">
        <v>11</v>
      </c>
      <c r="G20" s="2" t="s">
        <v>13</v>
      </c>
      <c r="H20" s="37" t="s">
        <v>21</v>
      </c>
      <c r="I20" s="2" t="s">
        <v>28</v>
      </c>
      <c r="J20" s="13"/>
      <c r="K20" s="13"/>
      <c r="L20" s="13"/>
      <c r="M20" s="13"/>
      <c r="N20" s="13">
        <f>L20</f>
        <v>0</v>
      </c>
      <c r="O20" s="13"/>
    </row>
    <row r="21" spans="1:15" ht="92.25" hidden="1" customHeight="1" x14ac:dyDescent="0.25">
      <c r="A21" s="28" t="s">
        <v>406</v>
      </c>
      <c r="B21" s="19"/>
      <c r="C21" s="42"/>
      <c r="D21" s="42"/>
      <c r="E21" s="73">
        <v>851</v>
      </c>
      <c r="F21" s="2" t="s">
        <v>11</v>
      </c>
      <c r="G21" s="2" t="s">
        <v>13</v>
      </c>
      <c r="H21" s="37" t="s">
        <v>31</v>
      </c>
      <c r="I21" s="2"/>
      <c r="J21" s="13">
        <f t="shared" ref="J21:K22" si="19">J22</f>
        <v>0</v>
      </c>
      <c r="K21" s="13">
        <f t="shared" si="19"/>
        <v>0</v>
      </c>
      <c r="L21" s="13">
        <f t="shared" ref="L21:O22" si="20">L22</f>
        <v>0</v>
      </c>
      <c r="M21" s="13">
        <f t="shared" si="20"/>
        <v>0</v>
      </c>
      <c r="N21" s="13">
        <f t="shared" si="20"/>
        <v>0</v>
      </c>
      <c r="O21" s="13">
        <f t="shared" si="20"/>
        <v>0</v>
      </c>
    </row>
    <row r="22" spans="1:15" ht="92.25" hidden="1" customHeight="1" x14ac:dyDescent="0.25">
      <c r="A22" s="28" t="s">
        <v>22</v>
      </c>
      <c r="B22" s="42"/>
      <c r="C22" s="42"/>
      <c r="D22" s="42"/>
      <c r="E22" s="73">
        <v>851</v>
      </c>
      <c r="F22" s="2" t="s">
        <v>11</v>
      </c>
      <c r="G22" s="2" t="s">
        <v>13</v>
      </c>
      <c r="H22" s="37" t="s">
        <v>31</v>
      </c>
      <c r="I22" s="2" t="s">
        <v>23</v>
      </c>
      <c r="J22" s="13">
        <f t="shared" si="19"/>
        <v>0</v>
      </c>
      <c r="K22" s="13">
        <f t="shared" si="19"/>
        <v>0</v>
      </c>
      <c r="L22" s="13">
        <f t="shared" si="20"/>
        <v>0</v>
      </c>
      <c r="M22" s="13">
        <f t="shared" si="20"/>
        <v>0</v>
      </c>
      <c r="N22" s="13">
        <f t="shared" si="20"/>
        <v>0</v>
      </c>
      <c r="O22" s="13">
        <f t="shared" si="20"/>
        <v>0</v>
      </c>
    </row>
    <row r="23" spans="1:15" ht="92.25" hidden="1" customHeight="1" x14ac:dyDescent="0.25">
      <c r="A23" s="28" t="s">
        <v>9</v>
      </c>
      <c r="B23" s="42"/>
      <c r="C23" s="42"/>
      <c r="D23" s="42"/>
      <c r="E23" s="73">
        <v>851</v>
      </c>
      <c r="F23" s="2" t="s">
        <v>11</v>
      </c>
      <c r="G23" s="2" t="s">
        <v>13</v>
      </c>
      <c r="H23" s="37" t="s">
        <v>31</v>
      </c>
      <c r="I23" s="2" t="s">
        <v>24</v>
      </c>
      <c r="J23" s="13"/>
      <c r="K23" s="13"/>
      <c r="L23" s="13"/>
      <c r="M23" s="13"/>
      <c r="N23" s="13">
        <f>L23</f>
        <v>0</v>
      </c>
      <c r="O23" s="13"/>
    </row>
    <row r="24" spans="1:15" ht="92.25" hidden="1" customHeight="1" x14ac:dyDescent="0.25">
      <c r="A24" s="28" t="s">
        <v>32</v>
      </c>
      <c r="B24" s="19"/>
      <c r="C24" s="42"/>
      <c r="D24" s="42"/>
      <c r="E24" s="73">
        <v>851</v>
      </c>
      <c r="F24" s="2" t="s">
        <v>11</v>
      </c>
      <c r="G24" s="2" t="s">
        <v>13</v>
      </c>
      <c r="H24" s="37" t="s">
        <v>33</v>
      </c>
      <c r="I24" s="2"/>
      <c r="J24" s="13">
        <f t="shared" ref="J24:K25" si="21">J25</f>
        <v>0</v>
      </c>
      <c r="K24" s="13">
        <f t="shared" si="21"/>
        <v>0</v>
      </c>
      <c r="L24" s="13">
        <f t="shared" ref="L24:O25" si="22">L25</f>
        <v>0</v>
      </c>
      <c r="M24" s="13">
        <f t="shared" si="22"/>
        <v>0</v>
      </c>
      <c r="N24" s="13">
        <f t="shared" si="22"/>
        <v>0</v>
      </c>
      <c r="O24" s="13">
        <f t="shared" si="22"/>
        <v>0</v>
      </c>
    </row>
    <row r="25" spans="1:15" ht="92.25" hidden="1" customHeight="1" x14ac:dyDescent="0.25">
      <c r="A25" s="28" t="s">
        <v>25</v>
      </c>
      <c r="B25" s="42"/>
      <c r="C25" s="42"/>
      <c r="D25" s="42"/>
      <c r="E25" s="73">
        <v>851</v>
      </c>
      <c r="F25" s="2" t="s">
        <v>11</v>
      </c>
      <c r="G25" s="2" t="s">
        <v>13</v>
      </c>
      <c r="H25" s="37" t="s">
        <v>33</v>
      </c>
      <c r="I25" s="2" t="s">
        <v>26</v>
      </c>
      <c r="J25" s="13">
        <f t="shared" si="21"/>
        <v>0</v>
      </c>
      <c r="K25" s="13">
        <f t="shared" si="21"/>
        <v>0</v>
      </c>
      <c r="L25" s="13">
        <f t="shared" si="22"/>
        <v>0</v>
      </c>
      <c r="M25" s="13">
        <f t="shared" si="22"/>
        <v>0</v>
      </c>
      <c r="N25" s="13">
        <f t="shared" si="22"/>
        <v>0</v>
      </c>
      <c r="O25" s="13">
        <f t="shared" si="22"/>
        <v>0</v>
      </c>
    </row>
    <row r="26" spans="1:15" ht="92.25" hidden="1" customHeight="1" x14ac:dyDescent="0.25">
      <c r="A26" s="28" t="s">
        <v>27</v>
      </c>
      <c r="B26" s="42"/>
      <c r="C26" s="42"/>
      <c r="D26" s="42"/>
      <c r="E26" s="73">
        <v>851</v>
      </c>
      <c r="F26" s="2" t="s">
        <v>11</v>
      </c>
      <c r="G26" s="2" t="s">
        <v>13</v>
      </c>
      <c r="H26" s="37" t="s">
        <v>33</v>
      </c>
      <c r="I26" s="2" t="s">
        <v>28</v>
      </c>
      <c r="J26" s="13"/>
      <c r="K26" s="13"/>
      <c r="L26" s="13"/>
      <c r="M26" s="13"/>
      <c r="N26" s="13">
        <f>L26</f>
        <v>0</v>
      </c>
      <c r="O26" s="13"/>
    </row>
    <row r="27" spans="1:15" ht="92.25" hidden="1" customHeight="1" x14ac:dyDescent="0.25">
      <c r="A27" s="28" t="s">
        <v>29</v>
      </c>
      <c r="B27" s="19"/>
      <c r="C27" s="42"/>
      <c r="D27" s="42"/>
      <c r="E27" s="73">
        <v>851</v>
      </c>
      <c r="F27" s="2" t="s">
        <v>11</v>
      </c>
      <c r="G27" s="2" t="s">
        <v>13</v>
      </c>
      <c r="H27" s="37" t="s">
        <v>30</v>
      </c>
      <c r="I27" s="2"/>
      <c r="J27" s="13">
        <f t="shared" ref="J27:K28" si="23">J28</f>
        <v>0</v>
      </c>
      <c r="K27" s="13">
        <f t="shared" si="23"/>
        <v>0</v>
      </c>
      <c r="L27" s="13">
        <f t="shared" ref="L27:O28" si="24">L28</f>
        <v>0</v>
      </c>
      <c r="M27" s="13">
        <f t="shared" si="24"/>
        <v>0</v>
      </c>
      <c r="N27" s="13">
        <f t="shared" si="24"/>
        <v>0</v>
      </c>
      <c r="O27" s="13">
        <f t="shared" si="24"/>
        <v>0</v>
      </c>
    </row>
    <row r="28" spans="1:15" ht="92.25" hidden="1" customHeight="1" x14ac:dyDescent="0.25">
      <c r="A28" s="28" t="s">
        <v>22</v>
      </c>
      <c r="B28" s="41"/>
      <c r="C28" s="41"/>
      <c r="D28" s="41"/>
      <c r="E28" s="73">
        <v>851</v>
      </c>
      <c r="F28" s="2" t="s">
        <v>11</v>
      </c>
      <c r="G28" s="2" t="s">
        <v>13</v>
      </c>
      <c r="H28" s="37" t="s">
        <v>30</v>
      </c>
      <c r="I28" s="2" t="s">
        <v>23</v>
      </c>
      <c r="J28" s="13">
        <f t="shared" si="23"/>
        <v>0</v>
      </c>
      <c r="K28" s="13">
        <f t="shared" si="23"/>
        <v>0</v>
      </c>
      <c r="L28" s="13">
        <f t="shared" si="24"/>
        <v>0</v>
      </c>
      <c r="M28" s="13">
        <f t="shared" si="24"/>
        <v>0</v>
      </c>
      <c r="N28" s="13">
        <f t="shared" si="24"/>
        <v>0</v>
      </c>
      <c r="O28" s="13">
        <f t="shared" si="24"/>
        <v>0</v>
      </c>
    </row>
    <row r="29" spans="1:15" ht="92.25" hidden="1" customHeight="1" x14ac:dyDescent="0.25">
      <c r="A29" s="28" t="s">
        <v>9</v>
      </c>
      <c r="B29" s="42"/>
      <c r="C29" s="42"/>
      <c r="D29" s="42"/>
      <c r="E29" s="73">
        <v>851</v>
      </c>
      <c r="F29" s="2" t="s">
        <v>11</v>
      </c>
      <c r="G29" s="2" t="s">
        <v>13</v>
      </c>
      <c r="H29" s="37" t="s">
        <v>30</v>
      </c>
      <c r="I29" s="2" t="s">
        <v>24</v>
      </c>
      <c r="J29" s="13"/>
      <c r="K29" s="13"/>
      <c r="L29" s="13"/>
      <c r="M29" s="13"/>
      <c r="N29" s="13"/>
      <c r="O29" s="13">
        <f>L29</f>
        <v>0</v>
      </c>
    </row>
    <row r="30" spans="1:15" ht="92.25" hidden="1" customHeight="1" x14ac:dyDescent="0.25">
      <c r="A30" s="56" t="s">
        <v>34</v>
      </c>
      <c r="B30" s="42"/>
      <c r="C30" s="42"/>
      <c r="D30" s="42"/>
      <c r="E30" s="73">
        <v>851</v>
      </c>
      <c r="F30" s="2" t="s">
        <v>11</v>
      </c>
      <c r="G30" s="2" t="s">
        <v>35</v>
      </c>
      <c r="H30" s="37" t="s">
        <v>61</v>
      </c>
      <c r="I30" s="2"/>
      <c r="J30" s="13">
        <f t="shared" ref="J30:K32" si="25">J31</f>
        <v>0</v>
      </c>
      <c r="K30" s="13">
        <f t="shared" si="25"/>
        <v>0</v>
      </c>
      <c r="L30" s="13">
        <f t="shared" ref="L30:O32" si="26">L31</f>
        <v>0</v>
      </c>
      <c r="M30" s="13">
        <f t="shared" si="26"/>
        <v>0</v>
      </c>
      <c r="N30" s="13">
        <f t="shared" si="26"/>
        <v>0</v>
      </c>
      <c r="O30" s="13">
        <f t="shared" si="26"/>
        <v>0</v>
      </c>
    </row>
    <row r="31" spans="1:15" ht="92.25" hidden="1" customHeight="1" x14ac:dyDescent="0.25">
      <c r="A31" s="28" t="s">
        <v>223</v>
      </c>
      <c r="B31" s="42"/>
      <c r="C31" s="42"/>
      <c r="D31" s="42"/>
      <c r="E31" s="73">
        <v>851</v>
      </c>
      <c r="F31" s="2" t="s">
        <v>11</v>
      </c>
      <c r="G31" s="2" t="s">
        <v>35</v>
      </c>
      <c r="H31" s="37" t="s">
        <v>37</v>
      </c>
      <c r="I31" s="2"/>
      <c r="J31" s="13">
        <f t="shared" si="25"/>
        <v>0</v>
      </c>
      <c r="K31" s="13">
        <f t="shared" si="25"/>
        <v>0</v>
      </c>
      <c r="L31" s="13">
        <f t="shared" si="26"/>
        <v>0</v>
      </c>
      <c r="M31" s="13">
        <f t="shared" si="26"/>
        <v>0</v>
      </c>
      <c r="N31" s="13">
        <f t="shared" si="26"/>
        <v>0</v>
      </c>
      <c r="O31" s="13">
        <f t="shared" si="26"/>
        <v>0</v>
      </c>
    </row>
    <row r="32" spans="1:15" ht="92.25" hidden="1" customHeight="1" x14ac:dyDescent="0.25">
      <c r="A32" s="28" t="s">
        <v>22</v>
      </c>
      <c r="B32" s="41"/>
      <c r="C32" s="41"/>
      <c r="D32" s="41"/>
      <c r="E32" s="73">
        <v>851</v>
      </c>
      <c r="F32" s="2" t="s">
        <v>11</v>
      </c>
      <c r="G32" s="2" t="s">
        <v>35</v>
      </c>
      <c r="H32" s="37" t="s">
        <v>37</v>
      </c>
      <c r="I32" s="2" t="s">
        <v>23</v>
      </c>
      <c r="J32" s="13">
        <f t="shared" si="25"/>
        <v>0</v>
      </c>
      <c r="K32" s="13">
        <f t="shared" si="25"/>
        <v>0</v>
      </c>
      <c r="L32" s="13">
        <f t="shared" si="26"/>
        <v>0</v>
      </c>
      <c r="M32" s="13">
        <f t="shared" si="26"/>
        <v>0</v>
      </c>
      <c r="N32" s="13">
        <f t="shared" si="26"/>
        <v>0</v>
      </c>
      <c r="O32" s="13">
        <f t="shared" si="26"/>
        <v>0</v>
      </c>
    </row>
    <row r="33" spans="1:15" ht="92.25" hidden="1" customHeight="1" x14ac:dyDescent="0.25">
      <c r="A33" s="28" t="s">
        <v>9</v>
      </c>
      <c r="B33" s="42"/>
      <c r="C33" s="42"/>
      <c r="D33" s="42"/>
      <c r="E33" s="73">
        <v>851</v>
      </c>
      <c r="F33" s="2" t="s">
        <v>11</v>
      </c>
      <c r="G33" s="2" t="s">
        <v>35</v>
      </c>
      <c r="H33" s="37" t="s">
        <v>37</v>
      </c>
      <c r="I33" s="2" t="s">
        <v>24</v>
      </c>
      <c r="J33" s="13"/>
      <c r="K33" s="13"/>
      <c r="L33" s="13"/>
      <c r="M33" s="13">
        <f>L33</f>
        <v>0</v>
      </c>
      <c r="N33" s="13"/>
      <c r="O33" s="13"/>
    </row>
    <row r="34" spans="1:15" ht="33.75" customHeight="1" x14ac:dyDescent="0.25">
      <c r="A34" s="56" t="s">
        <v>38</v>
      </c>
      <c r="B34" s="42"/>
      <c r="C34" s="42"/>
      <c r="D34" s="42"/>
      <c r="E34" s="73">
        <v>851</v>
      </c>
      <c r="F34" s="2" t="s">
        <v>11</v>
      </c>
      <c r="G34" s="2" t="s">
        <v>39</v>
      </c>
      <c r="H34" s="37" t="s">
        <v>61</v>
      </c>
      <c r="I34" s="2"/>
      <c r="J34" s="13">
        <f t="shared" ref="J34:O34" si="27">J35+J42+J45+J48+J51+J54+J57+J60</f>
        <v>456574</v>
      </c>
      <c r="K34" s="13">
        <f t="shared" si="27"/>
        <v>0</v>
      </c>
      <c r="L34" s="13">
        <f t="shared" si="27"/>
        <v>0</v>
      </c>
      <c r="M34" s="13">
        <f t="shared" si="27"/>
        <v>0</v>
      </c>
      <c r="N34" s="13">
        <f t="shared" si="27"/>
        <v>0</v>
      </c>
      <c r="O34" s="13">
        <f t="shared" si="27"/>
        <v>0</v>
      </c>
    </row>
    <row r="35" spans="1:15" ht="92.25" hidden="1" customHeight="1" x14ac:dyDescent="0.25">
      <c r="A35" s="28" t="s">
        <v>407</v>
      </c>
      <c r="B35" s="73"/>
      <c r="C35" s="73"/>
      <c r="D35" s="73"/>
      <c r="E35" s="73">
        <v>851</v>
      </c>
      <c r="F35" s="2" t="s">
        <v>11</v>
      </c>
      <c r="G35" s="2" t="s">
        <v>39</v>
      </c>
      <c r="H35" s="37" t="s">
        <v>41</v>
      </c>
      <c r="I35" s="2"/>
      <c r="J35" s="13">
        <f t="shared" ref="J35" si="28">J36+J38+J40</f>
        <v>0</v>
      </c>
      <c r="K35" s="13">
        <f t="shared" ref="K35" si="29">K36+K38+K40</f>
        <v>0</v>
      </c>
      <c r="L35" s="13">
        <f t="shared" ref="L35:O35" si="30">L36+L38+L40</f>
        <v>0</v>
      </c>
      <c r="M35" s="13">
        <f t="shared" si="30"/>
        <v>0</v>
      </c>
      <c r="N35" s="13">
        <f t="shared" si="30"/>
        <v>0</v>
      </c>
      <c r="O35" s="13">
        <f t="shared" si="30"/>
        <v>0</v>
      </c>
    </row>
    <row r="36" spans="1:15" ht="92.25" hidden="1" customHeight="1" x14ac:dyDescent="0.25">
      <c r="A36" s="28" t="s">
        <v>16</v>
      </c>
      <c r="B36" s="73"/>
      <c r="C36" s="73"/>
      <c r="D36" s="73"/>
      <c r="E36" s="73">
        <v>851</v>
      </c>
      <c r="F36" s="2" t="s">
        <v>11</v>
      </c>
      <c r="G36" s="2" t="s">
        <v>39</v>
      </c>
      <c r="H36" s="37" t="s">
        <v>41</v>
      </c>
      <c r="I36" s="2" t="s">
        <v>18</v>
      </c>
      <c r="J36" s="13">
        <f t="shared" ref="J36:M36" si="31">J37</f>
        <v>0</v>
      </c>
      <c r="K36" s="13">
        <f t="shared" si="31"/>
        <v>0</v>
      </c>
      <c r="L36" s="13">
        <f t="shared" si="31"/>
        <v>0</v>
      </c>
      <c r="M36" s="13">
        <f t="shared" si="31"/>
        <v>0</v>
      </c>
      <c r="N36" s="13">
        <f t="shared" ref="N36:O36" si="32">N37</f>
        <v>0</v>
      </c>
      <c r="O36" s="13">
        <f t="shared" si="32"/>
        <v>0</v>
      </c>
    </row>
    <row r="37" spans="1:15" ht="92.25" hidden="1" customHeight="1" x14ac:dyDescent="0.25">
      <c r="A37" s="28" t="s">
        <v>405</v>
      </c>
      <c r="B37" s="73"/>
      <c r="C37" s="73"/>
      <c r="D37" s="73"/>
      <c r="E37" s="73">
        <v>851</v>
      </c>
      <c r="F37" s="2" t="s">
        <v>11</v>
      </c>
      <c r="G37" s="2" t="s">
        <v>39</v>
      </c>
      <c r="H37" s="37" t="s">
        <v>41</v>
      </c>
      <c r="I37" s="2" t="s">
        <v>19</v>
      </c>
      <c r="J37" s="13"/>
      <c r="K37" s="13"/>
      <c r="L37" s="13"/>
      <c r="M37" s="13">
        <f>L37</f>
        <v>0</v>
      </c>
      <c r="N37" s="13"/>
      <c r="O37" s="13"/>
    </row>
    <row r="38" spans="1:15" ht="92.25" hidden="1" customHeight="1" x14ac:dyDescent="0.25">
      <c r="A38" s="28" t="s">
        <v>22</v>
      </c>
      <c r="B38" s="73"/>
      <c r="C38" s="73"/>
      <c r="D38" s="73"/>
      <c r="E38" s="73">
        <v>851</v>
      </c>
      <c r="F38" s="2" t="s">
        <v>11</v>
      </c>
      <c r="G38" s="2" t="s">
        <v>39</v>
      </c>
      <c r="H38" s="37" t="s">
        <v>41</v>
      </c>
      <c r="I38" s="2" t="s">
        <v>23</v>
      </c>
      <c r="J38" s="13">
        <f t="shared" ref="J38:M38" si="33">J39</f>
        <v>0</v>
      </c>
      <c r="K38" s="13">
        <f t="shared" si="33"/>
        <v>0</v>
      </c>
      <c r="L38" s="13">
        <f t="shared" si="33"/>
        <v>0</v>
      </c>
      <c r="M38" s="13">
        <f t="shared" si="33"/>
        <v>0</v>
      </c>
      <c r="N38" s="13">
        <f t="shared" ref="N38:O38" si="34">N39</f>
        <v>0</v>
      </c>
      <c r="O38" s="13">
        <f t="shared" si="34"/>
        <v>0</v>
      </c>
    </row>
    <row r="39" spans="1:15" ht="92.25" hidden="1" customHeight="1" x14ac:dyDescent="0.25">
      <c r="A39" s="28" t="s">
        <v>9</v>
      </c>
      <c r="B39" s="73"/>
      <c r="C39" s="73"/>
      <c r="D39" s="73"/>
      <c r="E39" s="73">
        <v>851</v>
      </c>
      <c r="F39" s="2" t="s">
        <v>11</v>
      </c>
      <c r="G39" s="2" t="s">
        <v>39</v>
      </c>
      <c r="H39" s="37" t="s">
        <v>41</v>
      </c>
      <c r="I39" s="2" t="s">
        <v>24</v>
      </c>
      <c r="J39" s="13"/>
      <c r="K39" s="13"/>
      <c r="L39" s="13"/>
      <c r="M39" s="13">
        <f>L39</f>
        <v>0</v>
      </c>
      <c r="N39" s="13"/>
      <c r="O39" s="13"/>
    </row>
    <row r="40" spans="1:15" ht="92.25" hidden="1" customHeight="1" x14ac:dyDescent="0.25">
      <c r="A40" s="28" t="s">
        <v>42</v>
      </c>
      <c r="B40" s="41"/>
      <c r="C40" s="41"/>
      <c r="D40" s="41"/>
      <c r="E40" s="73">
        <v>851</v>
      </c>
      <c r="F40" s="2" t="s">
        <v>11</v>
      </c>
      <c r="G40" s="3" t="s">
        <v>39</v>
      </c>
      <c r="H40" s="37" t="s">
        <v>41</v>
      </c>
      <c r="I40" s="2" t="s">
        <v>43</v>
      </c>
      <c r="J40" s="13">
        <f t="shared" ref="J40:M40" si="35">J41</f>
        <v>0</v>
      </c>
      <c r="K40" s="13">
        <f t="shared" si="35"/>
        <v>0</v>
      </c>
      <c r="L40" s="13">
        <f t="shared" si="35"/>
        <v>0</v>
      </c>
      <c r="M40" s="13">
        <f t="shared" si="35"/>
        <v>0</v>
      </c>
      <c r="N40" s="13">
        <f t="shared" ref="N40:O40" si="36">N41</f>
        <v>0</v>
      </c>
      <c r="O40" s="13">
        <f t="shared" si="36"/>
        <v>0</v>
      </c>
    </row>
    <row r="41" spans="1:15" ht="92.25" hidden="1" customHeight="1" x14ac:dyDescent="0.25">
      <c r="A41" s="28" t="s">
        <v>44</v>
      </c>
      <c r="B41" s="41"/>
      <c r="C41" s="41"/>
      <c r="D41" s="41"/>
      <c r="E41" s="73">
        <v>851</v>
      </c>
      <c r="F41" s="2" t="s">
        <v>11</v>
      </c>
      <c r="G41" s="3" t="s">
        <v>39</v>
      </c>
      <c r="H41" s="37" t="s">
        <v>41</v>
      </c>
      <c r="I41" s="2" t="s">
        <v>45</v>
      </c>
      <c r="J41" s="13"/>
      <c r="K41" s="13"/>
      <c r="L41" s="13"/>
      <c r="M41" s="13">
        <f>L41</f>
        <v>0</v>
      </c>
      <c r="N41" s="13"/>
      <c r="O41" s="13"/>
    </row>
    <row r="42" spans="1:15" ht="30.75" customHeight="1" x14ac:dyDescent="0.25">
      <c r="A42" s="28" t="s">
        <v>455</v>
      </c>
      <c r="B42" s="42"/>
      <c r="C42" s="42"/>
      <c r="D42" s="42"/>
      <c r="E42" s="73">
        <v>851</v>
      </c>
      <c r="F42" s="2" t="s">
        <v>11</v>
      </c>
      <c r="G42" s="3" t="s">
        <v>39</v>
      </c>
      <c r="H42" s="37" t="s">
        <v>454</v>
      </c>
      <c r="I42" s="2"/>
      <c r="J42" s="13">
        <f>J43</f>
        <v>271654</v>
      </c>
      <c r="K42" s="13"/>
      <c r="L42" s="13"/>
      <c r="M42" s="13"/>
      <c r="N42" s="13"/>
      <c r="O42" s="13"/>
    </row>
    <row r="43" spans="1:15" ht="60" customHeight="1" x14ac:dyDescent="0.25">
      <c r="A43" s="42" t="s">
        <v>22</v>
      </c>
      <c r="B43" s="42"/>
      <c r="C43" s="42"/>
      <c r="D43" s="42"/>
      <c r="E43" s="73">
        <v>851</v>
      </c>
      <c r="F43" s="2" t="s">
        <v>11</v>
      </c>
      <c r="G43" s="3" t="s">
        <v>39</v>
      </c>
      <c r="H43" s="37" t="s">
        <v>454</v>
      </c>
      <c r="I43" s="2" t="s">
        <v>23</v>
      </c>
      <c r="J43" s="13">
        <f>J44</f>
        <v>271654</v>
      </c>
      <c r="K43" s="13"/>
      <c r="L43" s="13"/>
      <c r="M43" s="13"/>
      <c r="N43" s="13"/>
      <c r="O43" s="13"/>
    </row>
    <row r="44" spans="1:15" ht="60" customHeight="1" x14ac:dyDescent="0.25">
      <c r="A44" s="42" t="s">
        <v>9</v>
      </c>
      <c r="B44" s="42"/>
      <c r="C44" s="42"/>
      <c r="D44" s="42"/>
      <c r="E44" s="73">
        <v>851</v>
      </c>
      <c r="F44" s="2" t="s">
        <v>11</v>
      </c>
      <c r="G44" s="3" t="s">
        <v>39</v>
      </c>
      <c r="H44" s="37" t="s">
        <v>454</v>
      </c>
      <c r="I44" s="2" t="s">
        <v>24</v>
      </c>
      <c r="J44" s="13">
        <v>271654</v>
      </c>
      <c r="K44" s="13"/>
      <c r="L44" s="13"/>
      <c r="M44" s="13"/>
      <c r="N44" s="13"/>
      <c r="O44" s="13"/>
    </row>
    <row r="45" spans="1:15" ht="92.25" hidden="1" customHeight="1" x14ac:dyDescent="0.25">
      <c r="A45" s="28" t="s">
        <v>46</v>
      </c>
      <c r="B45" s="42"/>
      <c r="C45" s="42"/>
      <c r="D45" s="42"/>
      <c r="E45" s="73">
        <v>851</v>
      </c>
      <c r="F45" s="2" t="s">
        <v>17</v>
      </c>
      <c r="G45" s="3" t="s">
        <v>39</v>
      </c>
      <c r="H45" s="37" t="s">
        <v>47</v>
      </c>
      <c r="I45" s="2"/>
      <c r="J45" s="13">
        <f t="shared" ref="J45:K46" si="37">J46</f>
        <v>0</v>
      </c>
      <c r="K45" s="13">
        <f t="shared" si="37"/>
        <v>0</v>
      </c>
      <c r="L45" s="13">
        <f t="shared" ref="L45:O46" si="38">L46</f>
        <v>0</v>
      </c>
      <c r="M45" s="13">
        <f t="shared" si="38"/>
        <v>0</v>
      </c>
      <c r="N45" s="13">
        <f t="shared" si="38"/>
        <v>0</v>
      </c>
      <c r="O45" s="13">
        <f t="shared" si="38"/>
        <v>0</v>
      </c>
    </row>
    <row r="46" spans="1:15" ht="92.25" hidden="1" customHeight="1" x14ac:dyDescent="0.25">
      <c r="A46" s="28" t="s">
        <v>22</v>
      </c>
      <c r="B46" s="41"/>
      <c r="C46" s="41"/>
      <c r="D46" s="41"/>
      <c r="E46" s="73">
        <v>851</v>
      </c>
      <c r="F46" s="2" t="s">
        <v>11</v>
      </c>
      <c r="G46" s="2" t="s">
        <v>39</v>
      </c>
      <c r="H46" s="37" t="s">
        <v>47</v>
      </c>
      <c r="I46" s="2" t="s">
        <v>23</v>
      </c>
      <c r="J46" s="13">
        <f t="shared" si="37"/>
        <v>0</v>
      </c>
      <c r="K46" s="13">
        <f t="shared" si="37"/>
        <v>0</v>
      </c>
      <c r="L46" s="13">
        <f t="shared" si="38"/>
        <v>0</v>
      </c>
      <c r="M46" s="13">
        <f t="shared" si="38"/>
        <v>0</v>
      </c>
      <c r="N46" s="13">
        <f t="shared" si="38"/>
        <v>0</v>
      </c>
      <c r="O46" s="13">
        <f t="shared" si="38"/>
        <v>0</v>
      </c>
    </row>
    <row r="47" spans="1:15" ht="92.25" hidden="1" customHeight="1" x14ac:dyDescent="0.25">
      <c r="A47" s="28" t="s">
        <v>9</v>
      </c>
      <c r="B47" s="42"/>
      <c r="C47" s="42"/>
      <c r="D47" s="42"/>
      <c r="E47" s="73">
        <v>851</v>
      </c>
      <c r="F47" s="2" t="s">
        <v>11</v>
      </c>
      <c r="G47" s="2" t="s">
        <v>39</v>
      </c>
      <c r="H47" s="37" t="s">
        <v>47</v>
      </c>
      <c r="I47" s="2" t="s">
        <v>24</v>
      </c>
      <c r="J47" s="13"/>
      <c r="K47" s="13"/>
      <c r="L47" s="13"/>
      <c r="M47" s="13"/>
      <c r="N47" s="13">
        <f>L47</f>
        <v>0</v>
      </c>
      <c r="O47" s="13"/>
    </row>
    <row r="48" spans="1:15" ht="92.25" hidden="1" customHeight="1" x14ac:dyDescent="0.25">
      <c r="A48" s="28" t="s">
        <v>48</v>
      </c>
      <c r="B48" s="42"/>
      <c r="C48" s="42"/>
      <c r="D48" s="42"/>
      <c r="E48" s="73">
        <v>851</v>
      </c>
      <c r="F48" s="2" t="s">
        <v>11</v>
      </c>
      <c r="G48" s="2" t="s">
        <v>39</v>
      </c>
      <c r="H48" s="37" t="s">
        <v>49</v>
      </c>
      <c r="I48" s="2"/>
      <c r="J48" s="13">
        <f t="shared" ref="J48:K49" si="39">J49</f>
        <v>0</v>
      </c>
      <c r="K48" s="13">
        <f t="shared" si="39"/>
        <v>0</v>
      </c>
      <c r="L48" s="13">
        <f t="shared" ref="L48:O49" si="40">L49</f>
        <v>0</v>
      </c>
      <c r="M48" s="13">
        <f t="shared" si="40"/>
        <v>0</v>
      </c>
      <c r="N48" s="13">
        <f t="shared" si="40"/>
        <v>0</v>
      </c>
      <c r="O48" s="13">
        <f t="shared" si="40"/>
        <v>0</v>
      </c>
    </row>
    <row r="49" spans="1:15" ht="92.25" hidden="1" customHeight="1" x14ac:dyDescent="0.25">
      <c r="A49" s="28" t="s">
        <v>22</v>
      </c>
      <c r="B49" s="41"/>
      <c r="C49" s="41"/>
      <c r="D49" s="41"/>
      <c r="E49" s="73">
        <v>851</v>
      </c>
      <c r="F49" s="2" t="s">
        <v>11</v>
      </c>
      <c r="G49" s="2" t="s">
        <v>39</v>
      </c>
      <c r="H49" s="37" t="s">
        <v>49</v>
      </c>
      <c r="I49" s="2" t="s">
        <v>23</v>
      </c>
      <c r="J49" s="13">
        <f t="shared" si="39"/>
        <v>0</v>
      </c>
      <c r="K49" s="13">
        <f t="shared" si="39"/>
        <v>0</v>
      </c>
      <c r="L49" s="13">
        <f t="shared" si="40"/>
        <v>0</v>
      </c>
      <c r="M49" s="13">
        <f t="shared" si="40"/>
        <v>0</v>
      </c>
      <c r="N49" s="13">
        <f t="shared" si="40"/>
        <v>0</v>
      </c>
      <c r="O49" s="13">
        <f t="shared" si="40"/>
        <v>0</v>
      </c>
    </row>
    <row r="50" spans="1:15" ht="92.25" hidden="1" customHeight="1" x14ac:dyDescent="0.25">
      <c r="A50" s="28" t="s">
        <v>9</v>
      </c>
      <c r="B50" s="42"/>
      <c r="C50" s="42"/>
      <c r="D50" s="42"/>
      <c r="E50" s="73">
        <v>851</v>
      </c>
      <c r="F50" s="2" t="s">
        <v>11</v>
      </c>
      <c r="G50" s="2" t="s">
        <v>39</v>
      </c>
      <c r="H50" s="37" t="s">
        <v>49</v>
      </c>
      <c r="I50" s="2" t="s">
        <v>24</v>
      </c>
      <c r="J50" s="13"/>
      <c r="K50" s="13"/>
      <c r="L50" s="13"/>
      <c r="M50" s="13"/>
      <c r="N50" s="13">
        <f>L50</f>
        <v>0</v>
      </c>
      <c r="O50" s="13"/>
    </row>
    <row r="51" spans="1:15" ht="75" customHeight="1" x14ac:dyDescent="0.25">
      <c r="A51" s="6" t="s">
        <v>326</v>
      </c>
      <c r="B51" s="42"/>
      <c r="C51" s="42"/>
      <c r="D51" s="42"/>
      <c r="E51" s="73">
        <v>851</v>
      </c>
      <c r="F51" s="2" t="s">
        <v>11</v>
      </c>
      <c r="G51" s="2" t="s">
        <v>39</v>
      </c>
      <c r="H51" s="3" t="s">
        <v>327</v>
      </c>
      <c r="I51" s="2"/>
      <c r="J51" s="13">
        <f t="shared" ref="J51:K52" si="41">J52</f>
        <v>15300</v>
      </c>
      <c r="K51" s="13">
        <f t="shared" si="41"/>
        <v>0</v>
      </c>
      <c r="L51" s="13">
        <f t="shared" ref="L51:O52" si="42">L52</f>
        <v>0</v>
      </c>
      <c r="M51" s="13">
        <f t="shared" si="42"/>
        <v>0</v>
      </c>
      <c r="N51" s="13">
        <f t="shared" si="42"/>
        <v>0</v>
      </c>
      <c r="O51" s="13">
        <f t="shared" si="42"/>
        <v>0</v>
      </c>
    </row>
    <row r="52" spans="1:15" ht="65.25" customHeight="1" x14ac:dyDescent="0.25">
      <c r="A52" s="42" t="s">
        <v>22</v>
      </c>
      <c r="B52" s="42"/>
      <c r="C52" s="42"/>
      <c r="D52" s="42"/>
      <c r="E52" s="73">
        <v>851</v>
      </c>
      <c r="F52" s="2" t="s">
        <v>11</v>
      </c>
      <c r="G52" s="2" t="s">
        <v>39</v>
      </c>
      <c r="H52" s="3" t="s">
        <v>327</v>
      </c>
      <c r="I52" s="2" t="s">
        <v>23</v>
      </c>
      <c r="J52" s="13">
        <f t="shared" si="41"/>
        <v>15300</v>
      </c>
      <c r="K52" s="13">
        <f t="shared" si="41"/>
        <v>0</v>
      </c>
      <c r="L52" s="13">
        <f t="shared" si="42"/>
        <v>0</v>
      </c>
      <c r="M52" s="13">
        <f t="shared" si="42"/>
        <v>0</v>
      </c>
      <c r="N52" s="13">
        <f t="shared" si="42"/>
        <v>0</v>
      </c>
      <c r="O52" s="13">
        <f t="shared" si="42"/>
        <v>0</v>
      </c>
    </row>
    <row r="53" spans="1:15" ht="65.25" customHeight="1" x14ac:dyDescent="0.25">
      <c r="A53" s="42" t="s">
        <v>9</v>
      </c>
      <c r="B53" s="42"/>
      <c r="C53" s="42"/>
      <c r="D53" s="42"/>
      <c r="E53" s="73">
        <v>851</v>
      </c>
      <c r="F53" s="2" t="s">
        <v>11</v>
      </c>
      <c r="G53" s="2" t="s">
        <v>39</v>
      </c>
      <c r="H53" s="3" t="s">
        <v>327</v>
      </c>
      <c r="I53" s="2" t="s">
        <v>24</v>
      </c>
      <c r="J53" s="13">
        <v>15300</v>
      </c>
      <c r="K53" s="13"/>
      <c r="L53" s="13"/>
      <c r="M53" s="13"/>
      <c r="N53" s="13">
        <f>L53</f>
        <v>0</v>
      </c>
      <c r="O53" s="13"/>
    </row>
    <row r="54" spans="1:15" ht="92.25" hidden="1" customHeight="1" x14ac:dyDescent="0.25">
      <c r="A54" s="28" t="s">
        <v>324</v>
      </c>
      <c r="B54" s="42"/>
      <c r="C54" s="42"/>
      <c r="D54" s="42"/>
      <c r="E54" s="73">
        <v>851</v>
      </c>
      <c r="F54" s="2" t="s">
        <v>11</v>
      </c>
      <c r="G54" s="3" t="s">
        <v>39</v>
      </c>
      <c r="H54" s="37" t="s">
        <v>50</v>
      </c>
      <c r="I54" s="2"/>
      <c r="J54" s="13">
        <f t="shared" ref="J54:K55" si="43">J55</f>
        <v>0</v>
      </c>
      <c r="K54" s="13">
        <f t="shared" si="43"/>
        <v>0</v>
      </c>
      <c r="L54" s="13">
        <f t="shared" ref="L54:O55" si="44">L55</f>
        <v>0</v>
      </c>
      <c r="M54" s="13">
        <f t="shared" si="44"/>
        <v>0</v>
      </c>
      <c r="N54" s="13">
        <f t="shared" si="44"/>
        <v>0</v>
      </c>
      <c r="O54" s="13">
        <f t="shared" si="44"/>
        <v>0</v>
      </c>
    </row>
    <row r="55" spans="1:15" ht="92.25" hidden="1" customHeight="1" x14ac:dyDescent="0.25">
      <c r="A55" s="28" t="s">
        <v>22</v>
      </c>
      <c r="B55" s="41"/>
      <c r="C55" s="41"/>
      <c r="D55" s="41"/>
      <c r="E55" s="73">
        <v>851</v>
      </c>
      <c r="F55" s="2" t="s">
        <v>11</v>
      </c>
      <c r="G55" s="3" t="s">
        <v>39</v>
      </c>
      <c r="H55" s="37" t="s">
        <v>50</v>
      </c>
      <c r="I55" s="2" t="s">
        <v>23</v>
      </c>
      <c r="J55" s="13">
        <f t="shared" si="43"/>
        <v>0</v>
      </c>
      <c r="K55" s="13">
        <f t="shared" si="43"/>
        <v>0</v>
      </c>
      <c r="L55" s="13">
        <f t="shared" si="44"/>
        <v>0</v>
      </c>
      <c r="M55" s="13">
        <f t="shared" si="44"/>
        <v>0</v>
      </c>
      <c r="N55" s="13">
        <f t="shared" si="44"/>
        <v>0</v>
      </c>
      <c r="O55" s="13">
        <f t="shared" si="44"/>
        <v>0</v>
      </c>
    </row>
    <row r="56" spans="1:15" ht="92.25" hidden="1" customHeight="1" x14ac:dyDescent="0.25">
      <c r="A56" s="28" t="s">
        <v>9</v>
      </c>
      <c r="B56" s="42"/>
      <c r="C56" s="42"/>
      <c r="D56" s="42"/>
      <c r="E56" s="73">
        <v>851</v>
      </c>
      <c r="F56" s="2" t="s">
        <v>11</v>
      </c>
      <c r="G56" s="3" t="s">
        <v>39</v>
      </c>
      <c r="H56" s="37" t="s">
        <v>50</v>
      </c>
      <c r="I56" s="2" t="s">
        <v>24</v>
      </c>
      <c r="J56" s="13"/>
      <c r="K56" s="13"/>
      <c r="L56" s="13"/>
      <c r="M56" s="13"/>
      <c r="N56" s="13">
        <f>L56</f>
        <v>0</v>
      </c>
      <c r="O56" s="13"/>
    </row>
    <row r="57" spans="1:15" s="1" customFormat="1" ht="92.25" hidden="1" customHeight="1" x14ac:dyDescent="0.25">
      <c r="A57" s="28" t="s">
        <v>51</v>
      </c>
      <c r="B57" s="73"/>
      <c r="C57" s="73"/>
      <c r="D57" s="73"/>
      <c r="E57" s="73">
        <v>851</v>
      </c>
      <c r="F57" s="3" t="s">
        <v>11</v>
      </c>
      <c r="G57" s="3" t="s">
        <v>39</v>
      </c>
      <c r="H57" s="37" t="s">
        <v>52</v>
      </c>
      <c r="I57" s="3"/>
      <c r="J57" s="13">
        <f t="shared" ref="J57:K58" si="45">J58</f>
        <v>0</v>
      </c>
      <c r="K57" s="13">
        <f t="shared" si="45"/>
        <v>0</v>
      </c>
      <c r="L57" s="13">
        <f t="shared" ref="L57:O58" si="46">L58</f>
        <v>0</v>
      </c>
      <c r="M57" s="13">
        <f t="shared" si="46"/>
        <v>0</v>
      </c>
      <c r="N57" s="13">
        <f t="shared" si="46"/>
        <v>0</v>
      </c>
      <c r="O57" s="13">
        <f t="shared" si="46"/>
        <v>0</v>
      </c>
    </row>
    <row r="58" spans="1:15" ht="92.25" hidden="1" customHeight="1" x14ac:dyDescent="0.25">
      <c r="A58" s="28" t="s">
        <v>53</v>
      </c>
      <c r="B58" s="42"/>
      <c r="C58" s="42"/>
      <c r="D58" s="42"/>
      <c r="E58" s="73">
        <v>851</v>
      </c>
      <c r="F58" s="2" t="s">
        <v>11</v>
      </c>
      <c r="G58" s="2" t="s">
        <v>39</v>
      </c>
      <c r="H58" s="37" t="s">
        <v>52</v>
      </c>
      <c r="I58" s="4">
        <v>600</v>
      </c>
      <c r="J58" s="13">
        <f t="shared" si="45"/>
        <v>0</v>
      </c>
      <c r="K58" s="13">
        <f t="shared" si="45"/>
        <v>0</v>
      </c>
      <c r="L58" s="13">
        <f t="shared" si="46"/>
        <v>0</v>
      </c>
      <c r="M58" s="13">
        <f t="shared" si="46"/>
        <v>0</v>
      </c>
      <c r="N58" s="13">
        <f t="shared" si="46"/>
        <v>0</v>
      </c>
      <c r="O58" s="13">
        <f t="shared" si="46"/>
        <v>0</v>
      </c>
    </row>
    <row r="59" spans="1:15" ht="92.25" hidden="1" customHeight="1" x14ac:dyDescent="0.25">
      <c r="A59" s="28" t="s">
        <v>108</v>
      </c>
      <c r="B59" s="42"/>
      <c r="C59" s="42"/>
      <c r="D59" s="42"/>
      <c r="E59" s="73">
        <v>851</v>
      </c>
      <c r="F59" s="2" t="s">
        <v>11</v>
      </c>
      <c r="G59" s="2" t="s">
        <v>39</v>
      </c>
      <c r="H59" s="37" t="s">
        <v>52</v>
      </c>
      <c r="I59" s="4">
        <v>610</v>
      </c>
      <c r="J59" s="13"/>
      <c r="K59" s="13"/>
      <c r="L59" s="13"/>
      <c r="M59" s="13"/>
      <c r="N59" s="13">
        <f>L59</f>
        <v>0</v>
      </c>
      <c r="O59" s="13"/>
    </row>
    <row r="60" spans="1:15" ht="167.25" customHeight="1" x14ac:dyDescent="0.25">
      <c r="A60" s="28" t="s">
        <v>464</v>
      </c>
      <c r="B60" s="42"/>
      <c r="C60" s="42"/>
      <c r="D60" s="42"/>
      <c r="E60" s="73">
        <v>851</v>
      </c>
      <c r="F60" s="3" t="s">
        <v>11</v>
      </c>
      <c r="G60" s="3" t="s">
        <v>39</v>
      </c>
      <c r="H60" s="37" t="s">
        <v>463</v>
      </c>
      <c r="I60" s="4"/>
      <c r="J60" s="13">
        <f>J61</f>
        <v>169620</v>
      </c>
      <c r="K60" s="13"/>
      <c r="L60" s="13"/>
      <c r="M60" s="13"/>
      <c r="N60" s="13"/>
      <c r="O60" s="13"/>
    </row>
    <row r="61" spans="1:15" ht="62.25" customHeight="1" x14ac:dyDescent="0.25">
      <c r="A61" s="28" t="s">
        <v>22</v>
      </c>
      <c r="B61" s="42"/>
      <c r="C61" s="42"/>
      <c r="D61" s="42"/>
      <c r="E61" s="73">
        <v>851</v>
      </c>
      <c r="F61" s="2" t="s">
        <v>11</v>
      </c>
      <c r="G61" s="2" t="s">
        <v>39</v>
      </c>
      <c r="H61" s="37" t="s">
        <v>463</v>
      </c>
      <c r="I61" s="4">
        <v>200</v>
      </c>
      <c r="J61" s="13">
        <f>J62</f>
        <v>169620</v>
      </c>
      <c r="K61" s="13"/>
      <c r="L61" s="13"/>
      <c r="M61" s="13"/>
      <c r="N61" s="13"/>
      <c r="O61" s="13"/>
    </row>
    <row r="62" spans="1:15" ht="62.25" customHeight="1" x14ac:dyDescent="0.25">
      <c r="A62" s="28" t="s">
        <v>9</v>
      </c>
      <c r="B62" s="42"/>
      <c r="C62" s="42"/>
      <c r="D62" s="42"/>
      <c r="E62" s="73">
        <v>851</v>
      </c>
      <c r="F62" s="2" t="s">
        <v>11</v>
      </c>
      <c r="G62" s="2" t="s">
        <v>39</v>
      </c>
      <c r="H62" s="37" t="s">
        <v>463</v>
      </c>
      <c r="I62" s="4">
        <v>240</v>
      </c>
      <c r="J62" s="13">
        <v>169620</v>
      </c>
      <c r="K62" s="13"/>
      <c r="L62" s="13"/>
      <c r="M62" s="13"/>
      <c r="N62" s="13"/>
      <c r="O62" s="13"/>
    </row>
    <row r="63" spans="1:15" ht="17.25" customHeight="1" x14ac:dyDescent="0.25">
      <c r="A63" s="56" t="s">
        <v>55</v>
      </c>
      <c r="B63" s="42"/>
      <c r="C63" s="42"/>
      <c r="D63" s="42"/>
      <c r="E63" s="4">
        <v>851</v>
      </c>
      <c r="F63" s="2" t="s">
        <v>56</v>
      </c>
      <c r="G63" s="2"/>
      <c r="H63" s="37" t="s">
        <v>61</v>
      </c>
      <c r="I63" s="2"/>
      <c r="J63" s="13">
        <f t="shared" ref="J63:K64" si="47">J64</f>
        <v>160116</v>
      </c>
      <c r="K63" s="13">
        <f t="shared" si="47"/>
        <v>0</v>
      </c>
      <c r="L63" s="13">
        <f t="shared" ref="L63:O64" si="48">L64</f>
        <v>0</v>
      </c>
      <c r="M63" s="13">
        <f t="shared" si="48"/>
        <v>0</v>
      </c>
      <c r="N63" s="13">
        <f t="shared" si="48"/>
        <v>0</v>
      </c>
      <c r="O63" s="13">
        <f t="shared" si="48"/>
        <v>0</v>
      </c>
    </row>
    <row r="64" spans="1:15" s="57" customFormat="1" ht="30.75" customHeight="1" x14ac:dyDescent="0.25">
      <c r="A64" s="56" t="s">
        <v>57</v>
      </c>
      <c r="B64" s="41"/>
      <c r="C64" s="41"/>
      <c r="D64" s="41"/>
      <c r="E64" s="4">
        <v>851</v>
      </c>
      <c r="F64" s="2" t="s">
        <v>56</v>
      </c>
      <c r="G64" s="2" t="s">
        <v>58</v>
      </c>
      <c r="H64" s="37" t="s">
        <v>61</v>
      </c>
      <c r="I64" s="2"/>
      <c r="J64" s="13">
        <f t="shared" si="47"/>
        <v>160116</v>
      </c>
      <c r="K64" s="13">
        <f t="shared" si="47"/>
        <v>0</v>
      </c>
      <c r="L64" s="13">
        <f t="shared" si="48"/>
        <v>0</v>
      </c>
      <c r="M64" s="13">
        <f t="shared" si="48"/>
        <v>0</v>
      </c>
      <c r="N64" s="13">
        <f t="shared" si="48"/>
        <v>0</v>
      </c>
      <c r="O64" s="13">
        <f t="shared" si="48"/>
        <v>0</v>
      </c>
    </row>
    <row r="65" spans="1:15" s="1" customFormat="1" ht="66" customHeight="1" x14ac:dyDescent="0.25">
      <c r="A65" s="28" t="s">
        <v>59</v>
      </c>
      <c r="B65" s="41"/>
      <c r="C65" s="41"/>
      <c r="D65" s="41"/>
      <c r="E65" s="4">
        <v>851</v>
      </c>
      <c r="F65" s="73" t="s">
        <v>56</v>
      </c>
      <c r="G65" s="73" t="s">
        <v>58</v>
      </c>
      <c r="H65" s="37" t="s">
        <v>60</v>
      </c>
      <c r="I65" s="73" t="s">
        <v>61</v>
      </c>
      <c r="J65" s="13">
        <f t="shared" ref="J65" si="49">J66+J68+J70</f>
        <v>160116</v>
      </c>
      <c r="K65" s="13">
        <f t="shared" ref="K65" si="50">K66+K68+K70</f>
        <v>0</v>
      </c>
      <c r="L65" s="13">
        <f t="shared" ref="L65:O65" si="51">L66+L68+L70</f>
        <v>0</v>
      </c>
      <c r="M65" s="13">
        <f t="shared" si="51"/>
        <v>0</v>
      </c>
      <c r="N65" s="13">
        <f t="shared" si="51"/>
        <v>0</v>
      </c>
      <c r="O65" s="13">
        <f t="shared" si="51"/>
        <v>0</v>
      </c>
    </row>
    <row r="66" spans="1:15" ht="124.5" customHeight="1" x14ac:dyDescent="0.25">
      <c r="A66" s="28" t="s">
        <v>16</v>
      </c>
      <c r="B66" s="73"/>
      <c r="C66" s="73"/>
      <c r="D66" s="73"/>
      <c r="E66" s="73">
        <v>851</v>
      </c>
      <c r="F66" s="2" t="s">
        <v>56</v>
      </c>
      <c r="G66" s="2" t="s">
        <v>58</v>
      </c>
      <c r="H66" s="37" t="s">
        <v>60</v>
      </c>
      <c r="I66" s="2" t="s">
        <v>18</v>
      </c>
      <c r="J66" s="13">
        <f t="shared" ref="J66:M66" si="52">J67</f>
        <v>37800</v>
      </c>
      <c r="K66" s="13">
        <f t="shared" si="52"/>
        <v>0</v>
      </c>
      <c r="L66" s="13">
        <f t="shared" si="52"/>
        <v>0</v>
      </c>
      <c r="M66" s="13">
        <f t="shared" si="52"/>
        <v>0</v>
      </c>
      <c r="N66" s="13">
        <f t="shared" ref="N66:O66" si="53">N67</f>
        <v>0</v>
      </c>
      <c r="O66" s="13">
        <f t="shared" si="53"/>
        <v>0</v>
      </c>
    </row>
    <row r="67" spans="1:15" ht="48" customHeight="1" x14ac:dyDescent="0.25">
      <c r="A67" s="28" t="s">
        <v>405</v>
      </c>
      <c r="B67" s="73"/>
      <c r="C67" s="73"/>
      <c r="D67" s="73"/>
      <c r="E67" s="73">
        <v>851</v>
      </c>
      <c r="F67" s="2" t="s">
        <v>56</v>
      </c>
      <c r="G67" s="2" t="s">
        <v>58</v>
      </c>
      <c r="H67" s="37" t="s">
        <v>60</v>
      </c>
      <c r="I67" s="2" t="s">
        <v>19</v>
      </c>
      <c r="J67" s="13">
        <v>37800</v>
      </c>
      <c r="K67" s="13"/>
      <c r="L67" s="13"/>
      <c r="M67" s="13"/>
      <c r="N67" s="13"/>
      <c r="O67" s="13">
        <f>L67</f>
        <v>0</v>
      </c>
    </row>
    <row r="68" spans="1:15" ht="62.25" customHeight="1" x14ac:dyDescent="0.25">
      <c r="A68" s="28" t="s">
        <v>22</v>
      </c>
      <c r="B68" s="73"/>
      <c r="C68" s="73"/>
      <c r="D68" s="73"/>
      <c r="E68" s="73">
        <v>851</v>
      </c>
      <c r="F68" s="2" t="s">
        <v>56</v>
      </c>
      <c r="G68" s="2" t="s">
        <v>58</v>
      </c>
      <c r="H68" s="37" t="s">
        <v>60</v>
      </c>
      <c r="I68" s="2" t="s">
        <v>23</v>
      </c>
      <c r="J68" s="13">
        <f t="shared" ref="J68:M68" si="54">J69</f>
        <v>22243</v>
      </c>
      <c r="K68" s="13">
        <f t="shared" si="54"/>
        <v>0</v>
      </c>
      <c r="L68" s="13">
        <f t="shared" si="54"/>
        <v>0</v>
      </c>
      <c r="M68" s="13">
        <f t="shared" si="54"/>
        <v>0</v>
      </c>
      <c r="N68" s="13">
        <f t="shared" ref="N68:O68" si="55">N69</f>
        <v>0</v>
      </c>
      <c r="O68" s="13">
        <f t="shared" si="55"/>
        <v>0</v>
      </c>
    </row>
    <row r="69" spans="1:15" ht="62.25" customHeight="1" x14ac:dyDescent="0.25">
      <c r="A69" s="28" t="s">
        <v>9</v>
      </c>
      <c r="B69" s="73"/>
      <c r="C69" s="73"/>
      <c r="D69" s="73"/>
      <c r="E69" s="73">
        <v>851</v>
      </c>
      <c r="F69" s="2" t="s">
        <v>56</v>
      </c>
      <c r="G69" s="2" t="s">
        <v>58</v>
      </c>
      <c r="H69" s="37" t="s">
        <v>60</v>
      </c>
      <c r="I69" s="2" t="s">
        <v>24</v>
      </c>
      <c r="J69" s="13">
        <v>22243</v>
      </c>
      <c r="K69" s="13"/>
      <c r="L69" s="13"/>
      <c r="M69" s="13"/>
      <c r="N69" s="13"/>
      <c r="O69" s="13">
        <f>L69</f>
        <v>0</v>
      </c>
    </row>
    <row r="70" spans="1:15" ht="17.25" customHeight="1" x14ac:dyDescent="0.25">
      <c r="A70" s="28" t="s">
        <v>42</v>
      </c>
      <c r="B70" s="41"/>
      <c r="C70" s="41"/>
      <c r="D70" s="41"/>
      <c r="E70" s="73">
        <v>851</v>
      </c>
      <c r="F70" s="73" t="s">
        <v>56</v>
      </c>
      <c r="G70" s="73" t="s">
        <v>58</v>
      </c>
      <c r="H70" s="37" t="s">
        <v>60</v>
      </c>
      <c r="I70" s="73" t="s">
        <v>43</v>
      </c>
      <c r="J70" s="13">
        <f t="shared" ref="J70:M70" si="56">J71</f>
        <v>100073</v>
      </c>
      <c r="K70" s="13">
        <f t="shared" si="56"/>
        <v>0</v>
      </c>
      <c r="L70" s="13">
        <f t="shared" si="56"/>
        <v>0</v>
      </c>
      <c r="M70" s="13">
        <f t="shared" si="56"/>
        <v>0</v>
      </c>
      <c r="N70" s="13">
        <f t="shared" ref="N70:O70" si="57">N71</f>
        <v>0</v>
      </c>
      <c r="O70" s="13">
        <f t="shared" si="57"/>
        <v>0</v>
      </c>
    </row>
    <row r="71" spans="1:15" ht="17.25" customHeight="1" x14ac:dyDescent="0.25">
      <c r="A71" s="28" t="s">
        <v>44</v>
      </c>
      <c r="B71" s="41"/>
      <c r="C71" s="41"/>
      <c r="D71" s="41"/>
      <c r="E71" s="73">
        <v>851</v>
      </c>
      <c r="F71" s="73" t="s">
        <v>56</v>
      </c>
      <c r="G71" s="73" t="s">
        <v>58</v>
      </c>
      <c r="H71" s="37" t="s">
        <v>60</v>
      </c>
      <c r="I71" s="73" t="s">
        <v>45</v>
      </c>
      <c r="J71" s="13">
        <v>100073</v>
      </c>
      <c r="K71" s="13"/>
      <c r="L71" s="13"/>
      <c r="M71" s="13">
        <f>L71</f>
        <v>0</v>
      </c>
      <c r="N71" s="13"/>
      <c r="O71" s="13"/>
    </row>
    <row r="72" spans="1:15" ht="92.25" hidden="1" customHeight="1" x14ac:dyDescent="0.25">
      <c r="A72" s="56" t="s">
        <v>62</v>
      </c>
      <c r="B72" s="42"/>
      <c r="C72" s="42"/>
      <c r="D72" s="42"/>
      <c r="E72" s="73">
        <v>851</v>
      </c>
      <c r="F72" s="2" t="s">
        <v>58</v>
      </c>
      <c r="G72" s="2"/>
      <c r="H72" s="37" t="s">
        <v>61</v>
      </c>
      <c r="I72" s="2"/>
      <c r="J72" s="13">
        <f t="shared" ref="J72:M72" si="58">J73</f>
        <v>0</v>
      </c>
      <c r="K72" s="13">
        <f t="shared" si="58"/>
        <v>0</v>
      </c>
      <c r="L72" s="13">
        <f t="shared" si="58"/>
        <v>0</v>
      </c>
      <c r="M72" s="13">
        <f t="shared" si="58"/>
        <v>0</v>
      </c>
      <c r="N72" s="13">
        <f t="shared" ref="N72:O72" si="59">N73</f>
        <v>0</v>
      </c>
      <c r="O72" s="13">
        <f t="shared" si="59"/>
        <v>0</v>
      </c>
    </row>
    <row r="73" spans="1:15" ht="92.25" hidden="1" customHeight="1" x14ac:dyDescent="0.25">
      <c r="A73" s="56" t="s">
        <v>63</v>
      </c>
      <c r="B73" s="42"/>
      <c r="C73" s="42"/>
      <c r="D73" s="42"/>
      <c r="E73" s="73">
        <v>851</v>
      </c>
      <c r="F73" s="2" t="s">
        <v>58</v>
      </c>
      <c r="G73" s="2" t="s">
        <v>64</v>
      </c>
      <c r="H73" s="37" t="s">
        <v>61</v>
      </c>
      <c r="I73" s="2"/>
      <c r="J73" s="13">
        <f t="shared" ref="J73" si="60">J74+J81</f>
        <v>0</v>
      </c>
      <c r="K73" s="13">
        <f t="shared" ref="K73" si="61">K74+K81</f>
        <v>0</v>
      </c>
      <c r="L73" s="13">
        <f t="shared" ref="L73:O73" si="62">L74+L81</f>
        <v>0</v>
      </c>
      <c r="M73" s="13">
        <f t="shared" si="62"/>
        <v>0</v>
      </c>
      <c r="N73" s="13">
        <f t="shared" si="62"/>
        <v>0</v>
      </c>
      <c r="O73" s="13">
        <f t="shared" si="62"/>
        <v>0</v>
      </c>
    </row>
    <row r="74" spans="1:15" ht="92.25" hidden="1" customHeight="1" x14ac:dyDescent="0.25">
      <c r="A74" s="28" t="s">
        <v>65</v>
      </c>
      <c r="B74" s="42"/>
      <c r="C74" s="42"/>
      <c r="D74" s="42"/>
      <c r="E74" s="73">
        <v>851</v>
      </c>
      <c r="F74" s="2" t="s">
        <v>58</v>
      </c>
      <c r="G74" s="2" t="s">
        <v>64</v>
      </c>
      <c r="H74" s="37" t="s">
        <v>66</v>
      </c>
      <c r="I74" s="2"/>
      <c r="J74" s="13">
        <f t="shared" ref="J74" si="63">J75+J77+J79</f>
        <v>0</v>
      </c>
      <c r="K74" s="13">
        <f t="shared" ref="K74" si="64">K75+K77+K79</f>
        <v>0</v>
      </c>
      <c r="L74" s="13">
        <f t="shared" ref="L74:O74" si="65">L75+L77+L79</f>
        <v>0</v>
      </c>
      <c r="M74" s="13">
        <f t="shared" si="65"/>
        <v>0</v>
      </c>
      <c r="N74" s="13">
        <f t="shared" si="65"/>
        <v>0</v>
      </c>
      <c r="O74" s="13">
        <f t="shared" si="65"/>
        <v>0</v>
      </c>
    </row>
    <row r="75" spans="1:15" ht="92.25" hidden="1" customHeight="1" x14ac:dyDescent="0.25">
      <c r="A75" s="28" t="s">
        <v>16</v>
      </c>
      <c r="B75" s="42"/>
      <c r="C75" s="42"/>
      <c r="D75" s="42"/>
      <c r="E75" s="73">
        <v>851</v>
      </c>
      <c r="F75" s="2" t="s">
        <v>58</v>
      </c>
      <c r="G75" s="3" t="s">
        <v>64</v>
      </c>
      <c r="H75" s="37" t="s">
        <v>66</v>
      </c>
      <c r="I75" s="2" t="s">
        <v>18</v>
      </c>
      <c r="J75" s="13">
        <f t="shared" ref="J75:M75" si="66">J76</f>
        <v>0</v>
      </c>
      <c r="K75" s="13">
        <f t="shared" si="66"/>
        <v>0</v>
      </c>
      <c r="L75" s="13">
        <f t="shared" si="66"/>
        <v>0</v>
      </c>
      <c r="M75" s="13">
        <f t="shared" si="66"/>
        <v>0</v>
      </c>
      <c r="N75" s="13">
        <f t="shared" ref="N75:O75" si="67">N76</f>
        <v>0</v>
      </c>
      <c r="O75" s="13">
        <f t="shared" si="67"/>
        <v>0</v>
      </c>
    </row>
    <row r="76" spans="1:15" ht="92.25" hidden="1" customHeight="1" x14ac:dyDescent="0.25">
      <c r="A76" s="28" t="s">
        <v>7</v>
      </c>
      <c r="B76" s="42"/>
      <c r="C76" s="42"/>
      <c r="D76" s="42"/>
      <c r="E76" s="73">
        <v>851</v>
      </c>
      <c r="F76" s="2" t="s">
        <v>58</v>
      </c>
      <c r="G76" s="3" t="s">
        <v>64</v>
      </c>
      <c r="H76" s="37" t="s">
        <v>66</v>
      </c>
      <c r="I76" s="2" t="s">
        <v>67</v>
      </c>
      <c r="J76" s="13"/>
      <c r="K76" s="13"/>
      <c r="L76" s="13"/>
      <c r="M76" s="13"/>
      <c r="N76" s="13">
        <f>L76</f>
        <v>0</v>
      </c>
      <c r="O76" s="13"/>
    </row>
    <row r="77" spans="1:15" ht="92.25" hidden="1" customHeight="1" x14ac:dyDescent="0.25">
      <c r="A77" s="28" t="s">
        <v>22</v>
      </c>
      <c r="B77" s="41"/>
      <c r="C77" s="41"/>
      <c r="D77" s="41"/>
      <c r="E77" s="73">
        <v>851</v>
      </c>
      <c r="F77" s="2" t="s">
        <v>58</v>
      </c>
      <c r="G77" s="3" t="s">
        <v>64</v>
      </c>
      <c r="H77" s="37" t="s">
        <v>66</v>
      </c>
      <c r="I77" s="2" t="s">
        <v>23</v>
      </c>
      <c r="J77" s="13">
        <f t="shared" ref="J77:M77" si="68">J78</f>
        <v>0</v>
      </c>
      <c r="K77" s="13">
        <f t="shared" si="68"/>
        <v>0</v>
      </c>
      <c r="L77" s="13">
        <f t="shared" si="68"/>
        <v>0</v>
      </c>
      <c r="M77" s="13">
        <f t="shared" si="68"/>
        <v>0</v>
      </c>
      <c r="N77" s="13">
        <f t="shared" ref="N77:O77" si="69">N78</f>
        <v>0</v>
      </c>
      <c r="O77" s="13">
        <f t="shared" si="69"/>
        <v>0</v>
      </c>
    </row>
    <row r="78" spans="1:15" ht="92.25" hidden="1" customHeight="1" x14ac:dyDescent="0.25">
      <c r="A78" s="28" t="s">
        <v>9</v>
      </c>
      <c r="B78" s="42"/>
      <c r="C78" s="42"/>
      <c r="D78" s="42"/>
      <c r="E78" s="73">
        <v>851</v>
      </c>
      <c r="F78" s="2" t="s">
        <v>58</v>
      </c>
      <c r="G78" s="3" t="s">
        <v>64</v>
      </c>
      <c r="H78" s="37" t="s">
        <v>66</v>
      </c>
      <c r="I78" s="2" t="s">
        <v>24</v>
      </c>
      <c r="J78" s="13"/>
      <c r="K78" s="13"/>
      <c r="L78" s="13"/>
      <c r="M78" s="13"/>
      <c r="N78" s="13">
        <f>L78</f>
        <v>0</v>
      </c>
      <c r="O78" s="13"/>
    </row>
    <row r="79" spans="1:15" ht="92.25" hidden="1" customHeight="1" x14ac:dyDescent="0.25">
      <c r="A79" s="28" t="s">
        <v>25</v>
      </c>
      <c r="B79" s="42"/>
      <c r="C79" s="42"/>
      <c r="D79" s="42"/>
      <c r="E79" s="73">
        <v>851</v>
      </c>
      <c r="F79" s="2" t="s">
        <v>58</v>
      </c>
      <c r="G79" s="3" t="s">
        <v>64</v>
      </c>
      <c r="H79" s="37" t="s">
        <v>66</v>
      </c>
      <c r="I79" s="2" t="s">
        <v>26</v>
      </c>
      <c r="J79" s="13">
        <f t="shared" ref="J79:M79" si="70">J80</f>
        <v>0</v>
      </c>
      <c r="K79" s="13">
        <f t="shared" si="70"/>
        <v>0</v>
      </c>
      <c r="L79" s="13">
        <f t="shared" si="70"/>
        <v>0</v>
      </c>
      <c r="M79" s="13">
        <f t="shared" si="70"/>
        <v>0</v>
      </c>
      <c r="N79" s="13">
        <f t="shared" ref="N79:O79" si="71">N80</f>
        <v>0</v>
      </c>
      <c r="O79" s="13">
        <f t="shared" si="71"/>
        <v>0</v>
      </c>
    </row>
    <row r="80" spans="1:15" ht="92.25" hidden="1" customHeight="1" x14ac:dyDescent="0.25">
      <c r="A80" s="28" t="s">
        <v>27</v>
      </c>
      <c r="B80" s="42"/>
      <c r="C80" s="42"/>
      <c r="D80" s="42"/>
      <c r="E80" s="73">
        <v>851</v>
      </c>
      <c r="F80" s="2" t="s">
        <v>58</v>
      </c>
      <c r="G80" s="3" t="s">
        <v>64</v>
      </c>
      <c r="H80" s="37" t="s">
        <v>66</v>
      </c>
      <c r="I80" s="2" t="s">
        <v>28</v>
      </c>
      <c r="J80" s="13"/>
      <c r="K80" s="13"/>
      <c r="L80" s="13"/>
      <c r="M80" s="13"/>
      <c r="N80" s="13">
        <f>L80</f>
        <v>0</v>
      </c>
      <c r="O80" s="13"/>
    </row>
    <row r="81" spans="1:15" ht="92.25" hidden="1" customHeight="1" x14ac:dyDescent="0.25">
      <c r="A81" s="28" t="s">
        <v>368</v>
      </c>
      <c r="B81" s="42"/>
      <c r="C81" s="42"/>
      <c r="D81" s="42"/>
      <c r="E81" s="73">
        <v>851</v>
      </c>
      <c r="F81" s="2" t="s">
        <v>58</v>
      </c>
      <c r="G81" s="2" t="s">
        <v>64</v>
      </c>
      <c r="H81" s="37" t="s">
        <v>369</v>
      </c>
      <c r="I81" s="2"/>
      <c r="J81" s="13">
        <f t="shared" ref="J81:M81" si="72">J82</f>
        <v>0</v>
      </c>
      <c r="K81" s="13">
        <f t="shared" si="72"/>
        <v>0</v>
      </c>
      <c r="L81" s="13">
        <f t="shared" si="72"/>
        <v>0</v>
      </c>
      <c r="M81" s="13">
        <f t="shared" si="72"/>
        <v>0</v>
      </c>
      <c r="N81" s="13">
        <f t="shared" ref="N81:O82" si="73">N82</f>
        <v>0</v>
      </c>
      <c r="O81" s="13">
        <f t="shared" si="73"/>
        <v>0</v>
      </c>
    </row>
    <row r="82" spans="1:15" ht="92.25" hidden="1" customHeight="1" x14ac:dyDescent="0.25">
      <c r="A82" s="28" t="s">
        <v>22</v>
      </c>
      <c r="B82" s="41"/>
      <c r="C82" s="41"/>
      <c r="D82" s="41"/>
      <c r="E82" s="73">
        <v>851</v>
      </c>
      <c r="F82" s="2" t="s">
        <v>58</v>
      </c>
      <c r="G82" s="3" t="s">
        <v>64</v>
      </c>
      <c r="H82" s="37" t="s">
        <v>369</v>
      </c>
      <c r="I82" s="2" t="s">
        <v>23</v>
      </c>
      <c r="J82" s="13">
        <f t="shared" ref="J82:M82" si="74">J83</f>
        <v>0</v>
      </c>
      <c r="K82" s="13">
        <f t="shared" si="74"/>
        <v>0</v>
      </c>
      <c r="L82" s="13">
        <f t="shared" si="74"/>
        <v>0</v>
      </c>
      <c r="M82" s="13">
        <f t="shared" si="74"/>
        <v>0</v>
      </c>
      <c r="N82" s="13">
        <f t="shared" si="73"/>
        <v>0</v>
      </c>
      <c r="O82" s="13">
        <f t="shared" si="73"/>
        <v>0</v>
      </c>
    </row>
    <row r="83" spans="1:15" ht="92.25" hidden="1" customHeight="1" x14ac:dyDescent="0.25">
      <c r="A83" s="28" t="s">
        <v>9</v>
      </c>
      <c r="B83" s="42"/>
      <c r="C83" s="42"/>
      <c r="D83" s="42"/>
      <c r="E83" s="73">
        <v>851</v>
      </c>
      <c r="F83" s="2" t="s">
        <v>58</v>
      </c>
      <c r="G83" s="3" t="s">
        <v>64</v>
      </c>
      <c r="H83" s="37" t="s">
        <v>369</v>
      </c>
      <c r="I83" s="2" t="s">
        <v>24</v>
      </c>
      <c r="J83" s="13"/>
      <c r="K83" s="13"/>
      <c r="L83" s="13"/>
      <c r="M83" s="13"/>
      <c r="N83" s="13">
        <f>L83</f>
        <v>0</v>
      </c>
      <c r="O83" s="13"/>
    </row>
    <row r="84" spans="1:15" ht="92.25" hidden="1" customHeight="1" x14ac:dyDescent="0.25">
      <c r="A84" s="56" t="s">
        <v>68</v>
      </c>
      <c r="B84" s="42"/>
      <c r="C84" s="42"/>
      <c r="D84" s="42"/>
      <c r="E84" s="73">
        <v>851</v>
      </c>
      <c r="F84" s="2" t="s">
        <v>13</v>
      </c>
      <c r="G84" s="2"/>
      <c r="H84" s="37" t="s">
        <v>61</v>
      </c>
      <c r="I84" s="2"/>
      <c r="J84" s="13">
        <f t="shared" ref="J84" si="75">J85+J89+J96+J100</f>
        <v>0</v>
      </c>
      <c r="K84" s="13">
        <f t="shared" ref="K84" si="76">K85+K89+K96+K100</f>
        <v>0</v>
      </c>
      <c r="L84" s="13">
        <f t="shared" ref="L84:O84" si="77">L85+L89+L96+L100</f>
        <v>0</v>
      </c>
      <c r="M84" s="13">
        <f t="shared" si="77"/>
        <v>0</v>
      </c>
      <c r="N84" s="13">
        <f t="shared" si="77"/>
        <v>0</v>
      </c>
      <c r="O84" s="13">
        <f t="shared" si="77"/>
        <v>0</v>
      </c>
    </row>
    <row r="85" spans="1:15" ht="92.25" hidden="1" customHeight="1" x14ac:dyDescent="0.25">
      <c r="A85" s="56" t="s">
        <v>69</v>
      </c>
      <c r="B85" s="42"/>
      <c r="C85" s="42"/>
      <c r="D85" s="42"/>
      <c r="E85" s="73">
        <v>851</v>
      </c>
      <c r="F85" s="2" t="s">
        <v>13</v>
      </c>
      <c r="G85" s="2" t="s">
        <v>35</v>
      </c>
      <c r="H85" s="37" t="s">
        <v>61</v>
      </c>
      <c r="I85" s="2"/>
      <c r="J85" s="13">
        <f t="shared" ref="J85:L86" si="78">J86</f>
        <v>0</v>
      </c>
      <c r="K85" s="13">
        <f t="shared" si="78"/>
        <v>0</v>
      </c>
      <c r="L85" s="13">
        <f t="shared" si="78"/>
        <v>0</v>
      </c>
      <c r="M85" s="13">
        <f t="shared" ref="L85:O87" si="79">M86</f>
        <v>0</v>
      </c>
      <c r="N85" s="13">
        <f t="shared" si="79"/>
        <v>0</v>
      </c>
      <c r="O85" s="13">
        <f t="shared" si="79"/>
        <v>0</v>
      </c>
    </row>
    <row r="86" spans="1:15" ht="92.25" hidden="1" customHeight="1" x14ac:dyDescent="0.25">
      <c r="A86" s="28" t="s">
        <v>70</v>
      </c>
      <c r="B86" s="42"/>
      <c r="C86" s="42"/>
      <c r="D86" s="42"/>
      <c r="E86" s="73">
        <v>851</v>
      </c>
      <c r="F86" s="2" t="s">
        <v>13</v>
      </c>
      <c r="G86" s="2" t="s">
        <v>35</v>
      </c>
      <c r="H86" s="37" t="s">
        <v>71</v>
      </c>
      <c r="I86" s="2"/>
      <c r="J86" s="13">
        <f t="shared" ref="J86:K87" si="80">J87</f>
        <v>0</v>
      </c>
      <c r="K86" s="13">
        <f t="shared" si="80"/>
        <v>0</v>
      </c>
      <c r="L86" s="13">
        <f t="shared" si="78"/>
        <v>0</v>
      </c>
      <c r="M86" s="13">
        <f t="shared" si="79"/>
        <v>0</v>
      </c>
      <c r="N86" s="13">
        <f t="shared" si="79"/>
        <v>0</v>
      </c>
      <c r="O86" s="13">
        <f t="shared" si="79"/>
        <v>0</v>
      </c>
    </row>
    <row r="87" spans="1:15" ht="92.25" hidden="1" customHeight="1" x14ac:dyDescent="0.25">
      <c r="A87" s="28" t="s">
        <v>22</v>
      </c>
      <c r="B87" s="41"/>
      <c r="C87" s="41"/>
      <c r="D87" s="41"/>
      <c r="E87" s="73">
        <v>851</v>
      </c>
      <c r="F87" s="2" t="s">
        <v>13</v>
      </c>
      <c r="G87" s="2" t="s">
        <v>35</v>
      </c>
      <c r="H87" s="37" t="s">
        <v>71</v>
      </c>
      <c r="I87" s="2" t="s">
        <v>23</v>
      </c>
      <c r="J87" s="13">
        <f t="shared" si="80"/>
        <v>0</v>
      </c>
      <c r="K87" s="13">
        <f t="shared" si="80"/>
        <v>0</v>
      </c>
      <c r="L87" s="13">
        <f t="shared" si="79"/>
        <v>0</v>
      </c>
      <c r="M87" s="13">
        <f t="shared" si="79"/>
        <v>0</v>
      </c>
      <c r="N87" s="13">
        <f t="shared" si="79"/>
        <v>0</v>
      </c>
      <c r="O87" s="13">
        <f t="shared" si="79"/>
        <v>0</v>
      </c>
    </row>
    <row r="88" spans="1:15" ht="92.25" hidden="1" customHeight="1" x14ac:dyDescent="0.25">
      <c r="A88" s="28" t="s">
        <v>9</v>
      </c>
      <c r="B88" s="42"/>
      <c r="C88" s="42"/>
      <c r="D88" s="42"/>
      <c r="E88" s="73">
        <v>851</v>
      </c>
      <c r="F88" s="2" t="s">
        <v>13</v>
      </c>
      <c r="G88" s="2" t="s">
        <v>35</v>
      </c>
      <c r="H88" s="37" t="s">
        <v>71</v>
      </c>
      <c r="I88" s="2" t="s">
        <v>24</v>
      </c>
      <c r="J88" s="13"/>
      <c r="K88" s="13"/>
      <c r="L88" s="13"/>
      <c r="M88" s="13">
        <f>L88</f>
        <v>0</v>
      </c>
      <c r="N88" s="13"/>
      <c r="O88" s="13"/>
    </row>
    <row r="89" spans="1:15" ht="92.25" hidden="1" customHeight="1" x14ac:dyDescent="0.25">
      <c r="A89" s="56" t="s">
        <v>74</v>
      </c>
      <c r="B89" s="42"/>
      <c r="C89" s="42"/>
      <c r="D89" s="42"/>
      <c r="E89" s="73">
        <v>851</v>
      </c>
      <c r="F89" s="2" t="s">
        <v>13</v>
      </c>
      <c r="G89" s="2" t="s">
        <v>75</v>
      </c>
      <c r="H89" s="37" t="s">
        <v>61</v>
      </c>
      <c r="I89" s="2"/>
      <c r="J89" s="13">
        <f t="shared" ref="J89" si="81">J90+J93</f>
        <v>0</v>
      </c>
      <c r="K89" s="13">
        <f t="shared" ref="K89" si="82">K90+K93</f>
        <v>0</v>
      </c>
      <c r="L89" s="13">
        <f t="shared" ref="L89:O89" si="83">L90+L93</f>
        <v>0</v>
      </c>
      <c r="M89" s="13">
        <f t="shared" si="83"/>
        <v>0</v>
      </c>
      <c r="N89" s="13">
        <f t="shared" si="83"/>
        <v>0</v>
      </c>
      <c r="O89" s="13">
        <f t="shared" si="83"/>
        <v>0</v>
      </c>
    </row>
    <row r="90" spans="1:15" ht="92.25" hidden="1" customHeight="1" x14ac:dyDescent="0.25">
      <c r="A90" s="28" t="s">
        <v>408</v>
      </c>
      <c r="B90" s="42"/>
      <c r="C90" s="42"/>
      <c r="D90" s="42"/>
      <c r="E90" s="73">
        <v>851</v>
      </c>
      <c r="F90" s="2" t="s">
        <v>13</v>
      </c>
      <c r="G90" s="2" t="s">
        <v>75</v>
      </c>
      <c r="H90" s="37" t="s">
        <v>76</v>
      </c>
      <c r="I90" s="2"/>
      <c r="J90" s="13">
        <f t="shared" ref="J90:K91" si="84">J91</f>
        <v>0</v>
      </c>
      <c r="K90" s="13">
        <f t="shared" si="84"/>
        <v>0</v>
      </c>
      <c r="L90" s="13">
        <f t="shared" ref="L90:O91" si="85">L91</f>
        <v>0</v>
      </c>
      <c r="M90" s="13">
        <f t="shared" si="85"/>
        <v>0</v>
      </c>
      <c r="N90" s="13">
        <f t="shared" si="85"/>
        <v>0</v>
      </c>
      <c r="O90" s="13">
        <f t="shared" si="85"/>
        <v>0</v>
      </c>
    </row>
    <row r="91" spans="1:15" ht="92.25" hidden="1" customHeight="1" x14ac:dyDescent="0.25">
      <c r="A91" s="28" t="s">
        <v>25</v>
      </c>
      <c r="B91" s="42"/>
      <c r="C91" s="42"/>
      <c r="D91" s="42"/>
      <c r="E91" s="73">
        <v>851</v>
      </c>
      <c r="F91" s="2" t="s">
        <v>13</v>
      </c>
      <c r="G91" s="2" t="s">
        <v>75</v>
      </c>
      <c r="H91" s="37" t="s">
        <v>76</v>
      </c>
      <c r="I91" s="2" t="s">
        <v>26</v>
      </c>
      <c r="J91" s="13">
        <f t="shared" si="84"/>
        <v>0</v>
      </c>
      <c r="K91" s="13">
        <f t="shared" si="84"/>
        <v>0</v>
      </c>
      <c r="L91" s="13">
        <f t="shared" si="85"/>
        <v>0</v>
      </c>
      <c r="M91" s="13">
        <f t="shared" si="85"/>
        <v>0</v>
      </c>
      <c r="N91" s="13">
        <f t="shared" si="85"/>
        <v>0</v>
      </c>
      <c r="O91" s="13">
        <f t="shared" si="85"/>
        <v>0</v>
      </c>
    </row>
    <row r="92" spans="1:15" ht="92.25" hidden="1" customHeight="1" x14ac:dyDescent="0.25">
      <c r="A92" s="28" t="s">
        <v>72</v>
      </c>
      <c r="B92" s="42"/>
      <c r="C92" s="42"/>
      <c r="D92" s="42"/>
      <c r="E92" s="73">
        <v>851</v>
      </c>
      <c r="F92" s="2" t="s">
        <v>13</v>
      </c>
      <c r="G92" s="2" t="s">
        <v>75</v>
      </c>
      <c r="H92" s="37" t="s">
        <v>76</v>
      </c>
      <c r="I92" s="2" t="s">
        <v>73</v>
      </c>
      <c r="J92" s="13"/>
      <c r="K92" s="13"/>
      <c r="L92" s="13"/>
      <c r="M92" s="13"/>
      <c r="N92" s="13">
        <f>L92</f>
        <v>0</v>
      </c>
      <c r="O92" s="13"/>
    </row>
    <row r="93" spans="1:15" ht="92.25" hidden="1" customHeight="1" x14ac:dyDescent="0.25">
      <c r="A93" s="28" t="s">
        <v>409</v>
      </c>
      <c r="B93" s="42"/>
      <c r="C93" s="42"/>
      <c r="D93" s="42"/>
      <c r="E93" s="73">
        <v>851</v>
      </c>
      <c r="F93" s="2" t="s">
        <v>13</v>
      </c>
      <c r="G93" s="2" t="s">
        <v>75</v>
      </c>
      <c r="H93" s="37" t="s">
        <v>269</v>
      </c>
      <c r="I93" s="2"/>
      <c r="J93" s="13">
        <f t="shared" ref="J93:K94" si="86">J94</f>
        <v>0</v>
      </c>
      <c r="K93" s="13">
        <f t="shared" si="86"/>
        <v>0</v>
      </c>
      <c r="L93" s="13">
        <f t="shared" ref="L93:O94" si="87">L94</f>
        <v>0</v>
      </c>
      <c r="M93" s="13">
        <f t="shared" si="87"/>
        <v>0</v>
      </c>
      <c r="N93" s="13">
        <f t="shared" si="87"/>
        <v>0</v>
      </c>
      <c r="O93" s="13">
        <f t="shared" si="87"/>
        <v>0</v>
      </c>
    </row>
    <row r="94" spans="1:15" ht="92.25" hidden="1" customHeight="1" x14ac:dyDescent="0.25">
      <c r="A94" s="28" t="s">
        <v>25</v>
      </c>
      <c r="B94" s="42"/>
      <c r="C94" s="42"/>
      <c r="D94" s="42"/>
      <c r="E94" s="73">
        <v>851</v>
      </c>
      <c r="F94" s="2" t="s">
        <v>13</v>
      </c>
      <c r="G94" s="2" t="s">
        <v>75</v>
      </c>
      <c r="H94" s="37" t="s">
        <v>269</v>
      </c>
      <c r="I94" s="2" t="s">
        <v>26</v>
      </c>
      <c r="J94" s="13">
        <f t="shared" si="86"/>
        <v>0</v>
      </c>
      <c r="K94" s="13">
        <f t="shared" si="86"/>
        <v>0</v>
      </c>
      <c r="L94" s="13">
        <f t="shared" si="87"/>
        <v>0</v>
      </c>
      <c r="M94" s="13">
        <f t="shared" si="87"/>
        <v>0</v>
      </c>
      <c r="N94" s="13">
        <f t="shared" si="87"/>
        <v>0</v>
      </c>
      <c r="O94" s="13">
        <f t="shared" si="87"/>
        <v>0</v>
      </c>
    </row>
    <row r="95" spans="1:15" ht="92.25" hidden="1" customHeight="1" x14ac:dyDescent="0.25">
      <c r="A95" s="28" t="s">
        <v>27</v>
      </c>
      <c r="B95" s="42"/>
      <c r="C95" s="42"/>
      <c r="D95" s="42"/>
      <c r="E95" s="73">
        <v>851</v>
      </c>
      <c r="F95" s="2" t="s">
        <v>13</v>
      </c>
      <c r="G95" s="2" t="s">
        <v>75</v>
      </c>
      <c r="H95" s="37" t="s">
        <v>269</v>
      </c>
      <c r="I95" s="2" t="s">
        <v>28</v>
      </c>
      <c r="J95" s="13"/>
      <c r="K95" s="13"/>
      <c r="L95" s="13"/>
      <c r="M95" s="13"/>
      <c r="N95" s="13">
        <f>L95</f>
        <v>0</v>
      </c>
      <c r="O95" s="13"/>
    </row>
    <row r="96" spans="1:15" ht="92.25" hidden="1" customHeight="1" x14ac:dyDescent="0.25">
      <c r="A96" s="56" t="s">
        <v>78</v>
      </c>
      <c r="B96" s="42"/>
      <c r="C96" s="42"/>
      <c r="D96" s="42"/>
      <c r="E96" s="73">
        <v>851</v>
      </c>
      <c r="F96" s="2" t="s">
        <v>13</v>
      </c>
      <c r="G96" s="2" t="s">
        <v>64</v>
      </c>
      <c r="H96" s="37" t="s">
        <v>61</v>
      </c>
      <c r="I96" s="2"/>
      <c r="J96" s="13">
        <f t="shared" ref="J96:L97" si="88">J97</f>
        <v>0</v>
      </c>
      <c r="K96" s="13">
        <f t="shared" si="88"/>
        <v>0</v>
      </c>
      <c r="L96" s="13">
        <f t="shared" si="88"/>
        <v>0</v>
      </c>
      <c r="M96" s="13">
        <f t="shared" ref="L96:O98" si="89">M97</f>
        <v>0</v>
      </c>
      <c r="N96" s="13">
        <f t="shared" si="89"/>
        <v>0</v>
      </c>
      <c r="O96" s="13">
        <f t="shared" si="89"/>
        <v>0</v>
      </c>
    </row>
    <row r="97" spans="1:15" ht="92.25" hidden="1" customHeight="1" x14ac:dyDescent="0.25">
      <c r="A97" s="28" t="s">
        <v>410</v>
      </c>
      <c r="B97" s="42"/>
      <c r="C97" s="42"/>
      <c r="D97" s="42"/>
      <c r="E97" s="73">
        <v>851</v>
      </c>
      <c r="F97" s="3" t="s">
        <v>13</v>
      </c>
      <c r="G97" s="3" t="s">
        <v>64</v>
      </c>
      <c r="H97" s="37" t="s">
        <v>271</v>
      </c>
      <c r="I97" s="3"/>
      <c r="J97" s="13">
        <f t="shared" ref="J97:K98" si="90">J98</f>
        <v>0</v>
      </c>
      <c r="K97" s="13">
        <f t="shared" si="90"/>
        <v>0</v>
      </c>
      <c r="L97" s="13">
        <f t="shared" si="88"/>
        <v>0</v>
      </c>
      <c r="M97" s="13">
        <f t="shared" si="89"/>
        <v>0</v>
      </c>
      <c r="N97" s="13">
        <f t="shared" si="89"/>
        <v>0</v>
      </c>
      <c r="O97" s="13">
        <f t="shared" si="89"/>
        <v>0</v>
      </c>
    </row>
    <row r="98" spans="1:15" ht="92.25" hidden="1" customHeight="1" x14ac:dyDescent="0.25">
      <c r="A98" s="28" t="s">
        <v>42</v>
      </c>
      <c r="B98" s="42"/>
      <c r="C98" s="42"/>
      <c r="D98" s="42"/>
      <c r="E98" s="73">
        <v>851</v>
      </c>
      <c r="F98" s="3" t="s">
        <v>13</v>
      </c>
      <c r="G98" s="3" t="s">
        <v>64</v>
      </c>
      <c r="H98" s="37" t="s">
        <v>271</v>
      </c>
      <c r="I98" s="2" t="s">
        <v>43</v>
      </c>
      <c r="J98" s="13">
        <f t="shared" si="90"/>
        <v>0</v>
      </c>
      <c r="K98" s="13">
        <f t="shared" si="90"/>
        <v>0</v>
      </c>
      <c r="L98" s="13">
        <f t="shared" si="89"/>
        <v>0</v>
      </c>
      <c r="M98" s="13">
        <f t="shared" si="89"/>
        <v>0</v>
      </c>
      <c r="N98" s="13">
        <f t="shared" si="89"/>
        <v>0</v>
      </c>
      <c r="O98" s="13">
        <f t="shared" si="89"/>
        <v>0</v>
      </c>
    </row>
    <row r="99" spans="1:15" ht="92.25" hidden="1" customHeight="1" x14ac:dyDescent="0.25">
      <c r="A99" s="28" t="s">
        <v>79</v>
      </c>
      <c r="B99" s="42"/>
      <c r="C99" s="42"/>
      <c r="D99" s="42"/>
      <c r="E99" s="73">
        <v>851</v>
      </c>
      <c r="F99" s="3" t="s">
        <v>13</v>
      </c>
      <c r="G99" s="3" t="s">
        <v>64</v>
      </c>
      <c r="H99" s="37" t="s">
        <v>271</v>
      </c>
      <c r="I99" s="2" t="s">
        <v>80</v>
      </c>
      <c r="J99" s="46"/>
      <c r="K99" s="46"/>
      <c r="L99" s="46"/>
      <c r="M99" s="46"/>
      <c r="N99" s="13">
        <f>L99</f>
        <v>0</v>
      </c>
      <c r="O99" s="46"/>
    </row>
    <row r="100" spans="1:15" ht="92.25" hidden="1" customHeight="1" x14ac:dyDescent="0.25">
      <c r="A100" s="56" t="s">
        <v>81</v>
      </c>
      <c r="B100" s="42"/>
      <c r="C100" s="42"/>
      <c r="D100" s="42"/>
      <c r="E100" s="73">
        <v>851</v>
      </c>
      <c r="F100" s="2" t="s">
        <v>13</v>
      </c>
      <c r="G100" s="2" t="s">
        <v>82</v>
      </c>
      <c r="H100" s="37" t="s">
        <v>61</v>
      </c>
      <c r="I100" s="2"/>
      <c r="J100" s="13">
        <f t="shared" ref="J100" si="91">J101</f>
        <v>0</v>
      </c>
      <c r="K100" s="13">
        <f t="shared" ref="K100" si="92">K101</f>
        <v>0</v>
      </c>
      <c r="L100" s="13">
        <f t="shared" ref="L100:O100" si="93">L101</f>
        <v>0</v>
      </c>
      <c r="M100" s="13">
        <f t="shared" si="93"/>
        <v>0</v>
      </c>
      <c r="N100" s="13">
        <f t="shared" si="93"/>
        <v>0</v>
      </c>
      <c r="O100" s="13">
        <f t="shared" si="93"/>
        <v>0</v>
      </c>
    </row>
    <row r="101" spans="1:15" ht="92.25" hidden="1" customHeight="1" x14ac:dyDescent="0.25">
      <c r="A101" s="28" t="s">
        <v>83</v>
      </c>
      <c r="B101" s="42"/>
      <c r="C101" s="42"/>
      <c r="D101" s="42"/>
      <c r="E101" s="73">
        <v>851</v>
      </c>
      <c r="F101" s="3" t="s">
        <v>13</v>
      </c>
      <c r="G101" s="3" t="s">
        <v>82</v>
      </c>
      <c r="H101" s="37" t="s">
        <v>84</v>
      </c>
      <c r="I101" s="3"/>
      <c r="J101" s="13">
        <f t="shared" ref="J101" si="94">J102+J104</f>
        <v>0</v>
      </c>
      <c r="K101" s="13">
        <f t="shared" ref="K101" si="95">K102+K104</f>
        <v>0</v>
      </c>
      <c r="L101" s="13">
        <f t="shared" ref="L101:O101" si="96">L102+L104</f>
        <v>0</v>
      </c>
      <c r="M101" s="13">
        <f t="shared" si="96"/>
        <v>0</v>
      </c>
      <c r="N101" s="13">
        <f t="shared" si="96"/>
        <v>0</v>
      </c>
      <c r="O101" s="13">
        <f t="shared" si="96"/>
        <v>0</v>
      </c>
    </row>
    <row r="102" spans="1:15" ht="92.25" hidden="1" customHeight="1" x14ac:dyDescent="0.25">
      <c r="A102" s="28" t="s">
        <v>16</v>
      </c>
      <c r="B102" s="42"/>
      <c r="C102" s="42"/>
      <c r="D102" s="42"/>
      <c r="E102" s="73">
        <v>851</v>
      </c>
      <c r="F102" s="3" t="s">
        <v>13</v>
      </c>
      <c r="G102" s="3" t="s">
        <v>82</v>
      </c>
      <c r="H102" s="37" t="s">
        <v>84</v>
      </c>
      <c r="I102" s="2" t="s">
        <v>18</v>
      </c>
      <c r="J102" s="13">
        <f t="shared" ref="J102:M102" si="97">J103</f>
        <v>0</v>
      </c>
      <c r="K102" s="13">
        <f t="shared" si="97"/>
        <v>0</v>
      </c>
      <c r="L102" s="13">
        <f t="shared" si="97"/>
        <v>0</v>
      </c>
      <c r="M102" s="13">
        <f t="shared" si="97"/>
        <v>0</v>
      </c>
      <c r="N102" s="13">
        <f t="shared" ref="N102:O102" si="98">N103</f>
        <v>0</v>
      </c>
      <c r="O102" s="13">
        <f t="shared" si="98"/>
        <v>0</v>
      </c>
    </row>
    <row r="103" spans="1:15" ht="92.25" hidden="1" customHeight="1" x14ac:dyDescent="0.25">
      <c r="A103" s="28" t="s">
        <v>405</v>
      </c>
      <c r="B103" s="41"/>
      <c r="C103" s="41"/>
      <c r="D103" s="41"/>
      <c r="E103" s="73">
        <v>851</v>
      </c>
      <c r="F103" s="3" t="s">
        <v>13</v>
      </c>
      <c r="G103" s="3" t="s">
        <v>82</v>
      </c>
      <c r="H103" s="37" t="s">
        <v>84</v>
      </c>
      <c r="I103" s="2" t="s">
        <v>19</v>
      </c>
      <c r="J103" s="13"/>
      <c r="K103" s="13"/>
      <c r="L103" s="13"/>
      <c r="M103" s="13">
        <f>L103</f>
        <v>0</v>
      </c>
      <c r="N103" s="13"/>
      <c r="O103" s="13"/>
    </row>
    <row r="104" spans="1:15" ht="92.25" hidden="1" customHeight="1" x14ac:dyDescent="0.25">
      <c r="A104" s="28" t="s">
        <v>22</v>
      </c>
      <c r="B104" s="41"/>
      <c r="C104" s="41"/>
      <c r="D104" s="41"/>
      <c r="E104" s="73">
        <v>851</v>
      </c>
      <c r="F104" s="3" t="s">
        <v>13</v>
      </c>
      <c r="G104" s="3" t="s">
        <v>82</v>
      </c>
      <c r="H104" s="37" t="s">
        <v>84</v>
      </c>
      <c r="I104" s="2" t="s">
        <v>23</v>
      </c>
      <c r="J104" s="13">
        <f t="shared" ref="J104:M104" si="99">J105</f>
        <v>0</v>
      </c>
      <c r="K104" s="13">
        <f t="shared" si="99"/>
        <v>0</v>
      </c>
      <c r="L104" s="13">
        <f t="shared" si="99"/>
        <v>0</v>
      </c>
      <c r="M104" s="13">
        <f t="shared" si="99"/>
        <v>0</v>
      </c>
      <c r="N104" s="13">
        <f t="shared" ref="N104:O104" si="100">N105</f>
        <v>0</v>
      </c>
      <c r="O104" s="13">
        <f t="shared" si="100"/>
        <v>0</v>
      </c>
    </row>
    <row r="105" spans="1:15" ht="92.25" hidden="1" customHeight="1" x14ac:dyDescent="0.25">
      <c r="A105" s="28" t="s">
        <v>9</v>
      </c>
      <c r="B105" s="42"/>
      <c r="C105" s="42"/>
      <c r="D105" s="42"/>
      <c r="E105" s="73">
        <v>851</v>
      </c>
      <c r="F105" s="3" t="s">
        <v>13</v>
      </c>
      <c r="G105" s="3" t="s">
        <v>82</v>
      </c>
      <c r="H105" s="37" t="s">
        <v>84</v>
      </c>
      <c r="I105" s="2" t="s">
        <v>24</v>
      </c>
      <c r="J105" s="13"/>
      <c r="K105" s="13"/>
      <c r="L105" s="13"/>
      <c r="M105" s="13">
        <f>L105</f>
        <v>0</v>
      </c>
      <c r="N105" s="13"/>
      <c r="O105" s="13"/>
    </row>
    <row r="106" spans="1:15" ht="33.75" customHeight="1" x14ac:dyDescent="0.25">
      <c r="A106" s="56" t="s">
        <v>85</v>
      </c>
      <c r="B106" s="42"/>
      <c r="C106" s="42"/>
      <c r="D106" s="14"/>
      <c r="E106" s="73">
        <v>851</v>
      </c>
      <c r="F106" s="3" t="s">
        <v>35</v>
      </c>
      <c r="G106" s="3"/>
      <c r="H106" s="37" t="s">
        <v>61</v>
      </c>
      <c r="I106" s="2"/>
      <c r="J106" s="13">
        <f t="shared" ref="J106" si="101">J107+J114+J133+J137</f>
        <v>10843110.09</v>
      </c>
      <c r="K106" s="13">
        <f t="shared" ref="K106" si="102">K107+K114+K133+K137</f>
        <v>1393181.98</v>
      </c>
      <c r="L106" s="13">
        <f t="shared" ref="L106:O106" si="103">L107+L114+L133+L137</f>
        <v>1398228.49</v>
      </c>
      <c r="M106" s="13">
        <f t="shared" si="103"/>
        <v>1386000</v>
      </c>
      <c r="N106" s="13">
        <f t="shared" si="103"/>
        <v>12228.49</v>
      </c>
      <c r="O106" s="13">
        <f t="shared" si="103"/>
        <v>0</v>
      </c>
    </row>
    <row r="107" spans="1:15" ht="92.25" hidden="1" customHeight="1" x14ac:dyDescent="0.25">
      <c r="A107" s="56" t="s">
        <v>86</v>
      </c>
      <c r="B107" s="42"/>
      <c r="C107" s="42"/>
      <c r="D107" s="14"/>
      <c r="E107" s="73">
        <v>851</v>
      </c>
      <c r="F107" s="3" t="s">
        <v>35</v>
      </c>
      <c r="G107" s="3" t="s">
        <v>11</v>
      </c>
      <c r="H107" s="37" t="s">
        <v>61</v>
      </c>
      <c r="I107" s="2"/>
      <c r="J107" s="13">
        <f t="shared" ref="J107" si="104">J108+J111</f>
        <v>0</v>
      </c>
      <c r="K107" s="13">
        <f t="shared" ref="K107" si="105">K108+K111</f>
        <v>0</v>
      </c>
      <c r="L107" s="13">
        <f t="shared" ref="L107:O107" si="106">L108+L111</f>
        <v>0</v>
      </c>
      <c r="M107" s="13">
        <f t="shared" si="106"/>
        <v>0</v>
      </c>
      <c r="N107" s="13">
        <f t="shared" si="106"/>
        <v>0</v>
      </c>
      <c r="O107" s="13">
        <f t="shared" si="106"/>
        <v>0</v>
      </c>
    </row>
    <row r="108" spans="1:15" ht="92.25" hidden="1" customHeight="1" x14ac:dyDescent="0.25">
      <c r="A108" s="28" t="s">
        <v>87</v>
      </c>
      <c r="B108" s="42"/>
      <c r="C108" s="42"/>
      <c r="D108" s="14"/>
      <c r="E108" s="73">
        <v>851</v>
      </c>
      <c r="F108" s="3" t="s">
        <v>35</v>
      </c>
      <c r="G108" s="3" t="s">
        <v>11</v>
      </c>
      <c r="H108" s="37" t="s">
        <v>88</v>
      </c>
      <c r="I108" s="2"/>
      <c r="J108" s="13">
        <f t="shared" ref="J108:K112" si="107">J109</f>
        <v>0</v>
      </c>
      <c r="K108" s="13">
        <f t="shared" si="107"/>
        <v>0</v>
      </c>
      <c r="L108" s="13">
        <f t="shared" ref="L108:O112" si="108">L109</f>
        <v>0</v>
      </c>
      <c r="M108" s="13">
        <f t="shared" si="108"/>
        <v>0</v>
      </c>
      <c r="N108" s="13">
        <f t="shared" si="108"/>
        <v>0</v>
      </c>
      <c r="O108" s="13">
        <f t="shared" si="108"/>
        <v>0</v>
      </c>
    </row>
    <row r="109" spans="1:15" ht="92.25" hidden="1" customHeight="1" x14ac:dyDescent="0.25">
      <c r="A109" s="28" t="s">
        <v>22</v>
      </c>
      <c r="B109" s="42"/>
      <c r="C109" s="42"/>
      <c r="D109" s="42"/>
      <c r="E109" s="73">
        <v>851</v>
      </c>
      <c r="F109" s="3" t="s">
        <v>35</v>
      </c>
      <c r="G109" s="3" t="s">
        <v>11</v>
      </c>
      <c r="H109" s="37" t="s">
        <v>88</v>
      </c>
      <c r="I109" s="2" t="s">
        <v>23</v>
      </c>
      <c r="J109" s="13">
        <f t="shared" si="107"/>
        <v>0</v>
      </c>
      <c r="K109" s="13">
        <f t="shared" si="107"/>
        <v>0</v>
      </c>
      <c r="L109" s="13">
        <f t="shared" si="108"/>
        <v>0</v>
      </c>
      <c r="M109" s="13">
        <f t="shared" si="108"/>
        <v>0</v>
      </c>
      <c r="N109" s="13">
        <f t="shared" si="108"/>
        <v>0</v>
      </c>
      <c r="O109" s="13">
        <f t="shared" si="108"/>
        <v>0</v>
      </c>
    </row>
    <row r="110" spans="1:15" ht="92.25" hidden="1" customHeight="1" x14ac:dyDescent="0.25">
      <c r="A110" s="28" t="s">
        <v>9</v>
      </c>
      <c r="B110" s="42"/>
      <c r="C110" s="42"/>
      <c r="D110" s="42"/>
      <c r="E110" s="73">
        <v>851</v>
      </c>
      <c r="F110" s="3" t="s">
        <v>35</v>
      </c>
      <c r="G110" s="3" t="s">
        <v>11</v>
      </c>
      <c r="H110" s="37" t="s">
        <v>88</v>
      </c>
      <c r="I110" s="2" t="s">
        <v>24</v>
      </c>
      <c r="J110" s="13"/>
      <c r="K110" s="13"/>
      <c r="L110" s="13"/>
      <c r="M110" s="13"/>
      <c r="N110" s="13">
        <f>L110</f>
        <v>0</v>
      </c>
      <c r="O110" s="13"/>
    </row>
    <row r="111" spans="1:15" ht="92.25" hidden="1" customHeight="1" x14ac:dyDescent="0.25">
      <c r="A111" s="28" t="s">
        <v>89</v>
      </c>
      <c r="B111" s="42"/>
      <c r="C111" s="42"/>
      <c r="D111" s="42"/>
      <c r="E111" s="73">
        <v>851</v>
      </c>
      <c r="F111" s="3" t="s">
        <v>35</v>
      </c>
      <c r="G111" s="3" t="s">
        <v>11</v>
      </c>
      <c r="H111" s="37" t="s">
        <v>90</v>
      </c>
      <c r="I111" s="2"/>
      <c r="J111" s="13">
        <f t="shared" si="107"/>
        <v>0</v>
      </c>
      <c r="K111" s="13">
        <f t="shared" si="107"/>
        <v>0</v>
      </c>
      <c r="L111" s="13">
        <f t="shared" si="108"/>
        <v>0</v>
      </c>
      <c r="M111" s="13">
        <f t="shared" si="108"/>
        <v>0</v>
      </c>
      <c r="N111" s="13">
        <f t="shared" si="108"/>
        <v>0</v>
      </c>
      <c r="O111" s="13">
        <f t="shared" si="108"/>
        <v>0</v>
      </c>
    </row>
    <row r="112" spans="1:15" ht="92.25" hidden="1" customHeight="1" x14ac:dyDescent="0.25">
      <c r="A112" s="28" t="s">
        <v>42</v>
      </c>
      <c r="B112" s="42"/>
      <c r="C112" s="42"/>
      <c r="D112" s="42"/>
      <c r="E112" s="73">
        <v>851</v>
      </c>
      <c r="F112" s="3" t="s">
        <v>35</v>
      </c>
      <c r="G112" s="3" t="s">
        <v>11</v>
      </c>
      <c r="H112" s="37" t="s">
        <v>90</v>
      </c>
      <c r="I112" s="2" t="s">
        <v>43</v>
      </c>
      <c r="J112" s="13">
        <f t="shared" si="107"/>
        <v>0</v>
      </c>
      <c r="K112" s="13">
        <f t="shared" si="107"/>
        <v>0</v>
      </c>
      <c r="L112" s="13">
        <f t="shared" si="108"/>
        <v>0</v>
      </c>
      <c r="M112" s="13">
        <f t="shared" si="108"/>
        <v>0</v>
      </c>
      <c r="N112" s="13">
        <f t="shared" si="108"/>
        <v>0</v>
      </c>
      <c r="O112" s="13">
        <f t="shared" si="108"/>
        <v>0</v>
      </c>
    </row>
    <row r="113" spans="1:15" ht="92.25" hidden="1" customHeight="1" x14ac:dyDescent="0.25">
      <c r="A113" s="28" t="s">
        <v>79</v>
      </c>
      <c r="B113" s="42"/>
      <c r="C113" s="42"/>
      <c r="D113" s="42"/>
      <c r="E113" s="73">
        <v>851</v>
      </c>
      <c r="F113" s="3" t="s">
        <v>35</v>
      </c>
      <c r="G113" s="3" t="s">
        <v>11</v>
      </c>
      <c r="H113" s="37" t="s">
        <v>90</v>
      </c>
      <c r="I113" s="2" t="s">
        <v>80</v>
      </c>
      <c r="J113" s="13"/>
      <c r="K113" s="13"/>
      <c r="L113" s="13"/>
      <c r="M113" s="13"/>
      <c r="N113" s="13">
        <f>L113</f>
        <v>0</v>
      </c>
      <c r="O113" s="13"/>
    </row>
    <row r="114" spans="1:15" ht="17.25" customHeight="1" x14ac:dyDescent="0.25">
      <c r="A114" s="56" t="s">
        <v>91</v>
      </c>
      <c r="B114" s="42"/>
      <c r="C114" s="42"/>
      <c r="D114" s="14"/>
      <c r="E114" s="73">
        <v>851</v>
      </c>
      <c r="F114" s="3" t="s">
        <v>35</v>
      </c>
      <c r="G114" s="3" t="s">
        <v>56</v>
      </c>
      <c r="H114" s="37" t="s">
        <v>61</v>
      </c>
      <c r="I114" s="2"/>
      <c r="J114" s="13">
        <f t="shared" ref="J114" si="109">J115+J118+J121+J124+J127+J130</f>
        <v>-124980.91</v>
      </c>
      <c r="K114" s="13">
        <f t="shared" ref="K114" si="110">K115+K118+K121+K124+K127+K130</f>
        <v>0</v>
      </c>
      <c r="L114" s="13">
        <f t="shared" ref="L114:O114" si="111">L115+L118+L121+L124+L127+L130</f>
        <v>0</v>
      </c>
      <c r="M114" s="13">
        <f t="shared" si="111"/>
        <v>0</v>
      </c>
      <c r="N114" s="13">
        <f t="shared" si="111"/>
        <v>0</v>
      </c>
      <c r="O114" s="13">
        <f t="shared" si="111"/>
        <v>0</v>
      </c>
    </row>
    <row r="115" spans="1:15" ht="65.25" customHeight="1" x14ac:dyDescent="0.25">
      <c r="A115" s="12" t="s">
        <v>96</v>
      </c>
      <c r="B115" s="42"/>
      <c r="C115" s="42"/>
      <c r="D115" s="14"/>
      <c r="E115" s="73">
        <v>851</v>
      </c>
      <c r="F115" s="3" t="s">
        <v>35</v>
      </c>
      <c r="G115" s="3" t="s">
        <v>56</v>
      </c>
      <c r="H115" s="3" t="s">
        <v>97</v>
      </c>
      <c r="I115" s="2"/>
      <c r="J115" s="13">
        <f t="shared" ref="J115:K119" si="112">J116</f>
        <v>-226676.31</v>
      </c>
      <c r="K115" s="13">
        <f t="shared" si="112"/>
        <v>0</v>
      </c>
      <c r="L115" s="13">
        <f t="shared" ref="L115:O119" si="113">L116</f>
        <v>0</v>
      </c>
      <c r="M115" s="13">
        <f t="shared" si="113"/>
        <v>0</v>
      </c>
      <c r="N115" s="13">
        <f t="shared" si="113"/>
        <v>0</v>
      </c>
      <c r="O115" s="13">
        <f t="shared" si="113"/>
        <v>0</v>
      </c>
    </row>
    <row r="116" spans="1:15" ht="51" customHeight="1" x14ac:dyDescent="0.25">
      <c r="A116" s="42" t="s">
        <v>92</v>
      </c>
      <c r="B116" s="42"/>
      <c r="C116" s="42"/>
      <c r="D116" s="14"/>
      <c r="E116" s="73">
        <v>851</v>
      </c>
      <c r="F116" s="3" t="s">
        <v>35</v>
      </c>
      <c r="G116" s="3" t="s">
        <v>56</v>
      </c>
      <c r="H116" s="3" t="s">
        <v>97</v>
      </c>
      <c r="I116" s="2" t="s">
        <v>93</v>
      </c>
      <c r="J116" s="13">
        <f t="shared" si="112"/>
        <v>-226676.31</v>
      </c>
      <c r="K116" s="13">
        <f t="shared" si="112"/>
        <v>0</v>
      </c>
      <c r="L116" s="13">
        <f t="shared" si="113"/>
        <v>0</v>
      </c>
      <c r="M116" s="13">
        <f t="shared" si="113"/>
        <v>0</v>
      </c>
      <c r="N116" s="13">
        <f t="shared" si="113"/>
        <v>0</v>
      </c>
      <c r="O116" s="13">
        <f t="shared" si="113"/>
        <v>0</v>
      </c>
    </row>
    <row r="117" spans="1:15" ht="17.25" customHeight="1" x14ac:dyDescent="0.25">
      <c r="A117" s="42" t="s">
        <v>94</v>
      </c>
      <c r="B117" s="42"/>
      <c r="C117" s="42"/>
      <c r="D117" s="14"/>
      <c r="E117" s="73">
        <v>851</v>
      </c>
      <c r="F117" s="3" t="s">
        <v>35</v>
      </c>
      <c r="G117" s="3" t="s">
        <v>56</v>
      </c>
      <c r="H117" s="3" t="s">
        <v>97</v>
      </c>
      <c r="I117" s="2" t="s">
        <v>95</v>
      </c>
      <c r="J117" s="13">
        <f>50000+30600+20600-215000-284376.31+171500</f>
        <v>-226676.31</v>
      </c>
      <c r="K117" s="13"/>
      <c r="L117" s="13"/>
      <c r="M117" s="13"/>
      <c r="N117" s="13">
        <f>L117</f>
        <v>0</v>
      </c>
      <c r="O117" s="13"/>
    </row>
    <row r="118" spans="1:15" ht="35.25" customHeight="1" x14ac:dyDescent="0.25">
      <c r="A118" s="6" t="s">
        <v>338</v>
      </c>
      <c r="B118" s="42"/>
      <c r="C118" s="42"/>
      <c r="D118" s="14"/>
      <c r="E118" s="73">
        <v>851</v>
      </c>
      <c r="F118" s="3" t="s">
        <v>35</v>
      </c>
      <c r="G118" s="3" t="s">
        <v>56</v>
      </c>
      <c r="H118" s="3" t="s">
        <v>339</v>
      </c>
      <c r="I118" s="2"/>
      <c r="J118" s="13">
        <f t="shared" si="112"/>
        <v>101695.4</v>
      </c>
      <c r="K118" s="13">
        <f t="shared" si="112"/>
        <v>0</v>
      </c>
      <c r="L118" s="13">
        <f t="shared" si="113"/>
        <v>0</v>
      </c>
      <c r="M118" s="13">
        <f t="shared" si="113"/>
        <v>0</v>
      </c>
      <c r="N118" s="13">
        <f t="shared" si="113"/>
        <v>0</v>
      </c>
      <c r="O118" s="13">
        <f t="shared" si="113"/>
        <v>0</v>
      </c>
    </row>
    <row r="119" spans="1:15" ht="61.5" customHeight="1" x14ac:dyDescent="0.25">
      <c r="A119" s="42" t="s">
        <v>22</v>
      </c>
      <c r="B119" s="42"/>
      <c r="C119" s="42"/>
      <c r="D119" s="14"/>
      <c r="E119" s="73">
        <v>851</v>
      </c>
      <c r="F119" s="3" t="s">
        <v>35</v>
      </c>
      <c r="G119" s="3" t="s">
        <v>56</v>
      </c>
      <c r="H119" s="3" t="s">
        <v>339</v>
      </c>
      <c r="I119" s="2" t="s">
        <v>23</v>
      </c>
      <c r="J119" s="13">
        <f t="shared" si="112"/>
        <v>101695.4</v>
      </c>
      <c r="K119" s="13">
        <f t="shared" si="112"/>
        <v>0</v>
      </c>
      <c r="L119" s="13">
        <f t="shared" si="113"/>
        <v>0</v>
      </c>
      <c r="M119" s="13">
        <f t="shared" si="113"/>
        <v>0</v>
      </c>
      <c r="N119" s="13">
        <f t="shared" si="113"/>
        <v>0</v>
      </c>
      <c r="O119" s="13">
        <f t="shared" si="113"/>
        <v>0</v>
      </c>
    </row>
    <row r="120" spans="1:15" ht="60.75" customHeight="1" x14ac:dyDescent="0.25">
      <c r="A120" s="42" t="s">
        <v>9</v>
      </c>
      <c r="B120" s="42"/>
      <c r="C120" s="42"/>
      <c r="D120" s="14"/>
      <c r="E120" s="73">
        <v>851</v>
      </c>
      <c r="F120" s="3" t="s">
        <v>35</v>
      </c>
      <c r="G120" s="3" t="s">
        <v>56</v>
      </c>
      <c r="H120" s="3" t="s">
        <v>339</v>
      </c>
      <c r="I120" s="2" t="s">
        <v>24</v>
      </c>
      <c r="J120" s="13">
        <f>27992.7+40572+29180.7+3950</f>
        <v>101695.4</v>
      </c>
      <c r="K120" s="13"/>
      <c r="L120" s="13"/>
      <c r="M120" s="13"/>
      <c r="N120" s="13">
        <f>L120</f>
        <v>0</v>
      </c>
      <c r="O120" s="13"/>
    </row>
    <row r="121" spans="1:15" ht="92.25" hidden="1" customHeight="1" x14ac:dyDescent="0.25">
      <c r="A121" s="28" t="s">
        <v>411</v>
      </c>
      <c r="B121" s="42"/>
      <c r="C121" s="42"/>
      <c r="D121" s="42"/>
      <c r="E121" s="73">
        <v>851</v>
      </c>
      <c r="F121" s="3" t="s">
        <v>35</v>
      </c>
      <c r="G121" s="3" t="s">
        <v>56</v>
      </c>
      <c r="H121" s="37" t="s">
        <v>288</v>
      </c>
      <c r="I121" s="2"/>
      <c r="J121" s="13">
        <f t="shared" ref="J121:K122" si="114">J122</f>
        <v>0</v>
      </c>
      <c r="K121" s="13">
        <f t="shared" si="114"/>
        <v>0</v>
      </c>
      <c r="L121" s="13">
        <f t="shared" ref="L121:O122" si="115">L122</f>
        <v>0</v>
      </c>
      <c r="M121" s="13">
        <f t="shared" si="115"/>
        <v>0</v>
      </c>
      <c r="N121" s="13">
        <f t="shared" si="115"/>
        <v>0</v>
      </c>
      <c r="O121" s="13">
        <f t="shared" si="115"/>
        <v>0</v>
      </c>
    </row>
    <row r="122" spans="1:15" ht="92.25" hidden="1" customHeight="1" x14ac:dyDescent="0.25">
      <c r="A122" s="28" t="s">
        <v>42</v>
      </c>
      <c r="B122" s="42"/>
      <c r="C122" s="42"/>
      <c r="D122" s="42"/>
      <c r="E122" s="73">
        <v>851</v>
      </c>
      <c r="F122" s="3" t="s">
        <v>35</v>
      </c>
      <c r="G122" s="3" t="s">
        <v>56</v>
      </c>
      <c r="H122" s="37" t="s">
        <v>288</v>
      </c>
      <c r="I122" s="2" t="s">
        <v>43</v>
      </c>
      <c r="J122" s="13">
        <f t="shared" si="114"/>
        <v>0</v>
      </c>
      <c r="K122" s="13">
        <f t="shared" si="114"/>
        <v>0</v>
      </c>
      <c r="L122" s="13">
        <f t="shared" si="115"/>
        <v>0</v>
      </c>
      <c r="M122" s="13">
        <f t="shared" si="115"/>
        <v>0</v>
      </c>
      <c r="N122" s="13">
        <f t="shared" si="115"/>
        <v>0</v>
      </c>
      <c r="O122" s="13">
        <f t="shared" si="115"/>
        <v>0</v>
      </c>
    </row>
    <row r="123" spans="1:15" ht="92.25" hidden="1" customHeight="1" x14ac:dyDescent="0.25">
      <c r="A123" s="28" t="s">
        <v>79</v>
      </c>
      <c r="B123" s="42"/>
      <c r="C123" s="42"/>
      <c r="D123" s="42"/>
      <c r="E123" s="73">
        <v>851</v>
      </c>
      <c r="F123" s="3" t="s">
        <v>35</v>
      </c>
      <c r="G123" s="3" t="s">
        <v>56</v>
      </c>
      <c r="H123" s="37" t="s">
        <v>288</v>
      </c>
      <c r="I123" s="2" t="s">
        <v>80</v>
      </c>
      <c r="J123" s="13"/>
      <c r="K123" s="13"/>
      <c r="L123" s="13"/>
      <c r="M123" s="13"/>
      <c r="N123" s="13">
        <f>L123</f>
        <v>0</v>
      </c>
      <c r="O123" s="13"/>
    </row>
    <row r="124" spans="1:15" ht="92.25" hidden="1" customHeight="1" x14ac:dyDescent="0.25">
      <c r="A124" s="12" t="s">
        <v>320</v>
      </c>
      <c r="B124" s="42"/>
      <c r="C124" s="42"/>
      <c r="D124" s="42"/>
      <c r="E124" s="73">
        <v>851</v>
      </c>
      <c r="F124" s="3" t="s">
        <v>35</v>
      </c>
      <c r="G124" s="3" t="s">
        <v>56</v>
      </c>
      <c r="H124" s="3" t="s">
        <v>301</v>
      </c>
      <c r="I124" s="2"/>
      <c r="J124" s="13">
        <f t="shared" ref="J124" si="116">J125</f>
        <v>0</v>
      </c>
      <c r="K124" s="13">
        <f t="shared" ref="K124" si="117">K125</f>
        <v>0</v>
      </c>
      <c r="L124" s="13">
        <f t="shared" ref="L124:O124" si="118">L125</f>
        <v>0</v>
      </c>
      <c r="M124" s="13">
        <f t="shared" si="118"/>
        <v>0</v>
      </c>
      <c r="N124" s="13">
        <f t="shared" si="118"/>
        <v>0</v>
      </c>
      <c r="O124" s="13">
        <f t="shared" si="118"/>
        <v>0</v>
      </c>
    </row>
    <row r="125" spans="1:15" ht="92.25" hidden="1" customHeight="1" x14ac:dyDescent="0.25">
      <c r="A125" s="42" t="s">
        <v>92</v>
      </c>
      <c r="B125" s="42"/>
      <c r="C125" s="42"/>
      <c r="D125" s="42"/>
      <c r="E125" s="73">
        <v>851</v>
      </c>
      <c r="F125" s="3" t="s">
        <v>35</v>
      </c>
      <c r="G125" s="3" t="s">
        <v>56</v>
      </c>
      <c r="H125" s="3" t="s">
        <v>301</v>
      </c>
      <c r="I125" s="2" t="s">
        <v>93</v>
      </c>
      <c r="J125" s="13">
        <f t="shared" ref="J125" si="119">J126</f>
        <v>0</v>
      </c>
      <c r="K125" s="13">
        <f t="shared" ref="K125" si="120">K126</f>
        <v>0</v>
      </c>
      <c r="L125" s="13">
        <f t="shared" ref="L125:O125" si="121">L126</f>
        <v>0</v>
      </c>
      <c r="M125" s="13">
        <f t="shared" si="121"/>
        <v>0</v>
      </c>
      <c r="N125" s="13">
        <f t="shared" si="121"/>
        <v>0</v>
      </c>
      <c r="O125" s="13">
        <f t="shared" si="121"/>
        <v>0</v>
      </c>
    </row>
    <row r="126" spans="1:15" ht="92.25" hidden="1" customHeight="1" x14ac:dyDescent="0.25">
      <c r="A126" s="42" t="s">
        <v>94</v>
      </c>
      <c r="B126" s="42"/>
      <c r="C126" s="42"/>
      <c r="D126" s="42"/>
      <c r="E126" s="73">
        <v>851</v>
      </c>
      <c r="F126" s="3" t="s">
        <v>35</v>
      </c>
      <c r="G126" s="3" t="s">
        <v>56</v>
      </c>
      <c r="H126" s="3" t="s">
        <v>301</v>
      </c>
      <c r="I126" s="2" t="s">
        <v>95</v>
      </c>
      <c r="J126" s="13"/>
      <c r="K126" s="13"/>
      <c r="L126" s="13"/>
      <c r="M126" s="13"/>
      <c r="N126" s="13"/>
      <c r="O126" s="13"/>
    </row>
    <row r="127" spans="1:15" ht="92.25" hidden="1" customHeight="1" x14ac:dyDescent="0.25">
      <c r="A127" s="28" t="s">
        <v>412</v>
      </c>
      <c r="B127" s="42"/>
      <c r="C127" s="42"/>
      <c r="D127" s="14"/>
      <c r="E127" s="73">
        <v>851</v>
      </c>
      <c r="F127" s="3" t="s">
        <v>35</v>
      </c>
      <c r="G127" s="3" t="s">
        <v>56</v>
      </c>
      <c r="H127" s="37" t="s">
        <v>99</v>
      </c>
      <c r="I127" s="2"/>
      <c r="J127" s="13">
        <f t="shared" ref="J127" si="122">J128</f>
        <v>0</v>
      </c>
      <c r="K127" s="13">
        <f t="shared" ref="K127" si="123">K128</f>
        <v>0</v>
      </c>
      <c r="L127" s="13">
        <f t="shared" ref="L127:O127" si="124">L128</f>
        <v>0</v>
      </c>
      <c r="M127" s="13">
        <f t="shared" si="124"/>
        <v>0</v>
      </c>
      <c r="N127" s="13">
        <f t="shared" si="124"/>
        <v>0</v>
      </c>
      <c r="O127" s="13">
        <f t="shared" si="124"/>
        <v>0</v>
      </c>
    </row>
    <row r="128" spans="1:15" ht="92.25" hidden="1" customHeight="1" x14ac:dyDescent="0.25">
      <c r="A128" s="28" t="s">
        <v>92</v>
      </c>
      <c r="B128" s="42"/>
      <c r="C128" s="42"/>
      <c r="D128" s="14"/>
      <c r="E128" s="73">
        <v>851</v>
      </c>
      <c r="F128" s="3" t="s">
        <v>35</v>
      </c>
      <c r="G128" s="3" t="s">
        <v>56</v>
      </c>
      <c r="H128" s="37" t="s">
        <v>99</v>
      </c>
      <c r="I128" s="2" t="s">
        <v>93</v>
      </c>
      <c r="J128" s="13">
        <f t="shared" ref="J128" si="125">J129</f>
        <v>0</v>
      </c>
      <c r="K128" s="13">
        <f t="shared" ref="K128" si="126">K129</f>
        <v>0</v>
      </c>
      <c r="L128" s="13">
        <f t="shared" ref="L128:O128" si="127">L129</f>
        <v>0</v>
      </c>
      <c r="M128" s="13">
        <f t="shared" si="127"/>
        <v>0</v>
      </c>
      <c r="N128" s="13">
        <f t="shared" si="127"/>
        <v>0</v>
      </c>
      <c r="O128" s="13">
        <f t="shared" si="127"/>
        <v>0</v>
      </c>
    </row>
    <row r="129" spans="1:15" ht="92.25" hidden="1" customHeight="1" x14ac:dyDescent="0.25">
      <c r="A129" s="28" t="s">
        <v>94</v>
      </c>
      <c r="B129" s="42"/>
      <c r="C129" s="42"/>
      <c r="D129" s="14"/>
      <c r="E129" s="73">
        <v>851</v>
      </c>
      <c r="F129" s="3" t="s">
        <v>35</v>
      </c>
      <c r="G129" s="3" t="s">
        <v>56</v>
      </c>
      <c r="H129" s="37" t="s">
        <v>99</v>
      </c>
      <c r="I129" s="2" t="s">
        <v>95</v>
      </c>
      <c r="J129" s="47"/>
      <c r="K129" s="47"/>
      <c r="L129" s="47"/>
      <c r="M129" s="47"/>
      <c r="N129" s="47"/>
      <c r="O129" s="47"/>
    </row>
    <row r="130" spans="1:15" ht="92.25" hidden="1" customHeight="1" x14ac:dyDescent="0.25">
      <c r="A130" s="28" t="s">
        <v>385</v>
      </c>
      <c r="B130" s="42"/>
      <c r="C130" s="42"/>
      <c r="D130" s="14"/>
      <c r="E130" s="73">
        <v>851</v>
      </c>
      <c r="F130" s="3" t="s">
        <v>35</v>
      </c>
      <c r="G130" s="3" t="s">
        <v>56</v>
      </c>
      <c r="H130" s="37" t="s">
        <v>384</v>
      </c>
      <c r="I130" s="2"/>
      <c r="J130" s="13">
        <f t="shared" ref="J130" si="128">J131</f>
        <v>0</v>
      </c>
      <c r="K130" s="13">
        <f t="shared" ref="K130" si="129">K131</f>
        <v>0</v>
      </c>
      <c r="L130" s="13">
        <f t="shared" ref="L130:O130" si="130">L131</f>
        <v>0</v>
      </c>
      <c r="M130" s="13">
        <f t="shared" si="130"/>
        <v>0</v>
      </c>
      <c r="N130" s="13">
        <f t="shared" si="130"/>
        <v>0</v>
      </c>
      <c r="O130" s="13">
        <f t="shared" si="130"/>
        <v>0</v>
      </c>
    </row>
    <row r="131" spans="1:15" ht="92.25" hidden="1" customHeight="1" x14ac:dyDescent="0.25">
      <c r="A131" s="28" t="s">
        <v>22</v>
      </c>
      <c r="B131" s="42"/>
      <c r="C131" s="42"/>
      <c r="D131" s="14"/>
      <c r="E131" s="73">
        <v>851</v>
      </c>
      <c r="F131" s="3" t="s">
        <v>35</v>
      </c>
      <c r="G131" s="3" t="s">
        <v>56</v>
      </c>
      <c r="H131" s="37" t="s">
        <v>384</v>
      </c>
      <c r="I131" s="2" t="s">
        <v>23</v>
      </c>
      <c r="J131" s="13">
        <f t="shared" ref="J131" si="131">J132</f>
        <v>0</v>
      </c>
      <c r="K131" s="13">
        <f t="shared" ref="K131" si="132">K132</f>
        <v>0</v>
      </c>
      <c r="L131" s="13">
        <f t="shared" ref="L131:O131" si="133">L132</f>
        <v>0</v>
      </c>
      <c r="M131" s="13">
        <f t="shared" si="133"/>
        <v>0</v>
      </c>
      <c r="N131" s="13">
        <f t="shared" si="133"/>
        <v>0</v>
      </c>
      <c r="O131" s="13">
        <f t="shared" si="133"/>
        <v>0</v>
      </c>
    </row>
    <row r="132" spans="1:15" ht="92.25" hidden="1" customHeight="1" x14ac:dyDescent="0.25">
      <c r="A132" s="28" t="s">
        <v>9</v>
      </c>
      <c r="B132" s="42"/>
      <c r="C132" s="42"/>
      <c r="D132" s="14"/>
      <c r="E132" s="73">
        <v>851</v>
      </c>
      <c r="F132" s="3" t="s">
        <v>35</v>
      </c>
      <c r="G132" s="3" t="s">
        <v>56</v>
      </c>
      <c r="H132" s="37" t="s">
        <v>384</v>
      </c>
      <c r="I132" s="2" t="s">
        <v>24</v>
      </c>
      <c r="J132" s="13"/>
      <c r="K132" s="13"/>
      <c r="L132" s="13"/>
      <c r="M132" s="13"/>
      <c r="N132" s="13"/>
      <c r="O132" s="13"/>
    </row>
    <row r="133" spans="1:15" ht="92.25" hidden="1" customHeight="1" x14ac:dyDescent="0.25">
      <c r="A133" s="56" t="s">
        <v>382</v>
      </c>
      <c r="B133" s="42"/>
      <c r="C133" s="42"/>
      <c r="D133" s="14"/>
      <c r="E133" s="73">
        <v>851</v>
      </c>
      <c r="F133" s="3" t="s">
        <v>35</v>
      </c>
      <c r="G133" s="3" t="s">
        <v>58</v>
      </c>
      <c r="H133" s="37" t="s">
        <v>61</v>
      </c>
      <c r="I133" s="2"/>
      <c r="J133" s="13">
        <f t="shared" ref="J133" si="134">J134</f>
        <v>0</v>
      </c>
      <c r="K133" s="13">
        <f t="shared" ref="K133" si="135">K134</f>
        <v>0</v>
      </c>
      <c r="L133" s="13">
        <f t="shared" ref="L133:O133" si="136">L134</f>
        <v>0</v>
      </c>
      <c r="M133" s="13">
        <f t="shared" si="136"/>
        <v>0</v>
      </c>
      <c r="N133" s="13">
        <f t="shared" si="136"/>
        <v>0</v>
      </c>
      <c r="O133" s="13">
        <f t="shared" si="136"/>
        <v>0</v>
      </c>
    </row>
    <row r="134" spans="1:15" ht="92.25" hidden="1" customHeight="1" x14ac:dyDescent="0.25">
      <c r="A134" s="38" t="s">
        <v>453</v>
      </c>
      <c r="B134" s="42"/>
      <c r="C134" s="42"/>
      <c r="D134" s="14"/>
      <c r="E134" s="73">
        <v>851</v>
      </c>
      <c r="F134" s="25" t="s">
        <v>35</v>
      </c>
      <c r="G134" s="2" t="s">
        <v>58</v>
      </c>
      <c r="H134" s="37" t="s">
        <v>383</v>
      </c>
      <c r="I134" s="2"/>
      <c r="J134" s="13">
        <f t="shared" ref="J134:J135" si="137">J135</f>
        <v>0</v>
      </c>
      <c r="K134" s="13">
        <f t="shared" ref="K134:K135" si="138">K135</f>
        <v>0</v>
      </c>
      <c r="L134" s="13">
        <f t="shared" ref="L134:O135" si="139">L135</f>
        <v>0</v>
      </c>
      <c r="M134" s="13">
        <f t="shared" si="139"/>
        <v>0</v>
      </c>
      <c r="N134" s="13">
        <f t="shared" si="139"/>
        <v>0</v>
      </c>
      <c r="O134" s="13">
        <f t="shared" si="139"/>
        <v>0</v>
      </c>
    </row>
    <row r="135" spans="1:15" ht="92.25" hidden="1" customHeight="1" x14ac:dyDescent="0.25">
      <c r="A135" s="28" t="s">
        <v>22</v>
      </c>
      <c r="B135" s="42"/>
      <c r="C135" s="42"/>
      <c r="D135" s="14"/>
      <c r="E135" s="73">
        <v>851</v>
      </c>
      <c r="F135" s="25" t="s">
        <v>35</v>
      </c>
      <c r="G135" s="2" t="s">
        <v>58</v>
      </c>
      <c r="H135" s="37" t="s">
        <v>383</v>
      </c>
      <c r="I135" s="2" t="s">
        <v>23</v>
      </c>
      <c r="J135" s="13">
        <f t="shared" si="137"/>
        <v>0</v>
      </c>
      <c r="K135" s="13">
        <f t="shared" si="138"/>
        <v>0</v>
      </c>
      <c r="L135" s="13">
        <f t="shared" si="139"/>
        <v>0</v>
      </c>
      <c r="M135" s="13">
        <f t="shared" si="139"/>
        <v>0</v>
      </c>
      <c r="N135" s="13">
        <f t="shared" si="139"/>
        <v>0</v>
      </c>
      <c r="O135" s="13">
        <f t="shared" si="139"/>
        <v>0</v>
      </c>
    </row>
    <row r="136" spans="1:15" ht="92.25" hidden="1" customHeight="1" x14ac:dyDescent="0.25">
      <c r="A136" s="28" t="s">
        <v>9</v>
      </c>
      <c r="B136" s="42"/>
      <c r="C136" s="42"/>
      <c r="D136" s="14"/>
      <c r="E136" s="73">
        <v>851</v>
      </c>
      <c r="F136" s="25" t="s">
        <v>35</v>
      </c>
      <c r="G136" s="2" t="s">
        <v>58</v>
      </c>
      <c r="H136" s="37" t="s">
        <v>383</v>
      </c>
      <c r="I136" s="2" t="s">
        <v>24</v>
      </c>
      <c r="J136" s="13"/>
      <c r="K136" s="13"/>
      <c r="L136" s="13"/>
      <c r="M136" s="13"/>
      <c r="N136" s="13"/>
      <c r="O136" s="13"/>
    </row>
    <row r="137" spans="1:15" ht="47.25" customHeight="1" x14ac:dyDescent="0.25">
      <c r="A137" s="56" t="s">
        <v>375</v>
      </c>
      <c r="B137" s="42"/>
      <c r="C137" s="42"/>
      <c r="D137" s="14"/>
      <c r="E137" s="73">
        <v>851</v>
      </c>
      <c r="F137" s="3" t="s">
        <v>35</v>
      </c>
      <c r="G137" s="3" t="s">
        <v>35</v>
      </c>
      <c r="H137" s="37" t="s">
        <v>61</v>
      </c>
      <c r="I137" s="2"/>
      <c r="J137" s="13">
        <f t="shared" ref="J137:N137" si="140">J138+J141</f>
        <v>10968091</v>
      </c>
      <c r="K137" s="13">
        <f t="shared" si="140"/>
        <v>1393181.98</v>
      </c>
      <c r="L137" s="13">
        <f t="shared" si="140"/>
        <v>1398228.49</v>
      </c>
      <c r="M137" s="13">
        <f t="shared" si="140"/>
        <v>1386000</v>
      </c>
      <c r="N137" s="13">
        <f t="shared" si="140"/>
        <v>12228.49</v>
      </c>
      <c r="O137" s="13">
        <f t="shared" ref="O137" si="141">O138+O141</f>
        <v>0</v>
      </c>
    </row>
    <row r="138" spans="1:15" ht="45.75" customHeight="1" x14ac:dyDescent="0.25">
      <c r="A138" s="28" t="s">
        <v>412</v>
      </c>
      <c r="B138" s="42"/>
      <c r="C138" s="42"/>
      <c r="D138" s="14"/>
      <c r="E138" s="73">
        <v>851</v>
      </c>
      <c r="F138" s="3" t="s">
        <v>35</v>
      </c>
      <c r="G138" s="3" t="s">
        <v>35</v>
      </c>
      <c r="H138" s="37" t="s">
        <v>466</v>
      </c>
      <c r="I138" s="2"/>
      <c r="J138" s="13">
        <f t="shared" ref="J138:J139" si="142">J139</f>
        <v>10968091</v>
      </c>
      <c r="K138" s="13"/>
      <c r="L138" s="13"/>
      <c r="M138" s="13"/>
      <c r="N138" s="13"/>
      <c r="O138" s="13"/>
    </row>
    <row r="139" spans="1:15" ht="52.5" customHeight="1" x14ac:dyDescent="0.25">
      <c r="A139" s="28" t="s">
        <v>92</v>
      </c>
      <c r="B139" s="42"/>
      <c r="C139" s="42"/>
      <c r="D139" s="14"/>
      <c r="E139" s="73">
        <v>851</v>
      </c>
      <c r="F139" s="3" t="s">
        <v>35</v>
      </c>
      <c r="G139" s="3" t="s">
        <v>35</v>
      </c>
      <c r="H139" s="37" t="s">
        <v>466</v>
      </c>
      <c r="I139" s="2" t="s">
        <v>93</v>
      </c>
      <c r="J139" s="13">
        <f t="shared" si="142"/>
        <v>10968091</v>
      </c>
      <c r="K139" s="13"/>
      <c r="L139" s="13"/>
      <c r="M139" s="13"/>
      <c r="N139" s="13"/>
      <c r="O139" s="13"/>
    </row>
    <row r="140" spans="1:15" ht="21.75" customHeight="1" x14ac:dyDescent="0.25">
      <c r="A140" s="28" t="s">
        <v>94</v>
      </c>
      <c r="B140" s="42"/>
      <c r="C140" s="42"/>
      <c r="D140" s="14"/>
      <c r="E140" s="73">
        <v>851</v>
      </c>
      <c r="F140" s="3" t="s">
        <v>35</v>
      </c>
      <c r="G140" s="3" t="s">
        <v>35</v>
      </c>
      <c r="H140" s="37" t="s">
        <v>466</v>
      </c>
      <c r="I140" s="2" t="s">
        <v>95</v>
      </c>
      <c r="J140" s="48">
        <f>10858410.09+109680.91</f>
        <v>10968091</v>
      </c>
      <c r="K140" s="13"/>
      <c r="L140" s="13"/>
      <c r="M140" s="13"/>
      <c r="N140" s="13"/>
      <c r="O140" s="13"/>
    </row>
    <row r="141" spans="1:15" ht="51" customHeight="1" x14ac:dyDescent="0.25">
      <c r="A141" s="28" t="s">
        <v>377</v>
      </c>
      <c r="B141" s="42"/>
      <c r="C141" s="42"/>
      <c r="D141" s="14"/>
      <c r="E141" s="73">
        <v>851</v>
      </c>
      <c r="F141" s="3" t="s">
        <v>35</v>
      </c>
      <c r="G141" s="3" t="s">
        <v>35</v>
      </c>
      <c r="H141" s="37" t="s">
        <v>376</v>
      </c>
      <c r="I141" s="2"/>
      <c r="J141" s="13">
        <f t="shared" ref="J141:J142" si="143">J142</f>
        <v>0</v>
      </c>
      <c r="K141" s="13">
        <f t="shared" ref="K141:K142" si="144">K142</f>
        <v>1393181.98</v>
      </c>
      <c r="L141" s="13">
        <f t="shared" ref="L141:O142" si="145">L142</f>
        <v>1398228.49</v>
      </c>
      <c r="M141" s="13">
        <f t="shared" si="145"/>
        <v>1386000</v>
      </c>
      <c r="N141" s="13">
        <f t="shared" si="145"/>
        <v>12228.49</v>
      </c>
      <c r="O141" s="13">
        <f t="shared" si="145"/>
        <v>0</v>
      </c>
    </row>
    <row r="142" spans="1:15" ht="51" customHeight="1" x14ac:dyDescent="0.25">
      <c r="A142" s="28" t="s">
        <v>92</v>
      </c>
      <c r="B142" s="42"/>
      <c r="C142" s="42"/>
      <c r="D142" s="14"/>
      <c r="E142" s="73">
        <v>851</v>
      </c>
      <c r="F142" s="3" t="s">
        <v>35</v>
      </c>
      <c r="G142" s="3" t="s">
        <v>35</v>
      </c>
      <c r="H142" s="37" t="s">
        <v>376</v>
      </c>
      <c r="I142" s="2" t="s">
        <v>93</v>
      </c>
      <c r="J142" s="13">
        <f t="shared" si="143"/>
        <v>0</v>
      </c>
      <c r="K142" s="13">
        <f t="shared" si="144"/>
        <v>1393181.98</v>
      </c>
      <c r="L142" s="13">
        <f t="shared" si="145"/>
        <v>1398228.49</v>
      </c>
      <c r="M142" s="13">
        <f t="shared" si="145"/>
        <v>1386000</v>
      </c>
      <c r="N142" s="13">
        <f t="shared" si="145"/>
        <v>12228.49</v>
      </c>
      <c r="O142" s="13">
        <f t="shared" si="145"/>
        <v>0</v>
      </c>
    </row>
    <row r="143" spans="1:15" ht="17.25" customHeight="1" x14ac:dyDescent="0.25">
      <c r="A143" s="28" t="s">
        <v>94</v>
      </c>
      <c r="B143" s="42"/>
      <c r="C143" s="42"/>
      <c r="D143" s="14"/>
      <c r="E143" s="73">
        <v>851</v>
      </c>
      <c r="F143" s="3" t="s">
        <v>35</v>
      </c>
      <c r="G143" s="3" t="s">
        <v>35</v>
      </c>
      <c r="H143" s="37" t="s">
        <v>376</v>
      </c>
      <c r="I143" s="2" t="s">
        <v>95</v>
      </c>
      <c r="J143" s="49"/>
      <c r="K143" s="46">
        <f>1381198.5+11983.48</f>
        <v>1393181.98</v>
      </c>
      <c r="L143" s="46">
        <f>1386000+12228.49</f>
        <v>1398228.49</v>
      </c>
      <c r="M143" s="46">
        <f>1372140+13860</f>
        <v>1386000</v>
      </c>
      <c r="N143" s="46">
        <v>12228.49</v>
      </c>
      <c r="O143" s="46"/>
    </row>
    <row r="144" spans="1:15" ht="92.25" hidden="1" customHeight="1" x14ac:dyDescent="0.25">
      <c r="A144" s="56" t="s">
        <v>103</v>
      </c>
      <c r="B144" s="42"/>
      <c r="C144" s="42"/>
      <c r="D144" s="42"/>
      <c r="E144" s="73">
        <v>851</v>
      </c>
      <c r="F144" s="2" t="s">
        <v>75</v>
      </c>
      <c r="G144" s="2"/>
      <c r="H144" s="37" t="s">
        <v>61</v>
      </c>
      <c r="I144" s="2"/>
      <c r="J144" s="13">
        <f t="shared" ref="J144" si="146">J145+J177</f>
        <v>0</v>
      </c>
      <c r="K144" s="13">
        <f t="shared" ref="K144" si="147">K145+K177</f>
        <v>0</v>
      </c>
      <c r="L144" s="13">
        <f t="shared" ref="L144:O144" si="148">L145+L177</f>
        <v>0</v>
      </c>
      <c r="M144" s="13">
        <f t="shared" si="148"/>
        <v>0</v>
      </c>
      <c r="N144" s="13">
        <f t="shared" si="148"/>
        <v>0</v>
      </c>
      <c r="O144" s="13">
        <f t="shared" si="148"/>
        <v>0</v>
      </c>
    </row>
    <row r="145" spans="1:15" ht="92.25" hidden="1" customHeight="1" x14ac:dyDescent="0.25">
      <c r="A145" s="56" t="s">
        <v>104</v>
      </c>
      <c r="B145" s="42"/>
      <c r="C145" s="42"/>
      <c r="D145" s="42"/>
      <c r="E145" s="73">
        <v>851</v>
      </c>
      <c r="F145" s="2" t="s">
        <v>75</v>
      </c>
      <c r="G145" s="2" t="s">
        <v>11</v>
      </c>
      <c r="H145" s="37" t="s">
        <v>61</v>
      </c>
      <c r="I145" s="2"/>
      <c r="J145" s="13">
        <f t="shared" ref="J145" si="149">J149+J152+J160+J163+J146+J155+J168+J171+J174</f>
        <v>0</v>
      </c>
      <c r="K145" s="13">
        <f t="shared" ref="K145" si="150">K149+K152+K160+K163+K146+K155+K168+K171+K174</f>
        <v>0</v>
      </c>
      <c r="L145" s="13">
        <f t="shared" ref="L145:O145" si="151">L149+L152+L160+L163+L146+L155+L168+L171+L174</f>
        <v>0</v>
      </c>
      <c r="M145" s="13">
        <f t="shared" si="151"/>
        <v>0</v>
      </c>
      <c r="N145" s="13">
        <f t="shared" si="151"/>
        <v>0</v>
      </c>
      <c r="O145" s="13">
        <f t="shared" si="151"/>
        <v>0</v>
      </c>
    </row>
    <row r="146" spans="1:15" ht="92.25" hidden="1" customHeight="1" x14ac:dyDescent="0.25">
      <c r="A146" s="28" t="s">
        <v>114</v>
      </c>
      <c r="B146" s="42"/>
      <c r="C146" s="42"/>
      <c r="D146" s="42"/>
      <c r="E146" s="73">
        <v>851</v>
      </c>
      <c r="F146" s="2" t="s">
        <v>75</v>
      </c>
      <c r="G146" s="2" t="s">
        <v>11</v>
      </c>
      <c r="H146" s="37" t="s">
        <v>115</v>
      </c>
      <c r="I146" s="2"/>
      <c r="J146" s="13">
        <f t="shared" ref="J146:K147" si="152">J147</f>
        <v>0</v>
      </c>
      <c r="K146" s="13">
        <f t="shared" si="152"/>
        <v>0</v>
      </c>
      <c r="L146" s="13">
        <f t="shared" ref="L146:O147" si="153">L147</f>
        <v>0</v>
      </c>
      <c r="M146" s="13">
        <f t="shared" si="153"/>
        <v>0</v>
      </c>
      <c r="N146" s="13">
        <f t="shared" si="153"/>
        <v>0</v>
      </c>
      <c r="O146" s="13">
        <f t="shared" si="153"/>
        <v>0</v>
      </c>
    </row>
    <row r="147" spans="1:15" ht="92.25" hidden="1" customHeight="1" x14ac:dyDescent="0.25">
      <c r="A147" s="28" t="s">
        <v>53</v>
      </c>
      <c r="B147" s="42"/>
      <c r="C147" s="42"/>
      <c r="D147" s="42"/>
      <c r="E147" s="73">
        <v>851</v>
      </c>
      <c r="F147" s="2" t="s">
        <v>75</v>
      </c>
      <c r="G147" s="2" t="s">
        <v>11</v>
      </c>
      <c r="H147" s="37" t="s">
        <v>115</v>
      </c>
      <c r="I147" s="2" t="s">
        <v>107</v>
      </c>
      <c r="J147" s="13">
        <f t="shared" si="152"/>
        <v>0</v>
      </c>
      <c r="K147" s="13">
        <f t="shared" si="152"/>
        <v>0</v>
      </c>
      <c r="L147" s="13">
        <f t="shared" si="153"/>
        <v>0</v>
      </c>
      <c r="M147" s="13">
        <f t="shared" si="153"/>
        <v>0</v>
      </c>
      <c r="N147" s="13">
        <f t="shared" si="153"/>
        <v>0</v>
      </c>
      <c r="O147" s="13">
        <f t="shared" si="153"/>
        <v>0</v>
      </c>
    </row>
    <row r="148" spans="1:15" ht="92.25" hidden="1" customHeight="1" x14ac:dyDescent="0.25">
      <c r="A148" s="28" t="s">
        <v>108</v>
      </c>
      <c r="B148" s="42"/>
      <c r="C148" s="42"/>
      <c r="D148" s="42"/>
      <c r="E148" s="73">
        <v>851</v>
      </c>
      <c r="F148" s="2" t="s">
        <v>75</v>
      </c>
      <c r="G148" s="2" t="s">
        <v>11</v>
      </c>
      <c r="H148" s="37" t="s">
        <v>115</v>
      </c>
      <c r="I148" s="2" t="s">
        <v>109</v>
      </c>
      <c r="J148" s="13"/>
      <c r="K148" s="13"/>
      <c r="L148" s="13"/>
      <c r="M148" s="13">
        <f>L148</f>
        <v>0</v>
      </c>
      <c r="N148" s="13"/>
      <c r="O148" s="13"/>
    </row>
    <row r="149" spans="1:15" ht="92.25" hidden="1" customHeight="1" x14ac:dyDescent="0.25">
      <c r="A149" s="28" t="s">
        <v>105</v>
      </c>
      <c r="B149" s="42"/>
      <c r="C149" s="42"/>
      <c r="D149" s="42"/>
      <c r="E149" s="73">
        <v>851</v>
      </c>
      <c r="F149" s="2" t="s">
        <v>75</v>
      </c>
      <c r="G149" s="2" t="s">
        <v>11</v>
      </c>
      <c r="H149" s="37" t="s">
        <v>106</v>
      </c>
      <c r="I149" s="2"/>
      <c r="J149" s="13">
        <f t="shared" ref="J149:M149" si="154">J150</f>
        <v>0</v>
      </c>
      <c r="K149" s="13">
        <f t="shared" si="154"/>
        <v>0</v>
      </c>
      <c r="L149" s="13">
        <f t="shared" si="154"/>
        <v>0</v>
      </c>
      <c r="M149" s="13">
        <f t="shared" si="154"/>
        <v>0</v>
      </c>
      <c r="N149" s="13">
        <f t="shared" ref="N149:O150" si="155">N150</f>
        <v>0</v>
      </c>
      <c r="O149" s="13">
        <f t="shared" si="155"/>
        <v>0</v>
      </c>
    </row>
    <row r="150" spans="1:15" ht="92.25" hidden="1" customHeight="1" x14ac:dyDescent="0.25">
      <c r="A150" s="28" t="s">
        <v>53</v>
      </c>
      <c r="B150" s="42"/>
      <c r="C150" s="42"/>
      <c r="D150" s="42"/>
      <c r="E150" s="73">
        <v>851</v>
      </c>
      <c r="F150" s="2" t="s">
        <v>75</v>
      </c>
      <c r="G150" s="2" t="s">
        <v>11</v>
      </c>
      <c r="H150" s="37" t="s">
        <v>106</v>
      </c>
      <c r="I150" s="2" t="s">
        <v>107</v>
      </c>
      <c r="J150" s="13">
        <f t="shared" ref="J150:M150" si="156">J151</f>
        <v>0</v>
      </c>
      <c r="K150" s="13">
        <f t="shared" si="156"/>
        <v>0</v>
      </c>
      <c r="L150" s="13">
        <f t="shared" si="156"/>
        <v>0</v>
      </c>
      <c r="M150" s="13">
        <f t="shared" si="156"/>
        <v>0</v>
      </c>
      <c r="N150" s="13">
        <f t="shared" si="155"/>
        <v>0</v>
      </c>
      <c r="O150" s="13">
        <f t="shared" si="155"/>
        <v>0</v>
      </c>
    </row>
    <row r="151" spans="1:15" ht="92.25" hidden="1" customHeight="1" x14ac:dyDescent="0.25">
      <c r="A151" s="28" t="s">
        <v>108</v>
      </c>
      <c r="B151" s="42"/>
      <c r="C151" s="42"/>
      <c r="D151" s="42"/>
      <c r="E151" s="73">
        <v>851</v>
      </c>
      <c r="F151" s="2" t="s">
        <v>75</v>
      </c>
      <c r="G151" s="2" t="s">
        <v>11</v>
      </c>
      <c r="H151" s="37" t="s">
        <v>106</v>
      </c>
      <c r="I151" s="2" t="s">
        <v>109</v>
      </c>
      <c r="J151" s="13"/>
      <c r="K151" s="13"/>
      <c r="L151" s="13"/>
      <c r="M151" s="13"/>
      <c r="N151" s="13">
        <f>L151</f>
        <v>0</v>
      </c>
      <c r="O151" s="13"/>
    </row>
    <row r="152" spans="1:15" ht="34.5" customHeight="1" x14ac:dyDescent="0.25">
      <c r="A152" s="28" t="s">
        <v>110</v>
      </c>
      <c r="B152" s="42"/>
      <c r="C152" s="42"/>
      <c r="D152" s="42"/>
      <c r="E152" s="73">
        <v>851</v>
      </c>
      <c r="F152" s="2" t="s">
        <v>75</v>
      </c>
      <c r="G152" s="2" t="s">
        <v>11</v>
      </c>
      <c r="H152" s="37" t="s">
        <v>111</v>
      </c>
      <c r="I152" s="2"/>
      <c r="J152" s="13">
        <f t="shared" ref="J152:K153" si="157">J153</f>
        <v>290785</v>
      </c>
      <c r="K152" s="13">
        <f t="shared" si="157"/>
        <v>0</v>
      </c>
      <c r="L152" s="13">
        <f t="shared" ref="L152:O153" si="158">L153</f>
        <v>0</v>
      </c>
      <c r="M152" s="13">
        <f t="shared" si="158"/>
        <v>0</v>
      </c>
      <c r="N152" s="13">
        <f t="shared" si="158"/>
        <v>0</v>
      </c>
      <c r="O152" s="13">
        <f t="shared" si="158"/>
        <v>0</v>
      </c>
    </row>
    <row r="153" spans="1:15" ht="63.75" customHeight="1" x14ac:dyDescent="0.25">
      <c r="A153" s="28" t="s">
        <v>53</v>
      </c>
      <c r="B153" s="42"/>
      <c r="C153" s="42"/>
      <c r="D153" s="42"/>
      <c r="E153" s="73">
        <v>851</v>
      </c>
      <c r="F153" s="2" t="s">
        <v>75</v>
      </c>
      <c r="G153" s="2" t="s">
        <v>11</v>
      </c>
      <c r="H153" s="37" t="s">
        <v>111</v>
      </c>
      <c r="I153" s="4">
        <v>600</v>
      </c>
      <c r="J153" s="13">
        <f t="shared" si="157"/>
        <v>290785</v>
      </c>
      <c r="K153" s="13">
        <f t="shared" si="157"/>
        <v>0</v>
      </c>
      <c r="L153" s="13">
        <f t="shared" si="158"/>
        <v>0</v>
      </c>
      <c r="M153" s="13">
        <f t="shared" si="158"/>
        <v>0</v>
      </c>
      <c r="N153" s="13">
        <f t="shared" si="158"/>
        <v>0</v>
      </c>
      <c r="O153" s="13">
        <f t="shared" si="158"/>
        <v>0</v>
      </c>
    </row>
    <row r="154" spans="1:15" ht="30.75" customHeight="1" x14ac:dyDescent="0.25">
      <c r="A154" s="28" t="s">
        <v>108</v>
      </c>
      <c r="B154" s="42"/>
      <c r="C154" s="42"/>
      <c r="D154" s="42"/>
      <c r="E154" s="73">
        <v>851</v>
      </c>
      <c r="F154" s="2" t="s">
        <v>75</v>
      </c>
      <c r="G154" s="2" t="s">
        <v>11</v>
      </c>
      <c r="H154" s="37" t="s">
        <v>111</v>
      </c>
      <c r="I154" s="2" t="s">
        <v>109</v>
      </c>
      <c r="J154" s="13">
        <f>290785</f>
        <v>290785</v>
      </c>
      <c r="K154" s="13"/>
      <c r="L154" s="13"/>
      <c r="M154" s="13"/>
      <c r="N154" s="13">
        <f>L154</f>
        <v>0</v>
      </c>
      <c r="O154" s="13"/>
    </row>
    <row r="155" spans="1:15" ht="30" customHeight="1" x14ac:dyDescent="0.25">
      <c r="A155" s="28" t="s">
        <v>116</v>
      </c>
      <c r="B155" s="42"/>
      <c r="C155" s="42"/>
      <c r="D155" s="42"/>
      <c r="E155" s="73">
        <v>851</v>
      </c>
      <c r="F155" s="2" t="s">
        <v>75</v>
      </c>
      <c r="G155" s="2" t="s">
        <v>11</v>
      </c>
      <c r="H155" s="37" t="s">
        <v>117</v>
      </c>
      <c r="I155" s="2"/>
      <c r="J155" s="13">
        <f t="shared" ref="J155" si="159">J156+J158</f>
        <v>-75785</v>
      </c>
      <c r="K155" s="13">
        <f t="shared" ref="K155" si="160">K156+K158</f>
        <v>0</v>
      </c>
      <c r="L155" s="13">
        <f t="shared" ref="L155:O155" si="161">L156+L158</f>
        <v>0</v>
      </c>
      <c r="M155" s="13">
        <f t="shared" si="161"/>
        <v>0</v>
      </c>
      <c r="N155" s="13">
        <f t="shared" si="161"/>
        <v>0</v>
      </c>
      <c r="O155" s="13">
        <f t="shared" si="161"/>
        <v>0</v>
      </c>
    </row>
    <row r="156" spans="1:15" ht="65.25" customHeight="1" x14ac:dyDescent="0.25">
      <c r="A156" s="28" t="s">
        <v>22</v>
      </c>
      <c r="B156" s="41"/>
      <c r="C156" s="41"/>
      <c r="D156" s="41"/>
      <c r="E156" s="73">
        <v>851</v>
      </c>
      <c r="F156" s="2" t="s">
        <v>75</v>
      </c>
      <c r="G156" s="2" t="s">
        <v>11</v>
      </c>
      <c r="H156" s="37" t="s">
        <v>117</v>
      </c>
      <c r="I156" s="2" t="s">
        <v>23</v>
      </c>
      <c r="J156" s="13">
        <f t="shared" ref="J156:M156" si="162">J157</f>
        <v>-40785</v>
      </c>
      <c r="K156" s="13">
        <f t="shared" si="162"/>
        <v>0</v>
      </c>
      <c r="L156" s="13">
        <f t="shared" si="162"/>
        <v>0</v>
      </c>
      <c r="M156" s="13">
        <f t="shared" si="162"/>
        <v>0</v>
      </c>
      <c r="N156" s="13">
        <f t="shared" ref="N156:O156" si="163">N157</f>
        <v>0</v>
      </c>
      <c r="O156" s="13">
        <f t="shared" si="163"/>
        <v>0</v>
      </c>
    </row>
    <row r="157" spans="1:15" ht="63.75" customHeight="1" x14ac:dyDescent="0.25">
      <c r="A157" s="28" t="s">
        <v>9</v>
      </c>
      <c r="B157" s="42"/>
      <c r="C157" s="42"/>
      <c r="D157" s="42"/>
      <c r="E157" s="73">
        <v>851</v>
      </c>
      <c r="F157" s="2" t="s">
        <v>75</v>
      </c>
      <c r="G157" s="2" t="s">
        <v>11</v>
      </c>
      <c r="H157" s="37" t="s">
        <v>117</v>
      </c>
      <c r="I157" s="2" t="s">
        <v>24</v>
      </c>
      <c r="J157" s="13">
        <v>-40785</v>
      </c>
      <c r="K157" s="13"/>
      <c r="L157" s="13"/>
      <c r="M157" s="13"/>
      <c r="N157" s="13">
        <f>L157</f>
        <v>0</v>
      </c>
      <c r="O157" s="13"/>
    </row>
    <row r="158" spans="1:15" ht="68.25" customHeight="1" x14ac:dyDescent="0.25">
      <c r="A158" s="28" t="s">
        <v>53</v>
      </c>
      <c r="B158" s="42"/>
      <c r="C158" s="42"/>
      <c r="D158" s="42"/>
      <c r="E158" s="73">
        <v>851</v>
      </c>
      <c r="F158" s="2" t="s">
        <v>75</v>
      </c>
      <c r="G158" s="2" t="s">
        <v>11</v>
      </c>
      <c r="H158" s="37" t="s">
        <v>117</v>
      </c>
      <c r="I158" s="2" t="s">
        <v>107</v>
      </c>
      <c r="J158" s="13">
        <f t="shared" ref="J158:M158" si="164">J159</f>
        <v>-35000</v>
      </c>
      <c r="K158" s="13">
        <f t="shared" si="164"/>
        <v>0</v>
      </c>
      <c r="L158" s="13">
        <f t="shared" si="164"/>
        <v>0</v>
      </c>
      <c r="M158" s="13">
        <f t="shared" si="164"/>
        <v>0</v>
      </c>
      <c r="N158" s="13">
        <f t="shared" ref="N158:O158" si="165">N159</f>
        <v>0</v>
      </c>
      <c r="O158" s="13">
        <f t="shared" si="165"/>
        <v>0</v>
      </c>
    </row>
    <row r="159" spans="1:15" ht="30.75" customHeight="1" x14ac:dyDescent="0.25">
      <c r="A159" s="28" t="s">
        <v>108</v>
      </c>
      <c r="B159" s="42"/>
      <c r="C159" s="42"/>
      <c r="D159" s="42"/>
      <c r="E159" s="73">
        <v>851</v>
      </c>
      <c r="F159" s="2" t="s">
        <v>75</v>
      </c>
      <c r="G159" s="2" t="s">
        <v>11</v>
      </c>
      <c r="H159" s="37" t="s">
        <v>117</v>
      </c>
      <c r="I159" s="2" t="s">
        <v>109</v>
      </c>
      <c r="J159" s="13">
        <v>-35000</v>
      </c>
      <c r="K159" s="13"/>
      <c r="L159" s="13"/>
      <c r="M159" s="13"/>
      <c r="N159" s="13">
        <f>L159</f>
        <v>0</v>
      </c>
      <c r="O159" s="13"/>
    </row>
    <row r="160" spans="1:15" ht="47.25" customHeight="1" x14ac:dyDescent="0.25">
      <c r="A160" s="6" t="s">
        <v>329</v>
      </c>
      <c r="B160" s="42"/>
      <c r="C160" s="42"/>
      <c r="D160" s="42"/>
      <c r="E160" s="73">
        <v>851</v>
      </c>
      <c r="F160" s="2" t="s">
        <v>75</v>
      </c>
      <c r="G160" s="2" t="s">
        <v>11</v>
      </c>
      <c r="H160" s="3" t="s">
        <v>330</v>
      </c>
      <c r="I160" s="2"/>
      <c r="J160" s="13">
        <f t="shared" ref="J160:M160" si="166">J161</f>
        <v>-215000</v>
      </c>
      <c r="K160" s="13">
        <f t="shared" si="166"/>
        <v>0</v>
      </c>
      <c r="L160" s="13">
        <f t="shared" si="166"/>
        <v>0</v>
      </c>
      <c r="M160" s="13">
        <f t="shared" si="166"/>
        <v>0</v>
      </c>
      <c r="N160" s="13">
        <f t="shared" ref="N160:O161" si="167">N161</f>
        <v>0</v>
      </c>
      <c r="O160" s="13">
        <f t="shared" si="167"/>
        <v>0</v>
      </c>
    </row>
    <row r="161" spans="1:15" ht="59.25" customHeight="1" x14ac:dyDescent="0.25">
      <c r="A161" s="42" t="s">
        <v>22</v>
      </c>
      <c r="B161" s="42"/>
      <c r="C161" s="42"/>
      <c r="D161" s="42"/>
      <c r="E161" s="73">
        <v>851</v>
      </c>
      <c r="F161" s="2" t="s">
        <v>75</v>
      </c>
      <c r="G161" s="2" t="s">
        <v>11</v>
      </c>
      <c r="H161" s="3" t="s">
        <v>330</v>
      </c>
      <c r="I161" s="2" t="s">
        <v>23</v>
      </c>
      <c r="J161" s="13">
        <f t="shared" ref="J161:M161" si="168">J162</f>
        <v>-215000</v>
      </c>
      <c r="K161" s="13">
        <f t="shared" si="168"/>
        <v>0</v>
      </c>
      <c r="L161" s="13">
        <f t="shared" si="168"/>
        <v>0</v>
      </c>
      <c r="M161" s="13">
        <f t="shared" si="168"/>
        <v>0</v>
      </c>
      <c r="N161" s="13">
        <f t="shared" si="167"/>
        <v>0</v>
      </c>
      <c r="O161" s="13">
        <f t="shared" si="167"/>
        <v>0</v>
      </c>
    </row>
    <row r="162" spans="1:15" ht="63.75" customHeight="1" x14ac:dyDescent="0.25">
      <c r="A162" s="42" t="s">
        <v>9</v>
      </c>
      <c r="B162" s="42"/>
      <c r="C162" s="42"/>
      <c r="D162" s="42"/>
      <c r="E162" s="73">
        <v>851</v>
      </c>
      <c r="F162" s="2" t="s">
        <v>75</v>
      </c>
      <c r="G162" s="2" t="s">
        <v>11</v>
      </c>
      <c r="H162" s="3" t="s">
        <v>330</v>
      </c>
      <c r="I162" s="2" t="s">
        <v>24</v>
      </c>
      <c r="J162" s="13">
        <v>-215000</v>
      </c>
      <c r="K162" s="13"/>
      <c r="L162" s="13"/>
      <c r="M162" s="13"/>
      <c r="N162" s="13">
        <f>L162</f>
        <v>0</v>
      </c>
      <c r="O162" s="13"/>
    </row>
    <row r="163" spans="1:15" ht="92.25" hidden="1" customHeight="1" x14ac:dyDescent="0.25">
      <c r="A163" s="28" t="s">
        <v>413</v>
      </c>
      <c r="B163" s="42"/>
      <c r="C163" s="42"/>
      <c r="D163" s="42"/>
      <c r="E163" s="73">
        <v>851</v>
      </c>
      <c r="F163" s="2" t="s">
        <v>75</v>
      </c>
      <c r="G163" s="2" t="s">
        <v>11</v>
      </c>
      <c r="H163" s="37" t="s">
        <v>113</v>
      </c>
      <c r="I163" s="4"/>
      <c r="J163" s="13">
        <f t="shared" ref="J163" si="169">J164+J166</f>
        <v>0</v>
      </c>
      <c r="K163" s="13">
        <f t="shared" ref="K163" si="170">K164+K166</f>
        <v>0</v>
      </c>
      <c r="L163" s="13">
        <f t="shared" ref="L163:O163" si="171">L164+L166</f>
        <v>0</v>
      </c>
      <c r="M163" s="13">
        <f t="shared" si="171"/>
        <v>0</v>
      </c>
      <c r="N163" s="13">
        <f t="shared" si="171"/>
        <v>0</v>
      </c>
      <c r="O163" s="13">
        <f t="shared" si="171"/>
        <v>0</v>
      </c>
    </row>
    <row r="164" spans="1:15" ht="92.25" hidden="1" customHeight="1" x14ac:dyDescent="0.25">
      <c r="A164" s="28" t="s">
        <v>22</v>
      </c>
      <c r="B164" s="42"/>
      <c r="C164" s="42"/>
      <c r="D164" s="42"/>
      <c r="E164" s="73">
        <v>851</v>
      </c>
      <c r="F164" s="2" t="s">
        <v>75</v>
      </c>
      <c r="G164" s="2" t="s">
        <v>11</v>
      </c>
      <c r="H164" s="37" t="s">
        <v>113</v>
      </c>
      <c r="I164" s="4">
        <v>200</v>
      </c>
      <c r="J164" s="13">
        <f t="shared" ref="J164:M164" si="172">J165</f>
        <v>0</v>
      </c>
      <c r="K164" s="13">
        <f t="shared" si="172"/>
        <v>0</v>
      </c>
      <c r="L164" s="13">
        <f t="shared" si="172"/>
        <v>0</v>
      </c>
      <c r="M164" s="13">
        <f t="shared" si="172"/>
        <v>0</v>
      </c>
      <c r="N164" s="13">
        <f t="shared" ref="N164:O164" si="173">N165</f>
        <v>0</v>
      </c>
      <c r="O164" s="13">
        <f t="shared" si="173"/>
        <v>0</v>
      </c>
    </row>
    <row r="165" spans="1:15" ht="92.25" hidden="1" customHeight="1" x14ac:dyDescent="0.25">
      <c r="A165" s="28" t="s">
        <v>9</v>
      </c>
      <c r="B165" s="42"/>
      <c r="C165" s="42"/>
      <c r="D165" s="42"/>
      <c r="E165" s="73">
        <v>851</v>
      </c>
      <c r="F165" s="2" t="s">
        <v>75</v>
      </c>
      <c r="G165" s="2" t="s">
        <v>11</v>
      </c>
      <c r="H165" s="37" t="s">
        <v>113</v>
      </c>
      <c r="I165" s="4">
        <v>240</v>
      </c>
      <c r="J165" s="13"/>
      <c r="K165" s="13"/>
      <c r="L165" s="13"/>
      <c r="M165" s="13"/>
      <c r="N165" s="13"/>
      <c r="O165" s="13">
        <f>L165</f>
        <v>0</v>
      </c>
    </row>
    <row r="166" spans="1:15" ht="92.25" hidden="1" customHeight="1" x14ac:dyDescent="0.25">
      <c r="A166" s="28" t="s">
        <v>53</v>
      </c>
      <c r="B166" s="42"/>
      <c r="C166" s="42"/>
      <c r="D166" s="42"/>
      <c r="E166" s="73">
        <v>851</v>
      </c>
      <c r="F166" s="2" t="s">
        <v>75</v>
      </c>
      <c r="G166" s="2" t="s">
        <v>11</v>
      </c>
      <c r="H166" s="37" t="s">
        <v>113</v>
      </c>
      <c r="I166" s="4">
        <v>600</v>
      </c>
      <c r="J166" s="13">
        <f t="shared" ref="J166:M166" si="174">J167</f>
        <v>0</v>
      </c>
      <c r="K166" s="13">
        <f t="shared" si="174"/>
        <v>0</v>
      </c>
      <c r="L166" s="13">
        <f t="shared" si="174"/>
        <v>0</v>
      </c>
      <c r="M166" s="13">
        <f t="shared" si="174"/>
        <v>0</v>
      </c>
      <c r="N166" s="13">
        <f t="shared" ref="N166:O166" si="175">N167</f>
        <v>0</v>
      </c>
      <c r="O166" s="13">
        <f t="shared" si="175"/>
        <v>0</v>
      </c>
    </row>
    <row r="167" spans="1:15" ht="92.25" hidden="1" customHeight="1" x14ac:dyDescent="0.25">
      <c r="A167" s="28" t="s">
        <v>108</v>
      </c>
      <c r="B167" s="42"/>
      <c r="C167" s="42"/>
      <c r="D167" s="42"/>
      <c r="E167" s="73">
        <v>851</v>
      </c>
      <c r="F167" s="2" t="s">
        <v>75</v>
      </c>
      <c r="G167" s="2" t="s">
        <v>11</v>
      </c>
      <c r="H167" s="37" t="s">
        <v>113</v>
      </c>
      <c r="I167" s="2" t="s">
        <v>109</v>
      </c>
      <c r="J167" s="13"/>
      <c r="K167" s="13"/>
      <c r="L167" s="13"/>
      <c r="M167" s="13"/>
      <c r="N167" s="13"/>
      <c r="O167" s="13">
        <f>L167</f>
        <v>0</v>
      </c>
    </row>
    <row r="168" spans="1:15" ht="92.25" hidden="1" customHeight="1" x14ac:dyDescent="0.25">
      <c r="A168" s="28" t="s">
        <v>414</v>
      </c>
      <c r="B168" s="42"/>
      <c r="C168" s="42"/>
      <c r="D168" s="42"/>
      <c r="E168" s="73">
        <v>851</v>
      </c>
      <c r="F168" s="3" t="s">
        <v>75</v>
      </c>
      <c r="G168" s="3" t="s">
        <v>11</v>
      </c>
      <c r="H168" s="37" t="s">
        <v>334</v>
      </c>
      <c r="I168" s="3"/>
      <c r="J168" s="13">
        <f t="shared" ref="J168:K169" si="176">J169</f>
        <v>0</v>
      </c>
      <c r="K168" s="13">
        <f t="shared" si="176"/>
        <v>0</v>
      </c>
      <c r="L168" s="13">
        <f t="shared" ref="L168:O169" si="177">L169</f>
        <v>0</v>
      </c>
      <c r="M168" s="13">
        <f t="shared" si="177"/>
        <v>0</v>
      </c>
      <c r="N168" s="13">
        <f t="shared" si="177"/>
        <v>0</v>
      </c>
      <c r="O168" s="13">
        <f t="shared" si="177"/>
        <v>0</v>
      </c>
    </row>
    <row r="169" spans="1:15" ht="92.25" hidden="1" customHeight="1" x14ac:dyDescent="0.25">
      <c r="A169" s="28" t="s">
        <v>53</v>
      </c>
      <c r="B169" s="42"/>
      <c r="C169" s="42"/>
      <c r="D169" s="42"/>
      <c r="E169" s="73">
        <v>851</v>
      </c>
      <c r="F169" s="2" t="s">
        <v>75</v>
      </c>
      <c r="G169" s="2" t="s">
        <v>11</v>
      </c>
      <c r="H169" s="37" t="s">
        <v>334</v>
      </c>
      <c r="I169" s="2" t="s">
        <v>107</v>
      </c>
      <c r="J169" s="13">
        <f t="shared" si="176"/>
        <v>0</v>
      </c>
      <c r="K169" s="13">
        <f t="shared" si="176"/>
        <v>0</v>
      </c>
      <c r="L169" s="13">
        <f t="shared" si="177"/>
        <v>0</v>
      </c>
      <c r="M169" s="13">
        <f t="shared" si="177"/>
        <v>0</v>
      </c>
      <c r="N169" s="13">
        <f t="shared" si="177"/>
        <v>0</v>
      </c>
      <c r="O169" s="13">
        <f t="shared" si="177"/>
        <v>0</v>
      </c>
    </row>
    <row r="170" spans="1:15" ht="92.25" hidden="1" customHeight="1" x14ac:dyDescent="0.25">
      <c r="A170" s="28" t="s">
        <v>108</v>
      </c>
      <c r="B170" s="42"/>
      <c r="C170" s="42"/>
      <c r="D170" s="42"/>
      <c r="E170" s="73">
        <v>851</v>
      </c>
      <c r="F170" s="2" t="s">
        <v>75</v>
      </c>
      <c r="G170" s="2" t="s">
        <v>11</v>
      </c>
      <c r="H170" s="37" t="s">
        <v>334</v>
      </c>
      <c r="I170" s="2" t="s">
        <v>109</v>
      </c>
      <c r="J170" s="13"/>
      <c r="K170" s="13"/>
      <c r="L170" s="13"/>
      <c r="M170" s="13"/>
      <c r="N170" s="13"/>
      <c r="O170" s="13"/>
    </row>
    <row r="171" spans="1:15" ht="92.25" hidden="1" customHeight="1" x14ac:dyDescent="0.25">
      <c r="A171" s="6" t="s">
        <v>345</v>
      </c>
      <c r="B171" s="42"/>
      <c r="C171" s="42"/>
      <c r="D171" s="42"/>
      <c r="E171" s="73">
        <v>851</v>
      </c>
      <c r="F171" s="2" t="s">
        <v>75</v>
      </c>
      <c r="G171" s="2" t="s">
        <v>11</v>
      </c>
      <c r="H171" s="3" t="s">
        <v>341</v>
      </c>
      <c r="I171" s="2"/>
      <c r="J171" s="13">
        <f t="shared" ref="J171:K172" si="178">J172</f>
        <v>0</v>
      </c>
      <c r="K171" s="13">
        <f t="shared" si="178"/>
        <v>0</v>
      </c>
      <c r="L171" s="13">
        <f t="shared" ref="L171:O172" si="179">L172</f>
        <v>0</v>
      </c>
      <c r="M171" s="13">
        <f t="shared" si="179"/>
        <v>0</v>
      </c>
      <c r="N171" s="13">
        <f t="shared" si="179"/>
        <v>0</v>
      </c>
      <c r="O171" s="13">
        <f t="shared" si="179"/>
        <v>0</v>
      </c>
    </row>
    <row r="172" spans="1:15" ht="92.25" hidden="1" customHeight="1" x14ac:dyDescent="0.25">
      <c r="A172" s="42" t="s">
        <v>53</v>
      </c>
      <c r="B172" s="42"/>
      <c r="C172" s="42"/>
      <c r="D172" s="42"/>
      <c r="E172" s="73">
        <v>851</v>
      </c>
      <c r="F172" s="2" t="s">
        <v>75</v>
      </c>
      <c r="G172" s="2" t="s">
        <v>11</v>
      </c>
      <c r="H172" s="3" t="s">
        <v>341</v>
      </c>
      <c r="I172" s="2" t="s">
        <v>107</v>
      </c>
      <c r="J172" s="13">
        <f t="shared" si="178"/>
        <v>0</v>
      </c>
      <c r="K172" s="13">
        <f t="shared" si="178"/>
        <v>0</v>
      </c>
      <c r="L172" s="13">
        <f t="shared" si="179"/>
        <v>0</v>
      </c>
      <c r="M172" s="13">
        <f t="shared" si="179"/>
        <v>0</v>
      </c>
      <c r="N172" s="13">
        <f t="shared" si="179"/>
        <v>0</v>
      </c>
      <c r="O172" s="13">
        <f t="shared" si="179"/>
        <v>0</v>
      </c>
    </row>
    <row r="173" spans="1:15" ht="92.25" hidden="1" customHeight="1" x14ac:dyDescent="0.25">
      <c r="A173" s="42" t="s">
        <v>54</v>
      </c>
      <c r="B173" s="42"/>
      <c r="C173" s="42"/>
      <c r="D173" s="42"/>
      <c r="E173" s="73">
        <v>851</v>
      </c>
      <c r="F173" s="2" t="s">
        <v>75</v>
      </c>
      <c r="G173" s="2" t="s">
        <v>11</v>
      </c>
      <c r="H173" s="3" t="s">
        <v>341</v>
      </c>
      <c r="I173" s="2" t="s">
        <v>109</v>
      </c>
      <c r="J173" s="13"/>
      <c r="K173" s="13"/>
      <c r="L173" s="13"/>
      <c r="M173" s="13"/>
      <c r="N173" s="13"/>
      <c r="O173" s="13"/>
    </row>
    <row r="174" spans="1:15" ht="92.25" hidden="1" customHeight="1" x14ac:dyDescent="0.25">
      <c r="A174" s="6" t="s">
        <v>348</v>
      </c>
      <c r="B174" s="42"/>
      <c r="C174" s="42"/>
      <c r="D174" s="42"/>
      <c r="E174" s="73">
        <v>851</v>
      </c>
      <c r="F174" s="3" t="s">
        <v>75</v>
      </c>
      <c r="G174" s="3" t="s">
        <v>11</v>
      </c>
      <c r="H174" s="3" t="s">
        <v>337</v>
      </c>
      <c r="I174" s="3"/>
      <c r="J174" s="13">
        <f t="shared" ref="J174" si="180">J175</f>
        <v>0</v>
      </c>
      <c r="K174" s="13">
        <f t="shared" ref="K174" si="181">K175</f>
        <v>0</v>
      </c>
      <c r="L174" s="13">
        <f t="shared" ref="L174:O174" si="182">L175</f>
        <v>0</v>
      </c>
      <c r="M174" s="13">
        <f t="shared" si="182"/>
        <v>0</v>
      </c>
      <c r="N174" s="13">
        <f t="shared" si="182"/>
        <v>0</v>
      </c>
      <c r="O174" s="13">
        <f t="shared" si="182"/>
        <v>0</v>
      </c>
    </row>
    <row r="175" spans="1:15" ht="92.25" hidden="1" customHeight="1" x14ac:dyDescent="0.25">
      <c r="A175" s="42" t="s">
        <v>53</v>
      </c>
      <c r="B175" s="42"/>
      <c r="C175" s="42"/>
      <c r="D175" s="42"/>
      <c r="E175" s="73">
        <v>851</v>
      </c>
      <c r="F175" s="2" t="s">
        <v>75</v>
      </c>
      <c r="G175" s="2" t="s">
        <v>11</v>
      </c>
      <c r="H175" s="3" t="s">
        <v>337</v>
      </c>
      <c r="I175" s="2" t="s">
        <v>107</v>
      </c>
      <c r="J175" s="13">
        <f t="shared" ref="J175" si="183">J176</f>
        <v>0</v>
      </c>
      <c r="K175" s="13">
        <f t="shared" ref="K175" si="184">K176</f>
        <v>0</v>
      </c>
      <c r="L175" s="13">
        <f t="shared" ref="L175:O175" si="185">L176</f>
        <v>0</v>
      </c>
      <c r="M175" s="13">
        <f t="shared" si="185"/>
        <v>0</v>
      </c>
      <c r="N175" s="13">
        <f t="shared" si="185"/>
        <v>0</v>
      </c>
      <c r="O175" s="13">
        <f t="shared" si="185"/>
        <v>0</v>
      </c>
    </row>
    <row r="176" spans="1:15" ht="92.25" hidden="1" customHeight="1" x14ac:dyDescent="0.25">
      <c r="A176" s="42" t="s">
        <v>108</v>
      </c>
      <c r="B176" s="42"/>
      <c r="C176" s="42"/>
      <c r="D176" s="42"/>
      <c r="E176" s="73">
        <v>851</v>
      </c>
      <c r="F176" s="2" t="s">
        <v>75</v>
      </c>
      <c r="G176" s="2" t="s">
        <v>11</v>
      </c>
      <c r="H176" s="3" t="s">
        <v>337</v>
      </c>
      <c r="I176" s="2" t="s">
        <v>109</v>
      </c>
      <c r="J176" s="13"/>
      <c r="K176" s="13"/>
      <c r="L176" s="13"/>
      <c r="M176" s="13"/>
      <c r="N176" s="13"/>
      <c r="O176" s="13"/>
    </row>
    <row r="177" spans="1:15" ht="92.25" hidden="1" customHeight="1" x14ac:dyDescent="0.25">
      <c r="A177" s="12" t="s">
        <v>118</v>
      </c>
      <c r="B177" s="42"/>
      <c r="C177" s="42"/>
      <c r="D177" s="42"/>
      <c r="E177" s="73">
        <v>851</v>
      </c>
      <c r="F177" s="2" t="s">
        <v>75</v>
      </c>
      <c r="G177" s="2" t="s">
        <v>13</v>
      </c>
      <c r="H177" s="37" t="s">
        <v>61</v>
      </c>
      <c r="I177" s="2"/>
      <c r="J177" s="58">
        <f t="shared" ref="J177:K179" si="186">J178</f>
        <v>0</v>
      </c>
      <c r="K177" s="58">
        <f t="shared" si="186"/>
        <v>0</v>
      </c>
      <c r="L177" s="58">
        <f t="shared" ref="L177:O179" si="187">L178</f>
        <v>0</v>
      </c>
      <c r="M177" s="58">
        <f t="shared" si="187"/>
        <v>0</v>
      </c>
      <c r="N177" s="58">
        <f t="shared" si="187"/>
        <v>0</v>
      </c>
      <c r="O177" s="58">
        <f t="shared" si="187"/>
        <v>0</v>
      </c>
    </row>
    <row r="178" spans="1:15" ht="92.25" hidden="1" customHeight="1" x14ac:dyDescent="0.25">
      <c r="A178" s="12" t="s">
        <v>119</v>
      </c>
      <c r="B178" s="42"/>
      <c r="C178" s="42"/>
      <c r="D178" s="42"/>
      <c r="E178" s="73">
        <v>851</v>
      </c>
      <c r="F178" s="2" t="s">
        <v>75</v>
      </c>
      <c r="G178" s="2" t="s">
        <v>13</v>
      </c>
      <c r="H178" s="37" t="s">
        <v>120</v>
      </c>
      <c r="I178" s="2"/>
      <c r="J178" s="13">
        <f t="shared" si="186"/>
        <v>0</v>
      </c>
      <c r="K178" s="13">
        <f t="shared" si="186"/>
        <v>0</v>
      </c>
      <c r="L178" s="13">
        <f t="shared" si="187"/>
        <v>0</v>
      </c>
      <c r="M178" s="13">
        <f t="shared" si="187"/>
        <v>0</v>
      </c>
      <c r="N178" s="13">
        <f t="shared" si="187"/>
        <v>0</v>
      </c>
      <c r="O178" s="13">
        <f t="shared" si="187"/>
        <v>0</v>
      </c>
    </row>
    <row r="179" spans="1:15" ht="92.25" hidden="1" customHeight="1" x14ac:dyDescent="0.25">
      <c r="A179" s="42" t="s">
        <v>22</v>
      </c>
      <c r="B179" s="41"/>
      <c r="C179" s="41"/>
      <c r="D179" s="41"/>
      <c r="E179" s="73">
        <v>851</v>
      </c>
      <c r="F179" s="2" t="s">
        <v>75</v>
      </c>
      <c r="G179" s="2" t="s">
        <v>13</v>
      </c>
      <c r="H179" s="37" t="s">
        <v>120</v>
      </c>
      <c r="I179" s="2" t="s">
        <v>23</v>
      </c>
      <c r="J179" s="13">
        <f t="shared" si="186"/>
        <v>0</v>
      </c>
      <c r="K179" s="13">
        <f t="shared" si="186"/>
        <v>0</v>
      </c>
      <c r="L179" s="13">
        <f t="shared" si="187"/>
        <v>0</v>
      </c>
      <c r="M179" s="13">
        <f t="shared" si="187"/>
        <v>0</v>
      </c>
      <c r="N179" s="13">
        <f t="shared" si="187"/>
        <v>0</v>
      </c>
      <c r="O179" s="13">
        <f t="shared" si="187"/>
        <v>0</v>
      </c>
    </row>
    <row r="180" spans="1:15" ht="92.25" hidden="1" customHeight="1" x14ac:dyDescent="0.25">
      <c r="A180" s="42" t="s">
        <v>9</v>
      </c>
      <c r="B180" s="42"/>
      <c r="C180" s="42"/>
      <c r="D180" s="42"/>
      <c r="E180" s="73">
        <v>851</v>
      </c>
      <c r="F180" s="2" t="s">
        <v>75</v>
      </c>
      <c r="G180" s="2" t="s">
        <v>13</v>
      </c>
      <c r="H180" s="37" t="s">
        <v>120</v>
      </c>
      <c r="I180" s="2" t="s">
        <v>24</v>
      </c>
      <c r="J180" s="13"/>
      <c r="K180" s="13"/>
      <c r="L180" s="13"/>
      <c r="M180" s="13"/>
      <c r="N180" s="13">
        <f>L180</f>
        <v>0</v>
      </c>
      <c r="O180" s="13"/>
    </row>
    <row r="181" spans="1:15" ht="18.75" customHeight="1" x14ac:dyDescent="0.25">
      <c r="A181" s="12" t="s">
        <v>121</v>
      </c>
      <c r="B181" s="42"/>
      <c r="C181" s="42"/>
      <c r="D181" s="42"/>
      <c r="E181" s="73">
        <v>851</v>
      </c>
      <c r="F181" s="2" t="s">
        <v>122</v>
      </c>
      <c r="G181" s="2"/>
      <c r="H181" s="37" t="s">
        <v>61</v>
      </c>
      <c r="I181" s="2"/>
      <c r="J181" s="13">
        <f t="shared" ref="J181" si="188">J182+J186+J190+J197</f>
        <v>85000</v>
      </c>
      <c r="K181" s="13">
        <f t="shared" ref="K181" si="189">K182+K186+K190+K197</f>
        <v>0</v>
      </c>
      <c r="L181" s="13">
        <f t="shared" ref="L181:O181" si="190">L182+L186+L190+L197</f>
        <v>0</v>
      </c>
      <c r="M181" s="13">
        <f t="shared" si="190"/>
        <v>0</v>
      </c>
      <c r="N181" s="13">
        <f t="shared" si="190"/>
        <v>0</v>
      </c>
      <c r="O181" s="13">
        <f t="shared" si="190"/>
        <v>0</v>
      </c>
    </row>
    <row r="182" spans="1:15" ht="92.25" hidden="1" customHeight="1" x14ac:dyDescent="0.25">
      <c r="A182" s="12" t="s">
        <v>123</v>
      </c>
      <c r="B182" s="42"/>
      <c r="C182" s="42"/>
      <c r="D182" s="42"/>
      <c r="E182" s="73">
        <v>851</v>
      </c>
      <c r="F182" s="2" t="s">
        <v>122</v>
      </c>
      <c r="G182" s="2" t="s">
        <v>11</v>
      </c>
      <c r="H182" s="37" t="s">
        <v>61</v>
      </c>
      <c r="I182" s="2"/>
      <c r="J182" s="13">
        <f t="shared" ref="J182:K184" si="191">J183</f>
        <v>0</v>
      </c>
      <c r="K182" s="13">
        <f t="shared" si="191"/>
        <v>0</v>
      </c>
      <c r="L182" s="13">
        <f t="shared" ref="L182:O184" si="192">L183</f>
        <v>0</v>
      </c>
      <c r="M182" s="13">
        <f t="shared" si="192"/>
        <v>0</v>
      </c>
      <c r="N182" s="13">
        <f t="shared" si="192"/>
        <v>0</v>
      </c>
      <c r="O182" s="13">
        <f t="shared" si="192"/>
        <v>0</v>
      </c>
    </row>
    <row r="183" spans="1:15" ht="92.25" hidden="1" customHeight="1" x14ac:dyDescent="0.25">
      <c r="A183" s="12" t="s">
        <v>124</v>
      </c>
      <c r="B183" s="42"/>
      <c r="C183" s="42"/>
      <c r="D183" s="42"/>
      <c r="E183" s="73">
        <v>851</v>
      </c>
      <c r="F183" s="2" t="s">
        <v>122</v>
      </c>
      <c r="G183" s="2" t="s">
        <v>11</v>
      </c>
      <c r="H183" s="37" t="s">
        <v>415</v>
      </c>
      <c r="I183" s="2"/>
      <c r="J183" s="13">
        <f t="shared" si="191"/>
        <v>0</v>
      </c>
      <c r="K183" s="13">
        <f t="shared" si="191"/>
        <v>0</v>
      </c>
      <c r="L183" s="13">
        <f t="shared" si="192"/>
        <v>0</v>
      </c>
      <c r="M183" s="13">
        <f t="shared" si="192"/>
        <v>0</v>
      </c>
      <c r="N183" s="13">
        <f t="shared" si="192"/>
        <v>0</v>
      </c>
      <c r="O183" s="13">
        <f t="shared" si="192"/>
        <v>0</v>
      </c>
    </row>
    <row r="184" spans="1:15" ht="92.25" hidden="1" customHeight="1" x14ac:dyDescent="0.25">
      <c r="A184" s="41" t="s">
        <v>126</v>
      </c>
      <c r="B184" s="41"/>
      <c r="C184" s="41"/>
      <c r="D184" s="41"/>
      <c r="E184" s="73">
        <v>851</v>
      </c>
      <c r="F184" s="2" t="s">
        <v>122</v>
      </c>
      <c r="G184" s="2" t="s">
        <v>11</v>
      </c>
      <c r="H184" s="37" t="s">
        <v>415</v>
      </c>
      <c r="I184" s="2" t="s">
        <v>127</v>
      </c>
      <c r="J184" s="13">
        <f t="shared" si="191"/>
        <v>0</v>
      </c>
      <c r="K184" s="13">
        <f t="shared" si="191"/>
        <v>0</v>
      </c>
      <c r="L184" s="13">
        <f t="shared" si="192"/>
        <v>0</v>
      </c>
      <c r="M184" s="13">
        <f t="shared" si="192"/>
        <v>0</v>
      </c>
      <c r="N184" s="13">
        <f t="shared" si="192"/>
        <v>0</v>
      </c>
      <c r="O184" s="13">
        <f t="shared" si="192"/>
        <v>0</v>
      </c>
    </row>
    <row r="185" spans="1:15" ht="92.25" hidden="1" customHeight="1" x14ac:dyDescent="0.25">
      <c r="A185" s="41" t="s">
        <v>128</v>
      </c>
      <c r="B185" s="42"/>
      <c r="C185" s="42"/>
      <c r="D185" s="14"/>
      <c r="E185" s="73">
        <v>851</v>
      </c>
      <c r="F185" s="2" t="s">
        <v>122</v>
      </c>
      <c r="G185" s="2" t="s">
        <v>11</v>
      </c>
      <c r="H185" s="37" t="s">
        <v>415</v>
      </c>
      <c r="I185" s="2" t="s">
        <v>129</v>
      </c>
      <c r="J185" s="13"/>
      <c r="K185" s="13"/>
      <c r="L185" s="13"/>
      <c r="M185" s="13"/>
      <c r="N185" s="13">
        <f>L185</f>
        <v>0</v>
      </c>
      <c r="O185" s="13"/>
    </row>
    <row r="186" spans="1:15" ht="33.75" customHeight="1" x14ac:dyDescent="0.25">
      <c r="A186" s="12" t="s">
        <v>130</v>
      </c>
      <c r="B186" s="42"/>
      <c r="C186" s="42"/>
      <c r="D186" s="42"/>
      <c r="E186" s="73">
        <v>851</v>
      </c>
      <c r="F186" s="2" t="s">
        <v>122</v>
      </c>
      <c r="G186" s="2" t="s">
        <v>58</v>
      </c>
      <c r="H186" s="3"/>
      <c r="I186" s="2"/>
      <c r="J186" s="13">
        <f t="shared" ref="J186:L187" si="193">J187</f>
        <v>-25000</v>
      </c>
      <c r="K186" s="13">
        <f t="shared" si="193"/>
        <v>0</v>
      </c>
      <c r="L186" s="13">
        <f t="shared" si="193"/>
        <v>0</v>
      </c>
      <c r="M186" s="13">
        <f t="shared" ref="L186:O188" si="194">M187</f>
        <v>0</v>
      </c>
      <c r="N186" s="13">
        <f t="shared" si="194"/>
        <v>0</v>
      </c>
      <c r="O186" s="13">
        <f t="shared" si="194"/>
        <v>0</v>
      </c>
    </row>
    <row r="187" spans="1:15" ht="33" customHeight="1" x14ac:dyDescent="0.25">
      <c r="A187" s="12" t="s">
        <v>131</v>
      </c>
      <c r="B187" s="42"/>
      <c r="C187" s="42"/>
      <c r="D187" s="14"/>
      <c r="E187" s="73">
        <v>851</v>
      </c>
      <c r="F187" s="2" t="s">
        <v>122</v>
      </c>
      <c r="G187" s="2" t="s">
        <v>58</v>
      </c>
      <c r="H187" s="3" t="s">
        <v>300</v>
      </c>
      <c r="I187" s="2"/>
      <c r="J187" s="13">
        <f t="shared" ref="J187:K188" si="195">J188</f>
        <v>-25000</v>
      </c>
      <c r="K187" s="13">
        <f t="shared" si="195"/>
        <v>0</v>
      </c>
      <c r="L187" s="13">
        <f t="shared" si="193"/>
        <v>0</v>
      </c>
      <c r="M187" s="13">
        <f t="shared" si="194"/>
        <v>0</v>
      </c>
      <c r="N187" s="13">
        <f t="shared" si="194"/>
        <v>0</v>
      </c>
      <c r="O187" s="13">
        <f t="shared" si="194"/>
        <v>0</v>
      </c>
    </row>
    <row r="188" spans="1:15" ht="29.25" customHeight="1" x14ac:dyDescent="0.25">
      <c r="A188" s="41" t="s">
        <v>126</v>
      </c>
      <c r="B188" s="42"/>
      <c r="C188" s="42"/>
      <c r="D188" s="14"/>
      <c r="E188" s="73">
        <v>851</v>
      </c>
      <c r="F188" s="2" t="s">
        <v>122</v>
      </c>
      <c r="G188" s="2" t="s">
        <v>58</v>
      </c>
      <c r="H188" s="3" t="s">
        <v>300</v>
      </c>
      <c r="I188" s="2" t="s">
        <v>127</v>
      </c>
      <c r="J188" s="13">
        <f t="shared" si="195"/>
        <v>-25000</v>
      </c>
      <c r="K188" s="13">
        <f t="shared" si="195"/>
        <v>0</v>
      </c>
      <c r="L188" s="13">
        <f t="shared" si="194"/>
        <v>0</v>
      </c>
      <c r="M188" s="13">
        <f t="shared" si="194"/>
        <v>0</v>
      </c>
      <c r="N188" s="13">
        <f t="shared" si="194"/>
        <v>0</v>
      </c>
      <c r="O188" s="13">
        <f t="shared" si="194"/>
        <v>0</v>
      </c>
    </row>
    <row r="189" spans="1:15" ht="51" customHeight="1" x14ac:dyDescent="0.25">
      <c r="A189" s="41" t="s">
        <v>128</v>
      </c>
      <c r="B189" s="42"/>
      <c r="C189" s="42"/>
      <c r="D189" s="14"/>
      <c r="E189" s="73">
        <v>851</v>
      </c>
      <c r="F189" s="2" t="s">
        <v>122</v>
      </c>
      <c r="G189" s="2" t="s">
        <v>58</v>
      </c>
      <c r="H189" s="3" t="s">
        <v>300</v>
      </c>
      <c r="I189" s="2" t="s">
        <v>129</v>
      </c>
      <c r="J189" s="13">
        <v>-25000</v>
      </c>
      <c r="K189" s="13"/>
      <c r="L189" s="13"/>
      <c r="M189" s="13"/>
      <c r="N189" s="13">
        <f>L189</f>
        <v>0</v>
      </c>
      <c r="O189" s="13"/>
    </row>
    <row r="190" spans="1:15" ht="92.25" hidden="1" customHeight="1" x14ac:dyDescent="0.25">
      <c r="A190" s="56" t="s">
        <v>132</v>
      </c>
      <c r="B190" s="42"/>
      <c r="C190" s="42"/>
      <c r="D190" s="42"/>
      <c r="E190" s="73">
        <v>851</v>
      </c>
      <c r="F190" s="2" t="s">
        <v>122</v>
      </c>
      <c r="G190" s="2" t="s">
        <v>13</v>
      </c>
      <c r="H190" s="37" t="s">
        <v>61</v>
      </c>
      <c r="I190" s="2"/>
      <c r="J190" s="13">
        <f t="shared" ref="J190" si="196">J194+J191</f>
        <v>0</v>
      </c>
      <c r="K190" s="13">
        <f t="shared" ref="K190" si="197">K194+K191</f>
        <v>0</v>
      </c>
      <c r="L190" s="13">
        <f t="shared" ref="L190:O190" si="198">L194+L191</f>
        <v>0</v>
      </c>
      <c r="M190" s="13">
        <f t="shared" si="198"/>
        <v>0</v>
      </c>
      <c r="N190" s="13">
        <f t="shared" si="198"/>
        <v>0</v>
      </c>
      <c r="O190" s="13">
        <f t="shared" si="198"/>
        <v>0</v>
      </c>
    </row>
    <row r="191" spans="1:15" s="1" customFormat="1" ht="92.25" hidden="1" customHeight="1" x14ac:dyDescent="0.25">
      <c r="A191" s="28" t="s">
        <v>236</v>
      </c>
      <c r="B191" s="42"/>
      <c r="C191" s="42"/>
      <c r="D191" s="42"/>
      <c r="E191" s="73">
        <v>851</v>
      </c>
      <c r="F191" s="3" t="s">
        <v>122</v>
      </c>
      <c r="G191" s="3" t="s">
        <v>13</v>
      </c>
      <c r="H191" s="37" t="s">
        <v>133</v>
      </c>
      <c r="I191" s="3"/>
      <c r="J191" s="13">
        <f t="shared" ref="J191:K192" si="199">J192</f>
        <v>0</v>
      </c>
      <c r="K191" s="13">
        <f t="shared" si="199"/>
        <v>0</v>
      </c>
      <c r="L191" s="13">
        <f t="shared" ref="L191:O192" si="200">L192</f>
        <v>0</v>
      </c>
      <c r="M191" s="13">
        <f t="shared" si="200"/>
        <v>0</v>
      </c>
      <c r="N191" s="13">
        <f t="shared" si="200"/>
        <v>0</v>
      </c>
      <c r="O191" s="13">
        <f t="shared" si="200"/>
        <v>0</v>
      </c>
    </row>
    <row r="192" spans="1:15" s="1" customFormat="1" ht="92.25" hidden="1" customHeight="1" x14ac:dyDescent="0.25">
      <c r="A192" s="28" t="s">
        <v>92</v>
      </c>
      <c r="B192" s="42"/>
      <c r="C192" s="42"/>
      <c r="D192" s="42"/>
      <c r="E192" s="73">
        <v>851</v>
      </c>
      <c r="F192" s="3" t="s">
        <v>122</v>
      </c>
      <c r="G192" s="3" t="s">
        <v>13</v>
      </c>
      <c r="H192" s="37" t="s">
        <v>133</v>
      </c>
      <c r="I192" s="3" t="s">
        <v>93</v>
      </c>
      <c r="J192" s="13">
        <f t="shared" si="199"/>
        <v>0</v>
      </c>
      <c r="K192" s="13">
        <f t="shared" si="199"/>
        <v>0</v>
      </c>
      <c r="L192" s="13">
        <f t="shared" si="200"/>
        <v>0</v>
      </c>
      <c r="M192" s="13">
        <f t="shared" si="200"/>
        <v>0</v>
      </c>
      <c r="N192" s="13">
        <f t="shared" si="200"/>
        <v>0</v>
      </c>
      <c r="O192" s="13">
        <f t="shared" si="200"/>
        <v>0</v>
      </c>
    </row>
    <row r="193" spans="1:15" s="1" customFormat="1" ht="92.25" hidden="1" customHeight="1" x14ac:dyDescent="0.25">
      <c r="A193" s="28" t="s">
        <v>94</v>
      </c>
      <c r="B193" s="42"/>
      <c r="C193" s="42"/>
      <c r="D193" s="42"/>
      <c r="E193" s="73">
        <v>851</v>
      </c>
      <c r="F193" s="3" t="s">
        <v>122</v>
      </c>
      <c r="G193" s="3" t="s">
        <v>13</v>
      </c>
      <c r="H193" s="37" t="s">
        <v>133</v>
      </c>
      <c r="I193" s="3" t="s">
        <v>95</v>
      </c>
      <c r="J193" s="13"/>
      <c r="K193" s="13"/>
      <c r="L193" s="13"/>
      <c r="M193" s="13">
        <f>L193</f>
        <v>0</v>
      </c>
      <c r="N193" s="13"/>
      <c r="O193" s="13"/>
    </row>
    <row r="194" spans="1:15" ht="92.25" hidden="1" customHeight="1" x14ac:dyDescent="0.25">
      <c r="A194" s="28" t="s">
        <v>344</v>
      </c>
      <c r="B194" s="41"/>
      <c r="C194" s="41"/>
      <c r="D194" s="41"/>
      <c r="E194" s="73">
        <v>851</v>
      </c>
      <c r="F194" s="2" t="s">
        <v>122</v>
      </c>
      <c r="G194" s="2" t="s">
        <v>13</v>
      </c>
      <c r="H194" s="37" t="s">
        <v>310</v>
      </c>
      <c r="I194" s="2"/>
      <c r="J194" s="13">
        <f t="shared" ref="J194:K195" si="201">J195</f>
        <v>0</v>
      </c>
      <c r="K194" s="13">
        <f t="shared" si="201"/>
        <v>0</v>
      </c>
      <c r="L194" s="13">
        <f t="shared" ref="L194:O195" si="202">L195</f>
        <v>0</v>
      </c>
      <c r="M194" s="13">
        <f t="shared" si="202"/>
        <v>0</v>
      </c>
      <c r="N194" s="13">
        <f t="shared" si="202"/>
        <v>0</v>
      </c>
      <c r="O194" s="13">
        <f t="shared" si="202"/>
        <v>0</v>
      </c>
    </row>
    <row r="195" spans="1:15" ht="92.25" hidden="1" customHeight="1" x14ac:dyDescent="0.25">
      <c r="A195" s="28" t="s">
        <v>126</v>
      </c>
      <c r="B195" s="41"/>
      <c r="C195" s="41"/>
      <c r="D195" s="41"/>
      <c r="E195" s="73">
        <v>851</v>
      </c>
      <c r="F195" s="2" t="s">
        <v>122</v>
      </c>
      <c r="G195" s="2" t="s">
        <v>13</v>
      </c>
      <c r="H195" s="37" t="s">
        <v>310</v>
      </c>
      <c r="I195" s="2" t="s">
        <v>127</v>
      </c>
      <c r="J195" s="13">
        <f t="shared" si="201"/>
        <v>0</v>
      </c>
      <c r="K195" s="13">
        <f t="shared" si="201"/>
        <v>0</v>
      </c>
      <c r="L195" s="13">
        <f t="shared" si="202"/>
        <v>0</v>
      </c>
      <c r="M195" s="13">
        <f t="shared" si="202"/>
        <v>0</v>
      </c>
      <c r="N195" s="13">
        <f t="shared" si="202"/>
        <v>0</v>
      </c>
      <c r="O195" s="13">
        <f t="shared" si="202"/>
        <v>0</v>
      </c>
    </row>
    <row r="196" spans="1:15" ht="92.25" hidden="1" customHeight="1" x14ac:dyDescent="0.25">
      <c r="A196" s="28" t="s">
        <v>128</v>
      </c>
      <c r="B196" s="41"/>
      <c r="C196" s="41"/>
      <c r="D196" s="41"/>
      <c r="E196" s="73">
        <v>851</v>
      </c>
      <c r="F196" s="2" t="s">
        <v>122</v>
      </c>
      <c r="G196" s="2" t="s">
        <v>13</v>
      </c>
      <c r="H196" s="37" t="s">
        <v>310</v>
      </c>
      <c r="I196" s="2" t="s">
        <v>129</v>
      </c>
      <c r="J196" s="13"/>
      <c r="K196" s="13"/>
      <c r="L196" s="13"/>
      <c r="M196" s="13"/>
      <c r="N196" s="13"/>
      <c r="O196" s="13"/>
    </row>
    <row r="197" spans="1:15" ht="29.25" customHeight="1" x14ac:dyDescent="0.25">
      <c r="A197" s="56" t="s">
        <v>134</v>
      </c>
      <c r="B197" s="42"/>
      <c r="C197" s="42"/>
      <c r="D197" s="42"/>
      <c r="E197" s="73">
        <v>851</v>
      </c>
      <c r="F197" s="2" t="s">
        <v>122</v>
      </c>
      <c r="G197" s="2" t="s">
        <v>135</v>
      </c>
      <c r="H197" s="37" t="s">
        <v>61</v>
      </c>
      <c r="I197" s="2"/>
      <c r="J197" s="13">
        <f t="shared" ref="J197:N197" si="203">J198+J203</f>
        <v>110000</v>
      </c>
      <c r="K197" s="13">
        <f t="shared" si="203"/>
        <v>0</v>
      </c>
      <c r="L197" s="13">
        <f t="shared" si="203"/>
        <v>0</v>
      </c>
      <c r="M197" s="13">
        <f t="shared" si="203"/>
        <v>0</v>
      </c>
      <c r="N197" s="13">
        <f t="shared" si="203"/>
        <v>0</v>
      </c>
      <c r="O197" s="13">
        <f t="shared" ref="O197" si="204">O198+O203</f>
        <v>0</v>
      </c>
    </row>
    <row r="198" spans="1:15" ht="92.25" hidden="1" customHeight="1" x14ac:dyDescent="0.25">
      <c r="A198" s="28" t="s">
        <v>407</v>
      </c>
      <c r="B198" s="73"/>
      <c r="C198" s="73"/>
      <c r="D198" s="73"/>
      <c r="E198" s="73">
        <v>851</v>
      </c>
      <c r="F198" s="2" t="s">
        <v>122</v>
      </c>
      <c r="G198" s="2" t="s">
        <v>135</v>
      </c>
      <c r="H198" s="37" t="s">
        <v>41</v>
      </c>
      <c r="I198" s="2"/>
      <c r="J198" s="13">
        <f t="shared" ref="J198" si="205">J199+J201</f>
        <v>0</v>
      </c>
      <c r="K198" s="13">
        <f t="shared" ref="K198" si="206">K199+K201</f>
        <v>0</v>
      </c>
      <c r="L198" s="13">
        <f t="shared" ref="L198:O198" si="207">L199+L201</f>
        <v>0</v>
      </c>
      <c r="M198" s="13">
        <f t="shared" si="207"/>
        <v>0</v>
      </c>
      <c r="N198" s="13">
        <f t="shared" si="207"/>
        <v>0</v>
      </c>
      <c r="O198" s="13">
        <f t="shared" si="207"/>
        <v>0</v>
      </c>
    </row>
    <row r="199" spans="1:15" ht="92.25" hidden="1" customHeight="1" x14ac:dyDescent="0.25">
      <c r="A199" s="28" t="s">
        <v>16</v>
      </c>
      <c r="B199" s="73"/>
      <c r="C199" s="73"/>
      <c r="D199" s="73"/>
      <c r="E199" s="73">
        <v>851</v>
      </c>
      <c r="F199" s="3" t="s">
        <v>122</v>
      </c>
      <c r="G199" s="3" t="s">
        <v>135</v>
      </c>
      <c r="H199" s="37" t="s">
        <v>41</v>
      </c>
      <c r="I199" s="2" t="s">
        <v>18</v>
      </c>
      <c r="J199" s="13">
        <f t="shared" ref="J199:M199" si="208">J200</f>
        <v>0</v>
      </c>
      <c r="K199" s="13">
        <f t="shared" si="208"/>
        <v>0</v>
      </c>
      <c r="L199" s="13">
        <f t="shared" si="208"/>
        <v>0</v>
      </c>
      <c r="M199" s="13">
        <f t="shared" si="208"/>
        <v>0</v>
      </c>
      <c r="N199" s="13">
        <f t="shared" ref="N199:O199" si="209">N200</f>
        <v>0</v>
      </c>
      <c r="O199" s="13">
        <f t="shared" si="209"/>
        <v>0</v>
      </c>
    </row>
    <row r="200" spans="1:15" ht="92.25" hidden="1" customHeight="1" x14ac:dyDescent="0.25">
      <c r="A200" s="28" t="s">
        <v>405</v>
      </c>
      <c r="B200" s="73"/>
      <c r="C200" s="73"/>
      <c r="D200" s="73"/>
      <c r="E200" s="73">
        <v>851</v>
      </c>
      <c r="F200" s="3" t="s">
        <v>122</v>
      </c>
      <c r="G200" s="3" t="s">
        <v>135</v>
      </c>
      <c r="H200" s="37" t="s">
        <v>41</v>
      </c>
      <c r="I200" s="2" t="s">
        <v>19</v>
      </c>
      <c r="J200" s="13"/>
      <c r="K200" s="13"/>
      <c r="L200" s="13"/>
      <c r="M200" s="13">
        <f>L200</f>
        <v>0</v>
      </c>
      <c r="N200" s="13"/>
      <c r="O200" s="13"/>
    </row>
    <row r="201" spans="1:15" ht="92.25" hidden="1" customHeight="1" x14ac:dyDescent="0.25">
      <c r="A201" s="28" t="s">
        <v>22</v>
      </c>
      <c r="B201" s="73"/>
      <c r="C201" s="73"/>
      <c r="D201" s="73"/>
      <c r="E201" s="73">
        <v>851</v>
      </c>
      <c r="F201" s="3" t="s">
        <v>122</v>
      </c>
      <c r="G201" s="3" t="s">
        <v>135</v>
      </c>
      <c r="H201" s="37" t="s">
        <v>41</v>
      </c>
      <c r="I201" s="2" t="s">
        <v>23</v>
      </c>
      <c r="J201" s="13">
        <f t="shared" ref="J201:M201" si="210">J202</f>
        <v>0</v>
      </c>
      <c r="K201" s="13">
        <f t="shared" si="210"/>
        <v>0</v>
      </c>
      <c r="L201" s="13">
        <f t="shared" si="210"/>
        <v>0</v>
      </c>
      <c r="M201" s="13">
        <f t="shared" si="210"/>
        <v>0</v>
      </c>
      <c r="N201" s="13">
        <f t="shared" ref="N201:O201" si="211">N202</f>
        <v>0</v>
      </c>
      <c r="O201" s="13">
        <f t="shared" si="211"/>
        <v>0</v>
      </c>
    </row>
    <row r="202" spans="1:15" ht="92.25" hidden="1" customHeight="1" x14ac:dyDescent="0.25">
      <c r="A202" s="28" t="s">
        <v>9</v>
      </c>
      <c r="B202" s="73"/>
      <c r="C202" s="73"/>
      <c r="D202" s="73"/>
      <c r="E202" s="73">
        <v>851</v>
      </c>
      <c r="F202" s="3" t="s">
        <v>122</v>
      </c>
      <c r="G202" s="3" t="s">
        <v>135</v>
      </c>
      <c r="H202" s="37" t="s">
        <v>41</v>
      </c>
      <c r="I202" s="2" t="s">
        <v>24</v>
      </c>
      <c r="J202" s="13"/>
      <c r="K202" s="13"/>
      <c r="L202" s="13"/>
      <c r="M202" s="13">
        <f>L202</f>
        <v>0</v>
      </c>
      <c r="N202" s="13"/>
      <c r="O202" s="13"/>
    </row>
    <row r="203" spans="1:15" ht="35.25" customHeight="1" x14ac:dyDescent="0.25">
      <c r="A203" s="12" t="s">
        <v>131</v>
      </c>
      <c r="B203" s="42"/>
      <c r="C203" s="42"/>
      <c r="D203" s="14"/>
      <c r="E203" s="73">
        <v>851</v>
      </c>
      <c r="F203" s="2" t="s">
        <v>122</v>
      </c>
      <c r="G203" s="2" t="s">
        <v>135</v>
      </c>
      <c r="H203" s="3" t="s">
        <v>300</v>
      </c>
      <c r="I203" s="2"/>
      <c r="J203" s="13">
        <f t="shared" ref="J203:K204" si="212">J204</f>
        <v>110000</v>
      </c>
      <c r="K203" s="13">
        <f t="shared" si="212"/>
        <v>0</v>
      </c>
      <c r="L203" s="13">
        <f t="shared" ref="L203:O204" si="213">L204</f>
        <v>0</v>
      </c>
      <c r="M203" s="13">
        <f t="shared" si="213"/>
        <v>0</v>
      </c>
      <c r="N203" s="13">
        <f t="shared" si="213"/>
        <v>0</v>
      </c>
      <c r="O203" s="13">
        <f t="shared" si="213"/>
        <v>0</v>
      </c>
    </row>
    <row r="204" spans="1:15" ht="33" customHeight="1" x14ac:dyDescent="0.25">
      <c r="A204" s="41" t="s">
        <v>126</v>
      </c>
      <c r="B204" s="42"/>
      <c r="C204" s="42"/>
      <c r="D204" s="14"/>
      <c r="E204" s="73">
        <v>851</v>
      </c>
      <c r="F204" s="2" t="s">
        <v>122</v>
      </c>
      <c r="G204" s="2" t="s">
        <v>135</v>
      </c>
      <c r="H204" s="3" t="s">
        <v>300</v>
      </c>
      <c r="I204" s="2" t="s">
        <v>127</v>
      </c>
      <c r="J204" s="13">
        <f t="shared" si="212"/>
        <v>110000</v>
      </c>
      <c r="K204" s="13">
        <f t="shared" si="212"/>
        <v>0</v>
      </c>
      <c r="L204" s="13">
        <f t="shared" si="213"/>
        <v>0</v>
      </c>
      <c r="M204" s="13">
        <f t="shared" si="213"/>
        <v>0</v>
      </c>
      <c r="N204" s="13">
        <f t="shared" si="213"/>
        <v>0</v>
      </c>
      <c r="O204" s="13">
        <f t="shared" si="213"/>
        <v>0</v>
      </c>
    </row>
    <row r="205" spans="1:15" ht="52.5" customHeight="1" x14ac:dyDescent="0.25">
      <c r="A205" s="41" t="s">
        <v>128</v>
      </c>
      <c r="B205" s="42"/>
      <c r="C205" s="42"/>
      <c r="D205" s="14"/>
      <c r="E205" s="73">
        <v>851</v>
      </c>
      <c r="F205" s="2" t="s">
        <v>122</v>
      </c>
      <c r="G205" s="2" t="s">
        <v>135</v>
      </c>
      <c r="H205" s="3" t="s">
        <v>300</v>
      </c>
      <c r="I205" s="2" t="s">
        <v>129</v>
      </c>
      <c r="J205" s="13">
        <f>25000+85000</f>
        <v>110000</v>
      </c>
      <c r="K205" s="13"/>
      <c r="L205" s="13"/>
      <c r="M205" s="13"/>
      <c r="N205" s="13">
        <f>L205</f>
        <v>0</v>
      </c>
      <c r="O205" s="13"/>
    </row>
    <row r="206" spans="1:15" ht="92.25" hidden="1" customHeight="1" x14ac:dyDescent="0.25">
      <c r="A206" s="56" t="s">
        <v>138</v>
      </c>
      <c r="B206" s="42"/>
      <c r="C206" s="42"/>
      <c r="D206" s="42"/>
      <c r="E206" s="73">
        <v>851</v>
      </c>
      <c r="F206" s="2" t="s">
        <v>139</v>
      </c>
      <c r="G206" s="2"/>
      <c r="H206" s="37" t="s">
        <v>61</v>
      </c>
      <c r="I206" s="2"/>
      <c r="J206" s="13">
        <f t="shared" ref="J206" si="214">J211+J207</f>
        <v>0</v>
      </c>
      <c r="K206" s="13">
        <f t="shared" ref="K206" si="215">K211+K207</f>
        <v>0</v>
      </c>
      <c r="L206" s="13">
        <f t="shared" ref="L206:O206" si="216">L211+L207</f>
        <v>0</v>
      </c>
      <c r="M206" s="13">
        <f t="shared" si="216"/>
        <v>0</v>
      </c>
      <c r="N206" s="13">
        <f t="shared" si="216"/>
        <v>0</v>
      </c>
      <c r="O206" s="13">
        <f t="shared" si="216"/>
        <v>0</v>
      </c>
    </row>
    <row r="207" spans="1:15" ht="92.25" hidden="1" customHeight="1" x14ac:dyDescent="0.25">
      <c r="A207" s="56" t="s">
        <v>386</v>
      </c>
      <c r="B207" s="42"/>
      <c r="C207" s="42"/>
      <c r="D207" s="42"/>
      <c r="E207" s="73">
        <v>851</v>
      </c>
      <c r="F207" s="2" t="s">
        <v>139</v>
      </c>
      <c r="G207" s="2" t="s">
        <v>11</v>
      </c>
      <c r="H207" s="37" t="s">
        <v>61</v>
      </c>
      <c r="I207" s="2"/>
      <c r="J207" s="13">
        <f t="shared" ref="J207:K209" si="217">J208</f>
        <v>0</v>
      </c>
      <c r="K207" s="13">
        <f t="shared" si="217"/>
        <v>0</v>
      </c>
      <c r="L207" s="13">
        <f t="shared" ref="L207:O209" si="218">L208</f>
        <v>0</v>
      </c>
      <c r="M207" s="13">
        <f t="shared" si="218"/>
        <v>0</v>
      </c>
      <c r="N207" s="13">
        <f t="shared" si="218"/>
        <v>0</v>
      </c>
      <c r="O207" s="13">
        <f t="shared" si="218"/>
        <v>0</v>
      </c>
    </row>
    <row r="208" spans="1:15" ht="92.25" hidden="1" customHeight="1" x14ac:dyDescent="0.25">
      <c r="A208" s="28" t="s">
        <v>416</v>
      </c>
      <c r="B208" s="42"/>
      <c r="C208" s="42"/>
      <c r="D208" s="42"/>
      <c r="E208" s="73">
        <v>851</v>
      </c>
      <c r="F208" s="2" t="s">
        <v>139</v>
      </c>
      <c r="G208" s="2" t="s">
        <v>11</v>
      </c>
      <c r="H208" s="37" t="s">
        <v>417</v>
      </c>
      <c r="I208" s="2"/>
      <c r="J208" s="13">
        <f t="shared" si="217"/>
        <v>0</v>
      </c>
      <c r="K208" s="13">
        <f t="shared" si="217"/>
        <v>0</v>
      </c>
      <c r="L208" s="13">
        <f t="shared" si="218"/>
        <v>0</v>
      </c>
      <c r="M208" s="13">
        <f t="shared" si="218"/>
        <v>0</v>
      </c>
      <c r="N208" s="13">
        <f t="shared" si="218"/>
        <v>0</v>
      </c>
      <c r="O208" s="13">
        <f t="shared" si="218"/>
        <v>0</v>
      </c>
    </row>
    <row r="209" spans="1:15" ht="92.25" hidden="1" customHeight="1" x14ac:dyDescent="0.25">
      <c r="A209" s="28" t="s">
        <v>22</v>
      </c>
      <c r="B209" s="42"/>
      <c r="C209" s="42"/>
      <c r="D209" s="42"/>
      <c r="E209" s="73">
        <v>851</v>
      </c>
      <c r="F209" s="2" t="s">
        <v>139</v>
      </c>
      <c r="G209" s="2" t="s">
        <v>11</v>
      </c>
      <c r="H209" s="37" t="s">
        <v>417</v>
      </c>
      <c r="I209" s="2" t="s">
        <v>23</v>
      </c>
      <c r="J209" s="13">
        <f t="shared" si="217"/>
        <v>0</v>
      </c>
      <c r="K209" s="13">
        <f t="shared" si="217"/>
        <v>0</v>
      </c>
      <c r="L209" s="13">
        <f t="shared" si="218"/>
        <v>0</v>
      </c>
      <c r="M209" s="13">
        <f t="shared" si="218"/>
        <v>0</v>
      </c>
      <c r="N209" s="13">
        <f t="shared" si="218"/>
        <v>0</v>
      </c>
      <c r="O209" s="13">
        <f t="shared" si="218"/>
        <v>0</v>
      </c>
    </row>
    <row r="210" spans="1:15" ht="92.25" hidden="1" customHeight="1" x14ac:dyDescent="0.25">
      <c r="A210" s="28" t="s">
        <v>9</v>
      </c>
      <c r="B210" s="42"/>
      <c r="C210" s="42"/>
      <c r="D210" s="42"/>
      <c r="E210" s="73">
        <v>851</v>
      </c>
      <c r="F210" s="2" t="s">
        <v>139</v>
      </c>
      <c r="G210" s="2" t="s">
        <v>11</v>
      </c>
      <c r="H210" s="37" t="s">
        <v>417</v>
      </c>
      <c r="I210" s="2" t="s">
        <v>24</v>
      </c>
      <c r="J210" s="13"/>
      <c r="K210" s="13"/>
      <c r="L210" s="13"/>
      <c r="M210" s="13"/>
      <c r="N210" s="13">
        <f>L210</f>
        <v>0</v>
      </c>
      <c r="O210" s="13"/>
    </row>
    <row r="211" spans="1:15" ht="92.25" hidden="1" customHeight="1" x14ac:dyDescent="0.25">
      <c r="A211" s="56" t="s">
        <v>140</v>
      </c>
      <c r="B211" s="14"/>
      <c r="C211" s="14"/>
      <c r="D211" s="14"/>
      <c r="E211" s="73">
        <v>851</v>
      </c>
      <c r="F211" s="2" t="s">
        <v>139</v>
      </c>
      <c r="G211" s="2" t="s">
        <v>56</v>
      </c>
      <c r="H211" s="37" t="s">
        <v>61</v>
      </c>
      <c r="I211" s="2"/>
      <c r="J211" s="13">
        <f t="shared" ref="J211" si="219">J212+J217+J225+J222+J230</f>
        <v>0</v>
      </c>
      <c r="K211" s="13">
        <f t="shared" ref="K211" si="220">K212+K217+K225+K222+K230</f>
        <v>0</v>
      </c>
      <c r="L211" s="13">
        <f t="shared" ref="L211:O211" si="221">L212+L217+L225+L222+L230</f>
        <v>0</v>
      </c>
      <c r="M211" s="13">
        <f t="shared" si="221"/>
        <v>0</v>
      </c>
      <c r="N211" s="13">
        <f t="shared" si="221"/>
        <v>0</v>
      </c>
      <c r="O211" s="13">
        <f t="shared" si="221"/>
        <v>0</v>
      </c>
    </row>
    <row r="212" spans="1:15" s="59" customFormat="1" ht="92.25" hidden="1" customHeight="1" x14ac:dyDescent="0.25">
      <c r="A212" s="28" t="s">
        <v>141</v>
      </c>
      <c r="B212" s="42"/>
      <c r="C212" s="42"/>
      <c r="D212" s="42"/>
      <c r="E212" s="73">
        <v>851</v>
      </c>
      <c r="F212" s="2" t="s">
        <v>139</v>
      </c>
      <c r="G212" s="2" t="s">
        <v>56</v>
      </c>
      <c r="H212" s="37" t="s">
        <v>142</v>
      </c>
      <c r="I212" s="2"/>
      <c r="J212" s="13">
        <f t="shared" ref="J212" si="222">J213+J215</f>
        <v>0</v>
      </c>
      <c r="K212" s="13">
        <f t="shared" ref="K212" si="223">K213+K215</f>
        <v>0</v>
      </c>
      <c r="L212" s="13">
        <f t="shared" ref="L212:O212" si="224">L213+L215</f>
        <v>0</v>
      </c>
      <c r="M212" s="13">
        <f t="shared" si="224"/>
        <v>0</v>
      </c>
      <c r="N212" s="13">
        <f t="shared" si="224"/>
        <v>0</v>
      </c>
      <c r="O212" s="13">
        <f t="shared" si="224"/>
        <v>0</v>
      </c>
    </row>
    <row r="213" spans="1:15" s="59" customFormat="1" ht="92.25" hidden="1" customHeight="1" x14ac:dyDescent="0.25">
      <c r="A213" s="28" t="s">
        <v>16</v>
      </c>
      <c r="B213" s="42"/>
      <c r="C213" s="42"/>
      <c r="D213" s="42"/>
      <c r="E213" s="73">
        <v>851</v>
      </c>
      <c r="F213" s="2" t="s">
        <v>139</v>
      </c>
      <c r="G213" s="2" t="s">
        <v>56</v>
      </c>
      <c r="H213" s="37" t="s">
        <v>142</v>
      </c>
      <c r="I213" s="2" t="s">
        <v>18</v>
      </c>
      <c r="J213" s="13">
        <f t="shared" ref="J213:M213" si="225">J214</f>
        <v>0</v>
      </c>
      <c r="K213" s="13">
        <f t="shared" si="225"/>
        <v>0</v>
      </c>
      <c r="L213" s="13">
        <f t="shared" si="225"/>
        <v>0</v>
      </c>
      <c r="M213" s="13">
        <f t="shared" si="225"/>
        <v>0</v>
      </c>
      <c r="N213" s="13">
        <f t="shared" ref="N213:O213" si="226">N214</f>
        <v>0</v>
      </c>
      <c r="O213" s="13">
        <f t="shared" si="226"/>
        <v>0</v>
      </c>
    </row>
    <row r="214" spans="1:15" s="59" customFormat="1" ht="92.25" hidden="1" customHeight="1" x14ac:dyDescent="0.25">
      <c r="A214" s="28" t="s">
        <v>7</v>
      </c>
      <c r="B214" s="42"/>
      <c r="C214" s="42"/>
      <c r="D214" s="42"/>
      <c r="E214" s="73">
        <v>851</v>
      </c>
      <c r="F214" s="2" t="s">
        <v>139</v>
      </c>
      <c r="G214" s="2" t="s">
        <v>56</v>
      </c>
      <c r="H214" s="37" t="s">
        <v>142</v>
      </c>
      <c r="I214" s="2" t="s">
        <v>67</v>
      </c>
      <c r="J214" s="13"/>
      <c r="K214" s="13"/>
      <c r="L214" s="13"/>
      <c r="M214" s="13"/>
      <c r="N214" s="13">
        <f>L214</f>
        <v>0</v>
      </c>
      <c r="O214" s="13"/>
    </row>
    <row r="215" spans="1:15" ht="92.25" hidden="1" customHeight="1" x14ac:dyDescent="0.25">
      <c r="A215" s="28" t="s">
        <v>22</v>
      </c>
      <c r="B215" s="41"/>
      <c r="C215" s="41"/>
      <c r="D215" s="41"/>
      <c r="E215" s="73">
        <v>851</v>
      </c>
      <c r="F215" s="2" t="s">
        <v>139</v>
      </c>
      <c r="G215" s="2" t="s">
        <v>56</v>
      </c>
      <c r="H215" s="37" t="s">
        <v>142</v>
      </c>
      <c r="I215" s="2" t="s">
        <v>23</v>
      </c>
      <c r="J215" s="13">
        <f t="shared" ref="J215:M215" si="227">J216</f>
        <v>0</v>
      </c>
      <c r="K215" s="13">
        <f t="shared" si="227"/>
        <v>0</v>
      </c>
      <c r="L215" s="13">
        <f t="shared" si="227"/>
        <v>0</v>
      </c>
      <c r="M215" s="13">
        <f t="shared" si="227"/>
        <v>0</v>
      </c>
      <c r="N215" s="13">
        <f t="shared" ref="N215:O215" si="228">N216</f>
        <v>0</v>
      </c>
      <c r="O215" s="13">
        <f t="shared" si="228"/>
        <v>0</v>
      </c>
    </row>
    <row r="216" spans="1:15" ht="92.25" hidden="1" customHeight="1" x14ac:dyDescent="0.25">
      <c r="A216" s="28" t="s">
        <v>9</v>
      </c>
      <c r="B216" s="42"/>
      <c r="C216" s="42"/>
      <c r="D216" s="42"/>
      <c r="E216" s="73">
        <v>851</v>
      </c>
      <c r="F216" s="2" t="s">
        <v>139</v>
      </c>
      <c r="G216" s="2" t="s">
        <v>56</v>
      </c>
      <c r="H216" s="37" t="s">
        <v>142</v>
      </c>
      <c r="I216" s="2" t="s">
        <v>24</v>
      </c>
      <c r="J216" s="13"/>
      <c r="K216" s="13"/>
      <c r="L216" s="13"/>
      <c r="M216" s="13"/>
      <c r="N216" s="13">
        <f>L216</f>
        <v>0</v>
      </c>
      <c r="O216" s="13"/>
    </row>
    <row r="217" spans="1:15" ht="92.25" hidden="1" customHeight="1" x14ac:dyDescent="0.25">
      <c r="A217" s="28" t="s">
        <v>143</v>
      </c>
      <c r="B217" s="14"/>
      <c r="C217" s="14"/>
      <c r="D217" s="14"/>
      <c r="E217" s="73">
        <v>851</v>
      </c>
      <c r="F217" s="2" t="s">
        <v>139</v>
      </c>
      <c r="G217" s="2" t="s">
        <v>56</v>
      </c>
      <c r="H217" s="37" t="s">
        <v>144</v>
      </c>
      <c r="I217" s="2"/>
      <c r="J217" s="13">
        <f t="shared" ref="J217" si="229">J220+J218</f>
        <v>0</v>
      </c>
      <c r="K217" s="13">
        <f t="shared" ref="K217" si="230">K220+K218</f>
        <v>0</v>
      </c>
      <c r="L217" s="13">
        <f t="shared" ref="L217:O217" si="231">L220+L218</f>
        <v>0</v>
      </c>
      <c r="M217" s="13">
        <f t="shared" si="231"/>
        <v>0</v>
      </c>
      <c r="N217" s="13">
        <f t="shared" si="231"/>
        <v>0</v>
      </c>
      <c r="O217" s="13">
        <f t="shared" si="231"/>
        <v>0</v>
      </c>
    </row>
    <row r="218" spans="1:15" ht="92.25" hidden="1" customHeight="1" x14ac:dyDescent="0.25">
      <c r="A218" s="28" t="s">
        <v>16</v>
      </c>
      <c r="B218" s="42"/>
      <c r="C218" s="42"/>
      <c r="D218" s="42"/>
      <c r="E218" s="73">
        <v>851</v>
      </c>
      <c r="F218" s="2" t="s">
        <v>139</v>
      </c>
      <c r="G218" s="2" t="s">
        <v>56</v>
      </c>
      <c r="H218" s="37" t="s">
        <v>144</v>
      </c>
      <c r="I218" s="2" t="s">
        <v>18</v>
      </c>
      <c r="J218" s="13">
        <f t="shared" ref="J218:M218" si="232">J219</f>
        <v>0</v>
      </c>
      <c r="K218" s="13">
        <f t="shared" si="232"/>
        <v>0</v>
      </c>
      <c r="L218" s="13">
        <f t="shared" si="232"/>
        <v>0</v>
      </c>
      <c r="M218" s="13">
        <f t="shared" si="232"/>
        <v>0</v>
      </c>
      <c r="N218" s="13">
        <f t="shared" ref="N218:O218" si="233">N219</f>
        <v>0</v>
      </c>
      <c r="O218" s="13">
        <f t="shared" si="233"/>
        <v>0</v>
      </c>
    </row>
    <row r="219" spans="1:15" ht="92.25" hidden="1" customHeight="1" x14ac:dyDescent="0.25">
      <c r="A219" s="28" t="s">
        <v>7</v>
      </c>
      <c r="B219" s="42"/>
      <c r="C219" s="42"/>
      <c r="D219" s="42"/>
      <c r="E219" s="73">
        <v>851</v>
      </c>
      <c r="F219" s="2" t="s">
        <v>139</v>
      </c>
      <c r="G219" s="2" t="s">
        <v>56</v>
      </c>
      <c r="H219" s="37" t="s">
        <v>144</v>
      </c>
      <c r="I219" s="2" t="s">
        <v>67</v>
      </c>
      <c r="J219" s="13"/>
      <c r="K219" s="13"/>
      <c r="L219" s="13"/>
      <c r="M219" s="13"/>
      <c r="N219" s="13">
        <f>L219</f>
        <v>0</v>
      </c>
      <c r="O219" s="13"/>
    </row>
    <row r="220" spans="1:15" ht="92.25" hidden="1" customHeight="1" x14ac:dyDescent="0.25">
      <c r="A220" s="28" t="s">
        <v>22</v>
      </c>
      <c r="B220" s="14"/>
      <c r="C220" s="14"/>
      <c r="D220" s="14"/>
      <c r="E220" s="73">
        <v>851</v>
      </c>
      <c r="F220" s="2" t="s">
        <v>139</v>
      </c>
      <c r="G220" s="2" t="s">
        <v>56</v>
      </c>
      <c r="H220" s="37" t="s">
        <v>144</v>
      </c>
      <c r="I220" s="2" t="s">
        <v>23</v>
      </c>
      <c r="J220" s="13">
        <f t="shared" ref="J220:M220" si="234">J221</f>
        <v>0</v>
      </c>
      <c r="K220" s="13">
        <f t="shared" si="234"/>
        <v>0</v>
      </c>
      <c r="L220" s="13">
        <f t="shared" si="234"/>
        <v>0</v>
      </c>
      <c r="M220" s="13">
        <f t="shared" si="234"/>
        <v>0</v>
      </c>
      <c r="N220" s="13">
        <f t="shared" ref="N220:O220" si="235">N221</f>
        <v>0</v>
      </c>
      <c r="O220" s="13">
        <f t="shared" si="235"/>
        <v>0</v>
      </c>
    </row>
    <row r="221" spans="1:15" ht="92.25" hidden="1" customHeight="1" x14ac:dyDescent="0.25">
      <c r="A221" s="28" t="s">
        <v>9</v>
      </c>
      <c r="B221" s="14"/>
      <c r="C221" s="14"/>
      <c r="D221" s="14"/>
      <c r="E221" s="73">
        <v>851</v>
      </c>
      <c r="F221" s="2" t="s">
        <v>139</v>
      </c>
      <c r="G221" s="2" t="s">
        <v>56</v>
      </c>
      <c r="H221" s="37" t="s">
        <v>144</v>
      </c>
      <c r="I221" s="2" t="s">
        <v>24</v>
      </c>
      <c r="J221" s="13"/>
      <c r="K221" s="13"/>
      <c r="L221" s="13"/>
      <c r="M221" s="13"/>
      <c r="N221" s="13">
        <f>L221</f>
        <v>0</v>
      </c>
      <c r="O221" s="13"/>
    </row>
    <row r="222" spans="1:15" ht="92.25" hidden="1" customHeight="1" x14ac:dyDescent="0.25">
      <c r="A222" s="28" t="s">
        <v>418</v>
      </c>
      <c r="B222" s="14"/>
      <c r="C222" s="14"/>
      <c r="D222" s="14"/>
      <c r="E222" s="73">
        <v>851</v>
      </c>
      <c r="F222" s="2" t="s">
        <v>139</v>
      </c>
      <c r="G222" s="2" t="s">
        <v>56</v>
      </c>
      <c r="H222" s="37" t="s">
        <v>148</v>
      </c>
      <c r="I222" s="2"/>
      <c r="J222" s="13">
        <f t="shared" ref="J222:M222" si="236">J223</f>
        <v>0</v>
      </c>
      <c r="K222" s="13">
        <f t="shared" si="236"/>
        <v>0</v>
      </c>
      <c r="L222" s="13">
        <f t="shared" si="236"/>
        <v>0</v>
      </c>
      <c r="M222" s="13">
        <f t="shared" si="236"/>
        <v>0</v>
      </c>
      <c r="N222" s="13">
        <f t="shared" ref="N222:O223" si="237">N223</f>
        <v>0</v>
      </c>
      <c r="O222" s="13">
        <f t="shared" si="237"/>
        <v>0</v>
      </c>
    </row>
    <row r="223" spans="1:15" ht="92.25" hidden="1" customHeight="1" x14ac:dyDescent="0.25">
      <c r="A223" s="28" t="s">
        <v>22</v>
      </c>
      <c r="B223" s="14"/>
      <c r="C223" s="14"/>
      <c r="D223" s="14"/>
      <c r="E223" s="73">
        <v>851</v>
      </c>
      <c r="F223" s="2" t="s">
        <v>139</v>
      </c>
      <c r="G223" s="2" t="s">
        <v>56</v>
      </c>
      <c r="H223" s="37" t="s">
        <v>148</v>
      </c>
      <c r="I223" s="2" t="s">
        <v>23</v>
      </c>
      <c r="J223" s="13">
        <f t="shared" ref="J223:M223" si="238">J224</f>
        <v>0</v>
      </c>
      <c r="K223" s="13">
        <f t="shared" si="238"/>
        <v>0</v>
      </c>
      <c r="L223" s="13">
        <f t="shared" si="238"/>
        <v>0</v>
      </c>
      <c r="M223" s="13">
        <f t="shared" si="238"/>
        <v>0</v>
      </c>
      <c r="N223" s="13">
        <f t="shared" si="237"/>
        <v>0</v>
      </c>
      <c r="O223" s="13">
        <f t="shared" si="237"/>
        <v>0</v>
      </c>
    </row>
    <row r="224" spans="1:15" ht="92.25" hidden="1" customHeight="1" x14ac:dyDescent="0.25">
      <c r="A224" s="28" t="s">
        <v>9</v>
      </c>
      <c r="B224" s="14"/>
      <c r="C224" s="14"/>
      <c r="D224" s="14"/>
      <c r="E224" s="73">
        <v>851</v>
      </c>
      <c r="F224" s="2" t="s">
        <v>139</v>
      </c>
      <c r="G224" s="2" t="s">
        <v>56</v>
      </c>
      <c r="H224" s="37" t="s">
        <v>148</v>
      </c>
      <c r="I224" s="2" t="s">
        <v>24</v>
      </c>
      <c r="J224" s="13"/>
      <c r="K224" s="13"/>
      <c r="L224" s="13"/>
      <c r="M224" s="13"/>
      <c r="N224" s="13">
        <f>L224</f>
        <v>0</v>
      </c>
      <c r="O224" s="13"/>
    </row>
    <row r="225" spans="1:15" ht="92.25" hidden="1" customHeight="1" x14ac:dyDescent="0.25">
      <c r="A225" s="28" t="s">
        <v>145</v>
      </c>
      <c r="B225" s="14"/>
      <c r="C225" s="14"/>
      <c r="D225" s="14"/>
      <c r="E225" s="73">
        <v>851</v>
      </c>
      <c r="F225" s="2" t="s">
        <v>139</v>
      </c>
      <c r="G225" s="2" t="s">
        <v>56</v>
      </c>
      <c r="H225" s="37" t="s">
        <v>146</v>
      </c>
      <c r="I225" s="2"/>
      <c r="J225" s="13">
        <f t="shared" ref="J225" si="239">J228+J226</f>
        <v>0</v>
      </c>
      <c r="K225" s="13">
        <f t="shared" ref="K225" si="240">K228+K226</f>
        <v>0</v>
      </c>
      <c r="L225" s="13">
        <f t="shared" ref="L225:O225" si="241">L228+L226</f>
        <v>0</v>
      </c>
      <c r="M225" s="13">
        <f t="shared" si="241"/>
        <v>0</v>
      </c>
      <c r="N225" s="13">
        <f t="shared" si="241"/>
        <v>0</v>
      </c>
      <c r="O225" s="13">
        <f t="shared" si="241"/>
        <v>0</v>
      </c>
    </row>
    <row r="226" spans="1:15" ht="92.25" hidden="1" customHeight="1" x14ac:dyDescent="0.25">
      <c r="A226" s="28" t="s">
        <v>16</v>
      </c>
      <c r="B226" s="42"/>
      <c r="C226" s="42"/>
      <c r="D226" s="42"/>
      <c r="E226" s="73">
        <v>851</v>
      </c>
      <c r="F226" s="2" t="s">
        <v>139</v>
      </c>
      <c r="G226" s="2" t="s">
        <v>56</v>
      </c>
      <c r="H226" s="37" t="s">
        <v>146</v>
      </c>
      <c r="I226" s="2" t="s">
        <v>18</v>
      </c>
      <c r="J226" s="13">
        <f t="shared" ref="J226:M226" si="242">J227</f>
        <v>0</v>
      </c>
      <c r="K226" s="13">
        <f t="shared" si="242"/>
        <v>0</v>
      </c>
      <c r="L226" s="13">
        <f t="shared" si="242"/>
        <v>0</v>
      </c>
      <c r="M226" s="13">
        <f t="shared" si="242"/>
        <v>0</v>
      </c>
      <c r="N226" s="13">
        <f t="shared" ref="N226:O226" si="243">N227</f>
        <v>0</v>
      </c>
      <c r="O226" s="13">
        <f t="shared" si="243"/>
        <v>0</v>
      </c>
    </row>
    <row r="227" spans="1:15" ht="92.25" hidden="1" customHeight="1" x14ac:dyDescent="0.25">
      <c r="A227" s="28" t="s">
        <v>7</v>
      </c>
      <c r="B227" s="42"/>
      <c r="C227" s="42"/>
      <c r="D227" s="42"/>
      <c r="E227" s="73">
        <v>851</v>
      </c>
      <c r="F227" s="2" t="s">
        <v>139</v>
      </c>
      <c r="G227" s="2" t="s">
        <v>56</v>
      </c>
      <c r="H227" s="37" t="s">
        <v>146</v>
      </c>
      <c r="I227" s="2" t="s">
        <v>67</v>
      </c>
      <c r="J227" s="13"/>
      <c r="K227" s="13"/>
      <c r="L227" s="13"/>
      <c r="M227" s="13"/>
      <c r="N227" s="13"/>
      <c r="O227" s="13">
        <f>L227</f>
        <v>0</v>
      </c>
    </row>
    <row r="228" spans="1:15" ht="92.25" hidden="1" customHeight="1" x14ac:dyDescent="0.25">
      <c r="A228" s="28" t="s">
        <v>22</v>
      </c>
      <c r="B228" s="14"/>
      <c r="C228" s="14"/>
      <c r="D228" s="14"/>
      <c r="E228" s="73">
        <v>851</v>
      </c>
      <c r="F228" s="2" t="s">
        <v>139</v>
      </c>
      <c r="G228" s="2" t="s">
        <v>56</v>
      </c>
      <c r="H228" s="37" t="s">
        <v>146</v>
      </c>
      <c r="I228" s="2" t="s">
        <v>23</v>
      </c>
      <c r="J228" s="13">
        <f t="shared" ref="J228:M228" si="244">J229</f>
        <v>0</v>
      </c>
      <c r="K228" s="13">
        <f t="shared" si="244"/>
        <v>0</v>
      </c>
      <c r="L228" s="13">
        <f t="shared" si="244"/>
        <v>0</v>
      </c>
      <c r="M228" s="13">
        <f t="shared" si="244"/>
        <v>0</v>
      </c>
      <c r="N228" s="13">
        <f t="shared" ref="N228:O228" si="245">N229</f>
        <v>0</v>
      </c>
      <c r="O228" s="13">
        <f t="shared" si="245"/>
        <v>0</v>
      </c>
    </row>
    <row r="229" spans="1:15" ht="92.25" hidden="1" customHeight="1" x14ac:dyDescent="0.25">
      <c r="A229" s="28" t="s">
        <v>9</v>
      </c>
      <c r="B229" s="14"/>
      <c r="C229" s="14"/>
      <c r="D229" s="14"/>
      <c r="E229" s="73">
        <v>851</v>
      </c>
      <c r="F229" s="2" t="s">
        <v>139</v>
      </c>
      <c r="G229" s="2" t="s">
        <v>56</v>
      </c>
      <c r="H229" s="37" t="s">
        <v>146</v>
      </c>
      <c r="I229" s="2" t="s">
        <v>24</v>
      </c>
      <c r="J229" s="13"/>
      <c r="K229" s="13"/>
      <c r="L229" s="13"/>
      <c r="M229" s="13"/>
      <c r="N229" s="13"/>
      <c r="O229" s="13">
        <f>L229</f>
        <v>0</v>
      </c>
    </row>
    <row r="230" spans="1:15" ht="92.25" hidden="1" customHeight="1" x14ac:dyDescent="0.25">
      <c r="A230" s="28" t="s">
        <v>379</v>
      </c>
      <c r="B230" s="14"/>
      <c r="C230" s="14"/>
      <c r="D230" s="14"/>
      <c r="E230" s="2" t="s">
        <v>380</v>
      </c>
      <c r="F230" s="2" t="s">
        <v>139</v>
      </c>
      <c r="G230" s="2" t="s">
        <v>56</v>
      </c>
      <c r="H230" s="37" t="s">
        <v>419</v>
      </c>
      <c r="I230" s="2"/>
      <c r="J230" s="13">
        <f t="shared" ref="J230:K231" si="246">J231</f>
        <v>0</v>
      </c>
      <c r="K230" s="13">
        <f t="shared" si="246"/>
        <v>0</v>
      </c>
      <c r="L230" s="13">
        <f t="shared" ref="L230:O231" si="247">L231</f>
        <v>0</v>
      </c>
      <c r="M230" s="13">
        <f t="shared" si="247"/>
        <v>0</v>
      </c>
      <c r="N230" s="13">
        <f t="shared" si="247"/>
        <v>0</v>
      </c>
      <c r="O230" s="13">
        <f t="shared" si="247"/>
        <v>0</v>
      </c>
    </row>
    <row r="231" spans="1:15" ht="92.25" hidden="1" customHeight="1" x14ac:dyDescent="0.25">
      <c r="A231" s="28" t="s">
        <v>22</v>
      </c>
      <c r="B231" s="14"/>
      <c r="C231" s="14"/>
      <c r="D231" s="14"/>
      <c r="E231" s="2" t="s">
        <v>380</v>
      </c>
      <c r="F231" s="2" t="s">
        <v>139</v>
      </c>
      <c r="G231" s="2" t="s">
        <v>56</v>
      </c>
      <c r="H231" s="37" t="s">
        <v>419</v>
      </c>
      <c r="I231" s="2" t="s">
        <v>23</v>
      </c>
      <c r="J231" s="13">
        <f t="shared" si="246"/>
        <v>0</v>
      </c>
      <c r="K231" s="13">
        <f t="shared" si="246"/>
        <v>0</v>
      </c>
      <c r="L231" s="13">
        <f t="shared" si="247"/>
        <v>0</v>
      </c>
      <c r="M231" s="13">
        <f t="shared" si="247"/>
        <v>0</v>
      </c>
      <c r="N231" s="13">
        <f t="shared" si="247"/>
        <v>0</v>
      </c>
      <c r="O231" s="13">
        <f t="shared" si="247"/>
        <v>0</v>
      </c>
    </row>
    <row r="232" spans="1:15" ht="92.25" hidden="1" customHeight="1" x14ac:dyDescent="0.25">
      <c r="A232" s="28" t="s">
        <v>9</v>
      </c>
      <c r="B232" s="14"/>
      <c r="C232" s="14"/>
      <c r="D232" s="14"/>
      <c r="E232" s="2" t="s">
        <v>380</v>
      </c>
      <c r="F232" s="2" t="s">
        <v>139</v>
      </c>
      <c r="G232" s="2" t="s">
        <v>56</v>
      </c>
      <c r="H232" s="37" t="s">
        <v>419</v>
      </c>
      <c r="I232" s="2" t="s">
        <v>24</v>
      </c>
      <c r="J232" s="13"/>
      <c r="K232" s="13"/>
      <c r="L232" s="13"/>
      <c r="M232" s="13"/>
      <c r="N232" s="13"/>
      <c r="O232" s="13"/>
    </row>
    <row r="233" spans="1:15" ht="17.25" customHeight="1" x14ac:dyDescent="0.25">
      <c r="A233" s="28" t="s">
        <v>149</v>
      </c>
      <c r="B233" s="73"/>
      <c r="C233" s="73"/>
      <c r="D233" s="73"/>
      <c r="E233" s="73">
        <v>852</v>
      </c>
      <c r="F233" s="3"/>
      <c r="G233" s="3"/>
      <c r="H233" s="56" t="s">
        <v>61</v>
      </c>
      <c r="I233" s="2"/>
      <c r="J233" s="13">
        <f t="shared" ref="J233" si="248">J234+J342</f>
        <v>4680818</v>
      </c>
      <c r="K233" s="13">
        <f t="shared" ref="K233" si="249">K234+K342</f>
        <v>7968240</v>
      </c>
      <c r="L233" s="13">
        <f t="shared" ref="L233:O233" si="250">L234+L342</f>
        <v>7968240</v>
      </c>
      <c r="M233" s="13">
        <f t="shared" si="250"/>
        <v>7968240</v>
      </c>
      <c r="N233" s="13">
        <f t="shared" si="250"/>
        <v>0</v>
      </c>
      <c r="O233" s="13">
        <f t="shared" si="250"/>
        <v>0</v>
      </c>
    </row>
    <row r="234" spans="1:15" ht="17.25" customHeight="1" x14ac:dyDescent="0.25">
      <c r="A234" s="56" t="s">
        <v>100</v>
      </c>
      <c r="B234" s="42"/>
      <c r="C234" s="42"/>
      <c r="D234" s="42"/>
      <c r="E234" s="73">
        <v>852</v>
      </c>
      <c r="F234" s="2" t="s">
        <v>101</v>
      </c>
      <c r="G234" s="2"/>
      <c r="H234" s="37" t="s">
        <v>61</v>
      </c>
      <c r="I234" s="2"/>
      <c r="J234" s="13">
        <f t="shared" ref="J234" si="251">J235+J263+J306+J322+J328</f>
        <v>4680818</v>
      </c>
      <c r="K234" s="13">
        <f t="shared" ref="K234" si="252">K235+K263+K306+K322+K328</f>
        <v>7968240</v>
      </c>
      <c r="L234" s="13">
        <f t="shared" ref="L234:O234" si="253">L235+L263+L306+L322+L328</f>
        <v>7968240</v>
      </c>
      <c r="M234" s="13">
        <f t="shared" si="253"/>
        <v>7968240</v>
      </c>
      <c r="N234" s="13">
        <f t="shared" si="253"/>
        <v>0</v>
      </c>
      <c r="O234" s="13">
        <f t="shared" si="253"/>
        <v>0</v>
      </c>
    </row>
    <row r="235" spans="1:15" ht="17.25" customHeight="1" x14ac:dyDescent="0.25">
      <c r="A235" s="56" t="s">
        <v>150</v>
      </c>
      <c r="B235" s="42"/>
      <c r="C235" s="42"/>
      <c r="D235" s="42"/>
      <c r="E235" s="73">
        <v>852</v>
      </c>
      <c r="F235" s="2" t="s">
        <v>101</v>
      </c>
      <c r="G235" s="2" t="s">
        <v>11</v>
      </c>
      <c r="H235" s="37" t="s">
        <v>61</v>
      </c>
      <c r="I235" s="2"/>
      <c r="J235" s="13">
        <f t="shared" ref="J235:N235" si="254">J236+J242+J248+J239+J245+J251+J254+J257+J260</f>
        <v>31848</v>
      </c>
      <c r="K235" s="13">
        <f t="shared" si="254"/>
        <v>0</v>
      </c>
      <c r="L235" s="13">
        <f t="shared" si="254"/>
        <v>0</v>
      </c>
      <c r="M235" s="13">
        <f t="shared" si="254"/>
        <v>0</v>
      </c>
      <c r="N235" s="13">
        <f t="shared" si="254"/>
        <v>0</v>
      </c>
      <c r="O235" s="13">
        <f t="shared" ref="O235" si="255">O236+O242+O248+O239+O245+O251+O254+O257+O260</f>
        <v>0</v>
      </c>
    </row>
    <row r="236" spans="1:15" ht="92.25" hidden="1" customHeight="1" x14ac:dyDescent="0.25">
      <c r="A236" s="28" t="s">
        <v>433</v>
      </c>
      <c r="B236" s="42"/>
      <c r="C236" s="42"/>
      <c r="D236" s="42"/>
      <c r="E236" s="73">
        <v>852</v>
      </c>
      <c r="F236" s="2" t="s">
        <v>101</v>
      </c>
      <c r="G236" s="2" t="s">
        <v>11</v>
      </c>
      <c r="H236" s="37" t="s">
        <v>434</v>
      </c>
      <c r="I236" s="2"/>
      <c r="J236" s="13">
        <f t="shared" ref="J236:K237" si="256">J237</f>
        <v>0</v>
      </c>
      <c r="K236" s="13">
        <f t="shared" si="256"/>
        <v>0</v>
      </c>
      <c r="L236" s="13">
        <f t="shared" ref="L236:O237" si="257">L237</f>
        <v>0</v>
      </c>
      <c r="M236" s="13">
        <f t="shared" si="257"/>
        <v>0</v>
      </c>
      <c r="N236" s="13">
        <f t="shared" si="257"/>
        <v>0</v>
      </c>
      <c r="O236" s="13">
        <f t="shared" si="257"/>
        <v>0</v>
      </c>
    </row>
    <row r="237" spans="1:15" ht="92.25" hidden="1" customHeight="1" x14ac:dyDescent="0.25">
      <c r="A237" s="28" t="s">
        <v>53</v>
      </c>
      <c r="B237" s="42"/>
      <c r="C237" s="42"/>
      <c r="D237" s="42"/>
      <c r="E237" s="73">
        <v>852</v>
      </c>
      <c r="F237" s="2" t="s">
        <v>101</v>
      </c>
      <c r="G237" s="2" t="s">
        <v>11</v>
      </c>
      <c r="H237" s="37" t="s">
        <v>434</v>
      </c>
      <c r="I237" s="2" t="s">
        <v>107</v>
      </c>
      <c r="J237" s="13">
        <f t="shared" si="256"/>
        <v>0</v>
      </c>
      <c r="K237" s="13">
        <f t="shared" si="256"/>
        <v>0</v>
      </c>
      <c r="L237" s="13">
        <f t="shared" si="257"/>
        <v>0</v>
      </c>
      <c r="M237" s="13">
        <f t="shared" si="257"/>
        <v>0</v>
      </c>
      <c r="N237" s="13">
        <f t="shared" si="257"/>
        <v>0</v>
      </c>
      <c r="O237" s="13">
        <f t="shared" si="257"/>
        <v>0</v>
      </c>
    </row>
    <row r="238" spans="1:15" ht="92.25" hidden="1" customHeight="1" x14ac:dyDescent="0.25">
      <c r="A238" s="28" t="s">
        <v>108</v>
      </c>
      <c r="B238" s="42"/>
      <c r="C238" s="42"/>
      <c r="D238" s="42"/>
      <c r="E238" s="73">
        <v>852</v>
      </c>
      <c r="F238" s="2" t="s">
        <v>101</v>
      </c>
      <c r="G238" s="2" t="s">
        <v>11</v>
      </c>
      <c r="H238" s="37" t="s">
        <v>434</v>
      </c>
      <c r="I238" s="2" t="s">
        <v>109</v>
      </c>
      <c r="J238" s="13"/>
      <c r="K238" s="13"/>
      <c r="L238" s="13"/>
      <c r="M238" s="13">
        <f>L238</f>
        <v>0</v>
      </c>
      <c r="N238" s="13"/>
      <c r="O238" s="13"/>
    </row>
    <row r="239" spans="1:15" s="1" customFormat="1" ht="92.25" hidden="1" customHeight="1" x14ac:dyDescent="0.25">
      <c r="A239" s="28" t="s">
        <v>151</v>
      </c>
      <c r="B239" s="42"/>
      <c r="C239" s="42"/>
      <c r="D239" s="41"/>
      <c r="E239" s="73">
        <v>852</v>
      </c>
      <c r="F239" s="3" t="s">
        <v>101</v>
      </c>
      <c r="G239" s="3" t="s">
        <v>11</v>
      </c>
      <c r="H239" s="37" t="s">
        <v>152</v>
      </c>
      <c r="I239" s="3"/>
      <c r="J239" s="13">
        <f t="shared" ref="J239:K240" si="258">J240</f>
        <v>0</v>
      </c>
      <c r="K239" s="13">
        <f t="shared" si="258"/>
        <v>0</v>
      </c>
      <c r="L239" s="13">
        <f t="shared" ref="L239:O240" si="259">L240</f>
        <v>0</v>
      </c>
      <c r="M239" s="13">
        <f t="shared" si="259"/>
        <v>0</v>
      </c>
      <c r="N239" s="13">
        <f t="shared" si="259"/>
        <v>0</v>
      </c>
      <c r="O239" s="13">
        <f t="shared" si="259"/>
        <v>0</v>
      </c>
    </row>
    <row r="240" spans="1:15" s="1" customFormat="1" ht="92.25" hidden="1" customHeight="1" x14ac:dyDescent="0.25">
      <c r="A240" s="28" t="s">
        <v>53</v>
      </c>
      <c r="B240" s="42"/>
      <c r="C240" s="42"/>
      <c r="D240" s="42"/>
      <c r="E240" s="73">
        <v>852</v>
      </c>
      <c r="F240" s="3" t="s">
        <v>101</v>
      </c>
      <c r="G240" s="3" t="s">
        <v>11</v>
      </c>
      <c r="H240" s="37" t="s">
        <v>152</v>
      </c>
      <c r="I240" s="3" t="s">
        <v>107</v>
      </c>
      <c r="J240" s="13">
        <f t="shared" si="258"/>
        <v>0</v>
      </c>
      <c r="K240" s="13">
        <f t="shared" si="258"/>
        <v>0</v>
      </c>
      <c r="L240" s="13">
        <f t="shared" si="259"/>
        <v>0</v>
      </c>
      <c r="M240" s="13">
        <f t="shared" si="259"/>
        <v>0</v>
      </c>
      <c r="N240" s="13">
        <f t="shared" si="259"/>
        <v>0</v>
      </c>
      <c r="O240" s="13">
        <f t="shared" si="259"/>
        <v>0</v>
      </c>
    </row>
    <row r="241" spans="1:15" s="1" customFormat="1" ht="92.25" hidden="1" customHeight="1" x14ac:dyDescent="0.25">
      <c r="A241" s="28" t="s">
        <v>108</v>
      </c>
      <c r="B241" s="42"/>
      <c r="C241" s="42"/>
      <c r="D241" s="42"/>
      <c r="E241" s="73">
        <v>852</v>
      </c>
      <c r="F241" s="3" t="s">
        <v>101</v>
      </c>
      <c r="G241" s="3" t="s">
        <v>11</v>
      </c>
      <c r="H241" s="37" t="s">
        <v>152</v>
      </c>
      <c r="I241" s="2" t="s">
        <v>109</v>
      </c>
      <c r="J241" s="13"/>
      <c r="K241" s="13"/>
      <c r="L241" s="13"/>
      <c r="M241" s="13"/>
      <c r="N241" s="13">
        <f>L241</f>
        <v>0</v>
      </c>
      <c r="O241" s="13"/>
    </row>
    <row r="242" spans="1:15" s="1" customFormat="1" ht="65.25" customHeight="1" x14ac:dyDescent="0.25">
      <c r="A242" s="44" t="s">
        <v>457</v>
      </c>
      <c r="B242" s="8"/>
      <c r="C242" s="8"/>
      <c r="D242" s="8"/>
      <c r="E242" s="73">
        <v>852</v>
      </c>
      <c r="F242" s="2" t="s">
        <v>101</v>
      </c>
      <c r="G242" s="3" t="s">
        <v>11</v>
      </c>
      <c r="H242" s="50" t="s">
        <v>458</v>
      </c>
      <c r="I242" s="2"/>
      <c r="J242" s="13">
        <f t="shared" ref="J242:N243" si="260">J243</f>
        <v>19848</v>
      </c>
      <c r="K242" s="13">
        <f t="shared" si="260"/>
        <v>0</v>
      </c>
      <c r="L242" s="13">
        <f t="shared" si="260"/>
        <v>0</v>
      </c>
      <c r="M242" s="13">
        <f t="shared" si="260"/>
        <v>0</v>
      </c>
      <c r="N242" s="13">
        <f t="shared" si="260"/>
        <v>0</v>
      </c>
      <c r="O242" s="13">
        <f t="shared" ref="O242:O243" si="261">O243</f>
        <v>0</v>
      </c>
    </row>
    <row r="243" spans="1:15" s="1" customFormat="1" ht="66" customHeight="1" x14ac:dyDescent="0.25">
      <c r="A243" s="44" t="s">
        <v>53</v>
      </c>
      <c r="B243" s="8"/>
      <c r="C243" s="8"/>
      <c r="D243" s="8"/>
      <c r="E243" s="73">
        <v>852</v>
      </c>
      <c r="F243" s="2" t="s">
        <v>101</v>
      </c>
      <c r="G243" s="3" t="s">
        <v>11</v>
      </c>
      <c r="H243" s="50" t="s">
        <v>458</v>
      </c>
      <c r="I243" s="2" t="s">
        <v>107</v>
      </c>
      <c r="J243" s="13">
        <f t="shared" si="260"/>
        <v>19848</v>
      </c>
      <c r="K243" s="13">
        <f t="shared" si="260"/>
        <v>0</v>
      </c>
      <c r="L243" s="13">
        <f t="shared" si="260"/>
        <v>0</v>
      </c>
      <c r="M243" s="13">
        <f t="shared" si="260"/>
        <v>0</v>
      </c>
      <c r="N243" s="13">
        <f t="shared" si="260"/>
        <v>0</v>
      </c>
      <c r="O243" s="13">
        <f t="shared" si="261"/>
        <v>0</v>
      </c>
    </row>
    <row r="244" spans="1:15" s="1" customFormat="1" ht="33" customHeight="1" x14ac:dyDescent="0.25">
      <c r="A244" s="44" t="s">
        <v>108</v>
      </c>
      <c r="B244" s="8"/>
      <c r="C244" s="8"/>
      <c r="D244" s="8"/>
      <c r="E244" s="73">
        <v>852</v>
      </c>
      <c r="F244" s="2" t="s">
        <v>101</v>
      </c>
      <c r="G244" s="3" t="s">
        <v>11</v>
      </c>
      <c r="H244" s="50" t="s">
        <v>458</v>
      </c>
      <c r="I244" s="2" t="s">
        <v>109</v>
      </c>
      <c r="J244" s="13">
        <v>19848</v>
      </c>
      <c r="K244" s="13"/>
      <c r="L244" s="13"/>
      <c r="M244" s="13"/>
      <c r="N244" s="13"/>
      <c r="O244" s="13"/>
    </row>
    <row r="245" spans="1:15" ht="92.25" hidden="1" customHeight="1" x14ac:dyDescent="0.25">
      <c r="A245" s="28" t="s">
        <v>155</v>
      </c>
      <c r="B245" s="42"/>
      <c r="C245" s="42"/>
      <c r="D245" s="42"/>
      <c r="E245" s="73">
        <v>852</v>
      </c>
      <c r="F245" s="2" t="s">
        <v>101</v>
      </c>
      <c r="G245" s="2" t="s">
        <v>11</v>
      </c>
      <c r="H245" s="37" t="s">
        <v>156</v>
      </c>
      <c r="I245" s="2"/>
      <c r="J245" s="13">
        <f t="shared" ref="J245:M245" si="262">J246</f>
        <v>0</v>
      </c>
      <c r="K245" s="13">
        <f t="shared" si="262"/>
        <v>0</v>
      </c>
      <c r="L245" s="13">
        <f t="shared" si="262"/>
        <v>0</v>
      </c>
      <c r="M245" s="13">
        <f t="shared" si="262"/>
        <v>0</v>
      </c>
      <c r="N245" s="13">
        <f t="shared" ref="N245:O246" si="263">N246</f>
        <v>0</v>
      </c>
      <c r="O245" s="13">
        <f t="shared" si="263"/>
        <v>0</v>
      </c>
    </row>
    <row r="246" spans="1:15" ht="92.25" hidden="1" customHeight="1" x14ac:dyDescent="0.25">
      <c r="A246" s="28" t="s">
        <v>53</v>
      </c>
      <c r="B246" s="42"/>
      <c r="C246" s="42"/>
      <c r="D246" s="42"/>
      <c r="E246" s="73">
        <v>852</v>
      </c>
      <c r="F246" s="2" t="s">
        <v>101</v>
      </c>
      <c r="G246" s="2" t="s">
        <v>11</v>
      </c>
      <c r="H246" s="37" t="s">
        <v>156</v>
      </c>
      <c r="I246" s="2" t="s">
        <v>107</v>
      </c>
      <c r="J246" s="13">
        <f t="shared" ref="J246:M246" si="264">J247</f>
        <v>0</v>
      </c>
      <c r="K246" s="13">
        <f t="shared" si="264"/>
        <v>0</v>
      </c>
      <c r="L246" s="13">
        <f t="shared" si="264"/>
        <v>0</v>
      </c>
      <c r="M246" s="13">
        <f t="shared" si="264"/>
        <v>0</v>
      </c>
      <c r="N246" s="13">
        <f t="shared" si="263"/>
        <v>0</v>
      </c>
      <c r="O246" s="13">
        <f t="shared" si="263"/>
        <v>0</v>
      </c>
    </row>
    <row r="247" spans="1:15" ht="92.25" hidden="1" customHeight="1" x14ac:dyDescent="0.25">
      <c r="A247" s="28" t="s">
        <v>108</v>
      </c>
      <c r="B247" s="42"/>
      <c r="C247" s="42"/>
      <c r="D247" s="42"/>
      <c r="E247" s="73">
        <v>852</v>
      </c>
      <c r="F247" s="2" t="s">
        <v>101</v>
      </c>
      <c r="G247" s="2" t="s">
        <v>11</v>
      </c>
      <c r="H247" s="37" t="s">
        <v>156</v>
      </c>
      <c r="I247" s="2" t="s">
        <v>109</v>
      </c>
      <c r="J247" s="13"/>
      <c r="K247" s="13"/>
      <c r="L247" s="13"/>
      <c r="M247" s="13"/>
      <c r="N247" s="13">
        <f>L247</f>
        <v>0</v>
      </c>
      <c r="O247" s="13"/>
    </row>
    <row r="248" spans="1:15" ht="92.25" hidden="1" customHeight="1" x14ac:dyDescent="0.25">
      <c r="A248" s="28" t="s">
        <v>153</v>
      </c>
      <c r="B248" s="42"/>
      <c r="C248" s="42"/>
      <c r="D248" s="42"/>
      <c r="E248" s="73">
        <v>852</v>
      </c>
      <c r="F248" s="3" t="s">
        <v>101</v>
      </c>
      <c r="G248" s="3" t="s">
        <v>11</v>
      </c>
      <c r="H248" s="37" t="s">
        <v>154</v>
      </c>
      <c r="I248" s="3"/>
      <c r="J248" s="13">
        <f t="shared" ref="J248:K249" si="265">J249</f>
        <v>0</v>
      </c>
      <c r="K248" s="13">
        <f t="shared" si="265"/>
        <v>0</v>
      </c>
      <c r="L248" s="13">
        <f t="shared" ref="L248:O249" si="266">L249</f>
        <v>0</v>
      </c>
      <c r="M248" s="13">
        <f t="shared" si="266"/>
        <v>0</v>
      </c>
      <c r="N248" s="13">
        <f t="shared" si="266"/>
        <v>0</v>
      </c>
      <c r="O248" s="13">
        <f t="shared" si="266"/>
        <v>0</v>
      </c>
    </row>
    <row r="249" spans="1:15" ht="92.25" hidden="1" customHeight="1" x14ac:dyDescent="0.25">
      <c r="A249" s="28" t="s">
        <v>53</v>
      </c>
      <c r="B249" s="42"/>
      <c r="C249" s="42"/>
      <c r="D249" s="42"/>
      <c r="E249" s="73">
        <v>852</v>
      </c>
      <c r="F249" s="3" t="s">
        <v>101</v>
      </c>
      <c r="G249" s="3" t="s">
        <v>11</v>
      </c>
      <c r="H249" s="37" t="s">
        <v>154</v>
      </c>
      <c r="I249" s="3" t="s">
        <v>107</v>
      </c>
      <c r="J249" s="13">
        <f t="shared" si="265"/>
        <v>0</v>
      </c>
      <c r="K249" s="13">
        <f t="shared" si="265"/>
        <v>0</v>
      </c>
      <c r="L249" s="13">
        <f t="shared" si="266"/>
        <v>0</v>
      </c>
      <c r="M249" s="13">
        <f t="shared" si="266"/>
        <v>0</v>
      </c>
      <c r="N249" s="13">
        <f t="shared" si="266"/>
        <v>0</v>
      </c>
      <c r="O249" s="13">
        <f t="shared" si="266"/>
        <v>0</v>
      </c>
    </row>
    <row r="250" spans="1:15" ht="92.25" hidden="1" customHeight="1" x14ac:dyDescent="0.25">
      <c r="A250" s="28" t="s">
        <v>108</v>
      </c>
      <c r="B250" s="42"/>
      <c r="C250" s="42"/>
      <c r="D250" s="42"/>
      <c r="E250" s="73">
        <v>852</v>
      </c>
      <c r="F250" s="3" t="s">
        <v>101</v>
      </c>
      <c r="G250" s="3" t="s">
        <v>11</v>
      </c>
      <c r="H250" s="37" t="s">
        <v>154</v>
      </c>
      <c r="I250" s="2" t="s">
        <v>109</v>
      </c>
      <c r="J250" s="13"/>
      <c r="K250" s="13"/>
      <c r="L250" s="13"/>
      <c r="M250" s="13"/>
      <c r="N250" s="13">
        <f>L250</f>
        <v>0</v>
      </c>
      <c r="O250" s="13"/>
    </row>
    <row r="251" spans="1:15" ht="44.25" customHeight="1" x14ac:dyDescent="0.25">
      <c r="A251" s="28" t="s">
        <v>157</v>
      </c>
      <c r="B251" s="42"/>
      <c r="C251" s="42"/>
      <c r="D251" s="42"/>
      <c r="E251" s="73">
        <v>852</v>
      </c>
      <c r="F251" s="3" t="s">
        <v>101</v>
      </c>
      <c r="G251" s="2" t="s">
        <v>11</v>
      </c>
      <c r="H251" s="37" t="s">
        <v>158</v>
      </c>
      <c r="I251" s="2"/>
      <c r="J251" s="13">
        <f t="shared" ref="J251:K252" si="267">J252</f>
        <v>12000</v>
      </c>
      <c r="K251" s="13">
        <f t="shared" si="267"/>
        <v>0</v>
      </c>
      <c r="L251" s="13">
        <f t="shared" ref="L251:O252" si="268">L252</f>
        <v>0</v>
      </c>
      <c r="M251" s="13">
        <f t="shared" si="268"/>
        <v>0</v>
      </c>
      <c r="N251" s="13">
        <f t="shared" si="268"/>
        <v>0</v>
      </c>
      <c r="O251" s="13">
        <f t="shared" si="268"/>
        <v>0</v>
      </c>
    </row>
    <row r="252" spans="1:15" ht="64.5" customHeight="1" x14ac:dyDescent="0.25">
      <c r="A252" s="28" t="s">
        <v>53</v>
      </c>
      <c r="B252" s="42"/>
      <c r="C252" s="42"/>
      <c r="D252" s="42"/>
      <c r="E252" s="73">
        <v>852</v>
      </c>
      <c r="F252" s="2" t="s">
        <v>101</v>
      </c>
      <c r="G252" s="2" t="s">
        <v>11</v>
      </c>
      <c r="H252" s="37" t="s">
        <v>158</v>
      </c>
      <c r="I252" s="2" t="s">
        <v>107</v>
      </c>
      <c r="J252" s="13">
        <f t="shared" si="267"/>
        <v>12000</v>
      </c>
      <c r="K252" s="13">
        <f t="shared" si="267"/>
        <v>0</v>
      </c>
      <c r="L252" s="13">
        <f t="shared" si="268"/>
        <v>0</v>
      </c>
      <c r="M252" s="13">
        <f t="shared" si="268"/>
        <v>0</v>
      </c>
      <c r="N252" s="13">
        <f t="shared" si="268"/>
        <v>0</v>
      </c>
      <c r="O252" s="13">
        <f t="shared" si="268"/>
        <v>0</v>
      </c>
    </row>
    <row r="253" spans="1:15" ht="32.25" customHeight="1" x14ac:dyDescent="0.25">
      <c r="A253" s="28" t="s">
        <v>108</v>
      </c>
      <c r="B253" s="42"/>
      <c r="C253" s="42"/>
      <c r="D253" s="42"/>
      <c r="E253" s="73">
        <v>852</v>
      </c>
      <c r="F253" s="2" t="s">
        <v>101</v>
      </c>
      <c r="G253" s="2" t="s">
        <v>11</v>
      </c>
      <c r="H253" s="37" t="s">
        <v>158</v>
      </c>
      <c r="I253" s="2" t="s">
        <v>109</v>
      </c>
      <c r="J253" s="13">
        <v>12000</v>
      </c>
      <c r="K253" s="13"/>
      <c r="L253" s="13"/>
      <c r="M253" s="13"/>
      <c r="N253" s="13">
        <f>L253</f>
        <v>0</v>
      </c>
      <c r="O253" s="13"/>
    </row>
    <row r="254" spans="1:15" ht="92.25" hidden="1" customHeight="1" x14ac:dyDescent="0.25">
      <c r="A254" s="28" t="s">
        <v>373</v>
      </c>
      <c r="B254" s="42"/>
      <c r="C254" s="42"/>
      <c r="D254" s="42"/>
      <c r="E254" s="73">
        <v>852</v>
      </c>
      <c r="F254" s="2" t="s">
        <v>101</v>
      </c>
      <c r="G254" s="3" t="s">
        <v>11</v>
      </c>
      <c r="H254" s="37" t="s">
        <v>372</v>
      </c>
      <c r="I254" s="2"/>
      <c r="J254" s="13">
        <f t="shared" ref="J254:K258" si="269">J255</f>
        <v>0</v>
      </c>
      <c r="K254" s="13">
        <f t="shared" si="269"/>
        <v>0</v>
      </c>
      <c r="L254" s="13">
        <f t="shared" ref="L254:O258" si="270">L255</f>
        <v>0</v>
      </c>
      <c r="M254" s="13">
        <f t="shared" si="270"/>
        <v>0</v>
      </c>
      <c r="N254" s="13">
        <f t="shared" si="270"/>
        <v>0</v>
      </c>
      <c r="O254" s="13">
        <f t="shared" si="270"/>
        <v>0</v>
      </c>
    </row>
    <row r="255" spans="1:15" ht="92.25" hidden="1" customHeight="1" x14ac:dyDescent="0.25">
      <c r="A255" s="28" t="s">
        <v>53</v>
      </c>
      <c r="B255" s="42"/>
      <c r="C255" s="42"/>
      <c r="D255" s="42"/>
      <c r="E255" s="73">
        <v>852</v>
      </c>
      <c r="F255" s="2" t="s">
        <v>101</v>
      </c>
      <c r="G255" s="3" t="s">
        <v>11</v>
      </c>
      <c r="H255" s="37" t="s">
        <v>372</v>
      </c>
      <c r="I255" s="2" t="s">
        <v>107</v>
      </c>
      <c r="J255" s="13">
        <f t="shared" si="269"/>
        <v>0</v>
      </c>
      <c r="K255" s="13">
        <f t="shared" si="269"/>
        <v>0</v>
      </c>
      <c r="L255" s="13">
        <f t="shared" si="270"/>
        <v>0</v>
      </c>
      <c r="M255" s="13">
        <f t="shared" si="270"/>
        <v>0</v>
      </c>
      <c r="N255" s="13">
        <f t="shared" si="270"/>
        <v>0</v>
      </c>
      <c r="O255" s="13">
        <f t="shared" si="270"/>
        <v>0</v>
      </c>
    </row>
    <row r="256" spans="1:15" ht="92.25" hidden="1" customHeight="1" x14ac:dyDescent="0.25">
      <c r="A256" s="28" t="s">
        <v>108</v>
      </c>
      <c r="B256" s="42"/>
      <c r="C256" s="42"/>
      <c r="D256" s="42"/>
      <c r="E256" s="73">
        <v>852</v>
      </c>
      <c r="F256" s="2" t="s">
        <v>101</v>
      </c>
      <c r="G256" s="3" t="s">
        <v>11</v>
      </c>
      <c r="H256" s="37" t="s">
        <v>372</v>
      </c>
      <c r="I256" s="2" t="s">
        <v>109</v>
      </c>
      <c r="J256" s="13"/>
      <c r="K256" s="13"/>
      <c r="L256" s="13"/>
      <c r="M256" s="13"/>
      <c r="N256" s="13"/>
      <c r="O256" s="13"/>
    </row>
    <row r="257" spans="1:15" ht="92.25" hidden="1" customHeight="1" x14ac:dyDescent="0.25">
      <c r="A257" s="28" t="s">
        <v>420</v>
      </c>
      <c r="E257" s="73">
        <v>852</v>
      </c>
      <c r="F257" s="2" t="s">
        <v>101</v>
      </c>
      <c r="G257" s="3" t="s">
        <v>11</v>
      </c>
      <c r="H257" s="37" t="s">
        <v>421</v>
      </c>
      <c r="I257" s="2"/>
      <c r="J257" s="13">
        <f t="shared" si="269"/>
        <v>0</v>
      </c>
      <c r="K257" s="13">
        <f t="shared" si="269"/>
        <v>0</v>
      </c>
      <c r="L257" s="13">
        <f t="shared" si="270"/>
        <v>0</v>
      </c>
      <c r="M257" s="13">
        <f t="shared" si="270"/>
        <v>0</v>
      </c>
      <c r="N257" s="13">
        <f t="shared" si="270"/>
        <v>0</v>
      </c>
      <c r="O257" s="13">
        <f t="shared" si="270"/>
        <v>0</v>
      </c>
    </row>
    <row r="258" spans="1:15" ht="92.25" hidden="1" customHeight="1" x14ac:dyDescent="0.25">
      <c r="A258" s="28" t="s">
        <v>53</v>
      </c>
      <c r="E258" s="73">
        <v>852</v>
      </c>
      <c r="F258" s="2" t="s">
        <v>101</v>
      </c>
      <c r="G258" s="3" t="s">
        <v>11</v>
      </c>
      <c r="H258" s="37" t="s">
        <v>421</v>
      </c>
      <c r="I258" s="2" t="s">
        <v>107</v>
      </c>
      <c r="J258" s="13">
        <f t="shared" si="269"/>
        <v>0</v>
      </c>
      <c r="K258" s="13">
        <f t="shared" si="269"/>
        <v>0</v>
      </c>
      <c r="L258" s="13">
        <f t="shared" si="270"/>
        <v>0</v>
      </c>
      <c r="M258" s="13">
        <f t="shared" si="270"/>
        <v>0</v>
      </c>
      <c r="N258" s="13">
        <f t="shared" si="270"/>
        <v>0</v>
      </c>
      <c r="O258" s="13">
        <f t="shared" si="270"/>
        <v>0</v>
      </c>
    </row>
    <row r="259" spans="1:15" ht="92.25" hidden="1" customHeight="1" x14ac:dyDescent="0.25">
      <c r="A259" s="28" t="s">
        <v>108</v>
      </c>
      <c r="E259" s="73">
        <v>852</v>
      </c>
      <c r="F259" s="2" t="s">
        <v>101</v>
      </c>
      <c r="G259" s="3" t="s">
        <v>11</v>
      </c>
      <c r="H259" s="37" t="s">
        <v>421</v>
      </c>
      <c r="I259" s="2" t="s">
        <v>109</v>
      </c>
      <c r="J259" s="14"/>
      <c r="K259" s="14"/>
      <c r="L259" s="14"/>
      <c r="M259" s="14"/>
      <c r="N259" s="14"/>
      <c r="O259" s="14"/>
    </row>
    <row r="260" spans="1:15" ht="92.25" hidden="1" customHeight="1" x14ac:dyDescent="0.25">
      <c r="A260" s="28" t="s">
        <v>435</v>
      </c>
      <c r="B260" s="42"/>
      <c r="C260" s="42"/>
      <c r="D260" s="42"/>
      <c r="E260" s="73">
        <v>852</v>
      </c>
      <c r="F260" s="2" t="s">
        <v>101</v>
      </c>
      <c r="G260" s="2" t="s">
        <v>11</v>
      </c>
      <c r="H260" s="37" t="s">
        <v>436</v>
      </c>
      <c r="I260" s="2"/>
      <c r="J260" s="13">
        <f t="shared" ref="J260:K261" si="271">J261</f>
        <v>0</v>
      </c>
      <c r="K260" s="13">
        <f t="shared" si="271"/>
        <v>0</v>
      </c>
      <c r="L260" s="13">
        <f t="shared" ref="L260:O261" si="272">L261</f>
        <v>0</v>
      </c>
      <c r="M260" s="13">
        <f t="shared" si="272"/>
        <v>0</v>
      </c>
      <c r="N260" s="13">
        <f t="shared" si="272"/>
        <v>0</v>
      </c>
      <c r="O260" s="13">
        <f t="shared" si="272"/>
        <v>0</v>
      </c>
    </row>
    <row r="261" spans="1:15" ht="92.25" hidden="1" customHeight="1" x14ac:dyDescent="0.25">
      <c r="A261" s="28" t="s">
        <v>53</v>
      </c>
      <c r="B261" s="42"/>
      <c r="C261" s="42"/>
      <c r="D261" s="42"/>
      <c r="E261" s="73">
        <v>852</v>
      </c>
      <c r="F261" s="2" t="s">
        <v>101</v>
      </c>
      <c r="G261" s="2" t="s">
        <v>11</v>
      </c>
      <c r="H261" s="37" t="s">
        <v>436</v>
      </c>
      <c r="I261" s="2" t="s">
        <v>107</v>
      </c>
      <c r="J261" s="13">
        <f t="shared" si="271"/>
        <v>0</v>
      </c>
      <c r="K261" s="13">
        <f t="shared" si="271"/>
        <v>0</v>
      </c>
      <c r="L261" s="13">
        <f t="shared" si="272"/>
        <v>0</v>
      </c>
      <c r="M261" s="13">
        <f t="shared" si="272"/>
        <v>0</v>
      </c>
      <c r="N261" s="13">
        <f t="shared" si="272"/>
        <v>0</v>
      </c>
      <c r="O261" s="13">
        <f t="shared" si="272"/>
        <v>0</v>
      </c>
    </row>
    <row r="262" spans="1:15" ht="92.25" hidden="1" customHeight="1" x14ac:dyDescent="0.25">
      <c r="A262" s="28" t="s">
        <v>108</v>
      </c>
      <c r="B262" s="42"/>
      <c r="C262" s="42"/>
      <c r="D262" s="42"/>
      <c r="E262" s="73">
        <v>852</v>
      </c>
      <c r="F262" s="2" t="s">
        <v>101</v>
      </c>
      <c r="G262" s="2" t="s">
        <v>11</v>
      </c>
      <c r="H262" s="37" t="s">
        <v>436</v>
      </c>
      <c r="I262" s="2" t="s">
        <v>109</v>
      </c>
      <c r="J262" s="13"/>
      <c r="K262" s="13"/>
      <c r="L262" s="13"/>
      <c r="M262" s="13">
        <f>L262</f>
        <v>0</v>
      </c>
      <c r="N262" s="13"/>
      <c r="O262" s="13"/>
    </row>
    <row r="263" spans="1:15" ht="17.25" customHeight="1" x14ac:dyDescent="0.25">
      <c r="A263" s="56" t="s">
        <v>102</v>
      </c>
      <c r="B263" s="42"/>
      <c r="C263" s="42"/>
      <c r="D263" s="42"/>
      <c r="E263" s="73">
        <v>852</v>
      </c>
      <c r="F263" s="2" t="s">
        <v>101</v>
      </c>
      <c r="G263" s="2" t="s">
        <v>56</v>
      </c>
      <c r="H263" s="37" t="s">
        <v>61</v>
      </c>
      <c r="I263" s="2"/>
      <c r="J263" s="13">
        <f>J264+J267+J270+J273+J276+J279+J282+J285+J288+J291+J297+J296+J300+J303</f>
        <v>4611370</v>
      </c>
      <c r="K263" s="13">
        <f t="shared" ref="K263:L263" si="273">K264+K267+K270+K273+K276+K279+K282+K285+K288+K291+K297+K296+K300+K303</f>
        <v>7968240</v>
      </c>
      <c r="L263" s="13">
        <f t="shared" si="273"/>
        <v>7968240</v>
      </c>
      <c r="M263" s="13">
        <f t="shared" ref="M263:N263" si="274">M264+M267+M270+M273+M276+M279+M282+M285+M288+M291+M297+M296+M303</f>
        <v>7968240</v>
      </c>
      <c r="N263" s="13">
        <f t="shared" si="274"/>
        <v>0</v>
      </c>
      <c r="O263" s="13">
        <f t="shared" ref="O263" si="275">O264+O267+O270+O273+O276+O279+O282+O285+O288+O291+O297+O296+O303</f>
        <v>0</v>
      </c>
    </row>
    <row r="264" spans="1:15" ht="92.25" hidden="1" customHeight="1" x14ac:dyDescent="0.25">
      <c r="A264" s="28" t="s">
        <v>438</v>
      </c>
      <c r="B264" s="42"/>
      <c r="C264" s="42"/>
      <c r="D264" s="42"/>
      <c r="E264" s="73">
        <v>852</v>
      </c>
      <c r="F264" s="2" t="s">
        <v>101</v>
      </c>
      <c r="G264" s="2" t="s">
        <v>56</v>
      </c>
      <c r="H264" s="37" t="s">
        <v>437</v>
      </c>
      <c r="I264" s="2"/>
      <c r="J264" s="13">
        <f t="shared" ref="J264:K265" si="276">J265</f>
        <v>0</v>
      </c>
      <c r="K264" s="13">
        <f t="shared" si="276"/>
        <v>0</v>
      </c>
      <c r="L264" s="13">
        <f t="shared" ref="L264:O265" si="277">L265</f>
        <v>0</v>
      </c>
      <c r="M264" s="13">
        <f t="shared" si="277"/>
        <v>0</v>
      </c>
      <c r="N264" s="13">
        <f t="shared" si="277"/>
        <v>0</v>
      </c>
      <c r="O264" s="13">
        <f t="shared" si="277"/>
        <v>0</v>
      </c>
    </row>
    <row r="265" spans="1:15" ht="92.25" hidden="1" customHeight="1" x14ac:dyDescent="0.25">
      <c r="A265" s="28" t="s">
        <v>53</v>
      </c>
      <c r="B265" s="42"/>
      <c r="C265" s="42"/>
      <c r="D265" s="42"/>
      <c r="E265" s="73">
        <v>852</v>
      </c>
      <c r="F265" s="2" t="s">
        <v>101</v>
      </c>
      <c r="G265" s="2" t="s">
        <v>56</v>
      </c>
      <c r="H265" s="37" t="s">
        <v>437</v>
      </c>
      <c r="I265" s="2" t="s">
        <v>107</v>
      </c>
      <c r="J265" s="13">
        <f t="shared" si="276"/>
        <v>0</v>
      </c>
      <c r="K265" s="13">
        <f t="shared" si="276"/>
        <v>0</v>
      </c>
      <c r="L265" s="13">
        <f t="shared" si="277"/>
        <v>0</v>
      </c>
      <c r="M265" s="13">
        <f t="shared" si="277"/>
        <v>0</v>
      </c>
      <c r="N265" s="13">
        <f t="shared" si="277"/>
        <v>0</v>
      </c>
      <c r="O265" s="13">
        <f t="shared" si="277"/>
        <v>0</v>
      </c>
    </row>
    <row r="266" spans="1:15" ht="92.25" hidden="1" customHeight="1" x14ac:dyDescent="0.25">
      <c r="A266" s="28" t="s">
        <v>108</v>
      </c>
      <c r="B266" s="42"/>
      <c r="C266" s="42"/>
      <c r="D266" s="42"/>
      <c r="E266" s="73">
        <v>852</v>
      </c>
      <c r="F266" s="2" t="s">
        <v>101</v>
      </c>
      <c r="G266" s="2" t="s">
        <v>56</v>
      </c>
      <c r="H266" s="37" t="s">
        <v>437</v>
      </c>
      <c r="I266" s="2" t="s">
        <v>109</v>
      </c>
      <c r="J266" s="13"/>
      <c r="K266" s="13"/>
      <c r="L266" s="13"/>
      <c r="M266" s="13">
        <f>L266</f>
        <v>0</v>
      </c>
      <c r="N266" s="13"/>
      <c r="O266" s="13"/>
    </row>
    <row r="267" spans="1:15" ht="107.25" customHeight="1" x14ac:dyDescent="0.25">
      <c r="A267" s="28" t="s">
        <v>461</v>
      </c>
      <c r="B267" s="42"/>
      <c r="C267" s="42"/>
      <c r="D267" s="42"/>
      <c r="E267" s="73">
        <v>852</v>
      </c>
      <c r="F267" s="2" t="s">
        <v>101</v>
      </c>
      <c r="G267" s="2" t="s">
        <v>56</v>
      </c>
      <c r="H267" s="37" t="s">
        <v>460</v>
      </c>
      <c r="I267" s="2"/>
      <c r="J267" s="13">
        <f>J268</f>
        <v>2656080</v>
      </c>
      <c r="K267" s="13">
        <f t="shared" ref="K267:O268" si="278">K268</f>
        <v>7968240</v>
      </c>
      <c r="L267" s="13">
        <f t="shared" si="278"/>
        <v>7968240</v>
      </c>
      <c r="M267" s="13">
        <f t="shared" si="278"/>
        <v>7968240</v>
      </c>
      <c r="N267" s="13">
        <f t="shared" si="278"/>
        <v>0</v>
      </c>
      <c r="O267" s="13">
        <f t="shared" si="278"/>
        <v>0</v>
      </c>
    </row>
    <row r="268" spans="1:15" ht="62.25" customHeight="1" x14ac:dyDescent="0.25">
      <c r="A268" s="28" t="s">
        <v>53</v>
      </c>
      <c r="B268" s="42"/>
      <c r="C268" s="42"/>
      <c r="D268" s="42"/>
      <c r="E268" s="73">
        <v>852</v>
      </c>
      <c r="F268" s="2" t="s">
        <v>101</v>
      </c>
      <c r="G268" s="2" t="s">
        <v>56</v>
      </c>
      <c r="H268" s="37" t="s">
        <v>460</v>
      </c>
      <c r="I268" s="2" t="s">
        <v>107</v>
      </c>
      <c r="J268" s="13">
        <f>J269</f>
        <v>2656080</v>
      </c>
      <c r="K268" s="13">
        <f t="shared" si="278"/>
        <v>7968240</v>
      </c>
      <c r="L268" s="13">
        <f t="shared" si="278"/>
        <v>7968240</v>
      </c>
      <c r="M268" s="13">
        <f t="shared" si="278"/>
        <v>7968240</v>
      </c>
      <c r="N268" s="13">
        <f t="shared" si="278"/>
        <v>0</v>
      </c>
      <c r="O268" s="13">
        <f t="shared" si="278"/>
        <v>0</v>
      </c>
    </row>
    <row r="269" spans="1:15" ht="31.5" customHeight="1" x14ac:dyDescent="0.25">
      <c r="A269" s="28" t="s">
        <v>108</v>
      </c>
      <c r="B269" s="42"/>
      <c r="C269" s="42"/>
      <c r="D269" s="42"/>
      <c r="E269" s="73">
        <v>852</v>
      </c>
      <c r="F269" s="2" t="s">
        <v>101</v>
      </c>
      <c r="G269" s="2" t="s">
        <v>56</v>
      </c>
      <c r="H269" s="37" t="s">
        <v>460</v>
      </c>
      <c r="I269" s="2" t="s">
        <v>109</v>
      </c>
      <c r="J269" s="13">
        <v>2656080</v>
      </c>
      <c r="K269" s="13">
        <v>7968240</v>
      </c>
      <c r="L269" s="13">
        <v>7968240</v>
      </c>
      <c r="M269" s="13">
        <f>L269</f>
        <v>7968240</v>
      </c>
      <c r="N269" s="13"/>
      <c r="O269" s="13"/>
    </row>
    <row r="270" spans="1:15" ht="92.25" hidden="1" customHeight="1" x14ac:dyDescent="0.25">
      <c r="A270" s="28" t="s">
        <v>159</v>
      </c>
      <c r="B270" s="42"/>
      <c r="C270" s="42"/>
      <c r="D270" s="42"/>
      <c r="E270" s="73">
        <v>852</v>
      </c>
      <c r="F270" s="2" t="s">
        <v>101</v>
      </c>
      <c r="G270" s="2" t="s">
        <v>56</v>
      </c>
      <c r="H270" s="37" t="s">
        <v>160</v>
      </c>
      <c r="I270" s="2"/>
      <c r="J270" s="13">
        <f t="shared" ref="J270:K271" si="279">J271</f>
        <v>0</v>
      </c>
      <c r="K270" s="13">
        <f t="shared" si="279"/>
        <v>0</v>
      </c>
      <c r="L270" s="13">
        <f t="shared" ref="L270:O271" si="280">L271</f>
        <v>0</v>
      </c>
      <c r="M270" s="13">
        <f t="shared" si="280"/>
        <v>0</v>
      </c>
      <c r="N270" s="13">
        <f t="shared" si="280"/>
        <v>0</v>
      </c>
      <c r="O270" s="13">
        <f t="shared" si="280"/>
        <v>0</v>
      </c>
    </row>
    <row r="271" spans="1:15" ht="92.25" hidden="1" customHeight="1" x14ac:dyDescent="0.25">
      <c r="A271" s="28" t="s">
        <v>53</v>
      </c>
      <c r="B271" s="42"/>
      <c r="C271" s="42"/>
      <c r="D271" s="42"/>
      <c r="E271" s="73">
        <v>852</v>
      </c>
      <c r="F271" s="2" t="s">
        <v>101</v>
      </c>
      <c r="G271" s="3" t="s">
        <v>56</v>
      </c>
      <c r="H271" s="37" t="s">
        <v>160</v>
      </c>
      <c r="I271" s="2" t="s">
        <v>107</v>
      </c>
      <c r="J271" s="13">
        <f t="shared" si="279"/>
        <v>0</v>
      </c>
      <c r="K271" s="13">
        <f t="shared" si="279"/>
        <v>0</v>
      </c>
      <c r="L271" s="13">
        <f t="shared" si="280"/>
        <v>0</v>
      </c>
      <c r="M271" s="13">
        <f t="shared" si="280"/>
        <v>0</v>
      </c>
      <c r="N271" s="13">
        <f t="shared" si="280"/>
        <v>0</v>
      </c>
      <c r="O271" s="13">
        <f t="shared" si="280"/>
        <v>0</v>
      </c>
    </row>
    <row r="272" spans="1:15" ht="92.25" hidden="1" customHeight="1" x14ac:dyDescent="0.25">
      <c r="A272" s="28" t="s">
        <v>108</v>
      </c>
      <c r="B272" s="42"/>
      <c r="C272" s="42"/>
      <c r="D272" s="42"/>
      <c r="E272" s="73">
        <v>852</v>
      </c>
      <c r="F272" s="2" t="s">
        <v>101</v>
      </c>
      <c r="G272" s="3" t="s">
        <v>56</v>
      </c>
      <c r="H272" s="37" t="s">
        <v>160</v>
      </c>
      <c r="I272" s="2" t="s">
        <v>109</v>
      </c>
      <c r="J272" s="13"/>
      <c r="K272" s="13"/>
      <c r="L272" s="13"/>
      <c r="M272" s="13"/>
      <c r="N272" s="13">
        <f>L272</f>
        <v>0</v>
      </c>
      <c r="O272" s="13"/>
    </row>
    <row r="273" spans="1:15" ht="62.25" customHeight="1" x14ac:dyDescent="0.25">
      <c r="A273" s="44" t="s">
        <v>457</v>
      </c>
      <c r="E273" s="73">
        <v>852</v>
      </c>
      <c r="F273" s="2" t="s">
        <v>101</v>
      </c>
      <c r="G273" s="3" t="s">
        <v>56</v>
      </c>
      <c r="H273" s="50" t="s">
        <v>458</v>
      </c>
      <c r="I273" s="2"/>
      <c r="J273" s="13">
        <f>J274</f>
        <v>340920</v>
      </c>
      <c r="K273" s="47">
        <f>K274</f>
        <v>0</v>
      </c>
      <c r="L273" s="47">
        <f t="shared" ref="L273:O274" si="281">L274</f>
        <v>0</v>
      </c>
      <c r="M273" s="47">
        <f t="shared" si="281"/>
        <v>0</v>
      </c>
      <c r="N273" s="47">
        <f t="shared" si="281"/>
        <v>0</v>
      </c>
      <c r="O273" s="47">
        <f t="shared" si="281"/>
        <v>0</v>
      </c>
    </row>
    <row r="274" spans="1:15" ht="65.25" customHeight="1" x14ac:dyDescent="0.25">
      <c r="A274" s="44" t="s">
        <v>53</v>
      </c>
      <c r="E274" s="73">
        <v>852</v>
      </c>
      <c r="F274" s="2" t="s">
        <v>101</v>
      </c>
      <c r="G274" s="3" t="s">
        <v>56</v>
      </c>
      <c r="H274" s="50" t="s">
        <v>458</v>
      </c>
      <c r="I274" s="2" t="s">
        <v>107</v>
      </c>
      <c r="J274" s="13">
        <f>J275</f>
        <v>340920</v>
      </c>
      <c r="K274" s="47">
        <f>K275</f>
        <v>0</v>
      </c>
      <c r="L274" s="47">
        <f t="shared" si="281"/>
        <v>0</v>
      </c>
      <c r="M274" s="47">
        <f t="shared" si="281"/>
        <v>0</v>
      </c>
      <c r="N274" s="47">
        <f t="shared" si="281"/>
        <v>0</v>
      </c>
      <c r="O274" s="47">
        <f t="shared" si="281"/>
        <v>0</v>
      </c>
    </row>
    <row r="275" spans="1:15" ht="32.25" customHeight="1" x14ac:dyDescent="0.25">
      <c r="A275" s="44" t="s">
        <v>108</v>
      </c>
      <c r="E275" s="73">
        <v>852</v>
      </c>
      <c r="F275" s="2" t="s">
        <v>101</v>
      </c>
      <c r="G275" s="3" t="s">
        <v>56</v>
      </c>
      <c r="H275" s="50" t="s">
        <v>458</v>
      </c>
      <c r="I275" s="2" t="s">
        <v>109</v>
      </c>
      <c r="J275" s="47">
        <f>50202+290718</f>
        <v>340920</v>
      </c>
      <c r="K275" s="47"/>
      <c r="L275" s="47"/>
      <c r="M275" s="47"/>
      <c r="N275" s="47"/>
      <c r="O275" s="47"/>
    </row>
    <row r="276" spans="1:15" ht="29.25" customHeight="1" x14ac:dyDescent="0.25">
      <c r="A276" s="28" t="s">
        <v>155</v>
      </c>
      <c r="B276" s="42"/>
      <c r="C276" s="42"/>
      <c r="D276" s="42"/>
      <c r="E276" s="73">
        <v>852</v>
      </c>
      <c r="F276" s="2" t="s">
        <v>101</v>
      </c>
      <c r="G276" s="3" t="s">
        <v>56</v>
      </c>
      <c r="H276" s="37" t="s">
        <v>156</v>
      </c>
      <c r="I276" s="2"/>
      <c r="J276" s="13">
        <f t="shared" ref="J276:K277" si="282">J277</f>
        <v>-516933.16000000003</v>
      </c>
      <c r="K276" s="13">
        <f t="shared" si="282"/>
        <v>0</v>
      </c>
      <c r="L276" s="13">
        <f t="shared" ref="L276:O277" si="283">L277</f>
        <v>0</v>
      </c>
      <c r="M276" s="13">
        <f t="shared" si="283"/>
        <v>0</v>
      </c>
      <c r="N276" s="13">
        <f t="shared" si="283"/>
        <v>0</v>
      </c>
      <c r="O276" s="13">
        <f t="shared" si="283"/>
        <v>0</v>
      </c>
    </row>
    <row r="277" spans="1:15" ht="68.25" customHeight="1" x14ac:dyDescent="0.25">
      <c r="A277" s="28" t="s">
        <v>53</v>
      </c>
      <c r="B277" s="42"/>
      <c r="C277" s="42"/>
      <c r="D277" s="42"/>
      <c r="E277" s="73">
        <v>852</v>
      </c>
      <c r="F277" s="2" t="s">
        <v>101</v>
      </c>
      <c r="G277" s="3" t="s">
        <v>56</v>
      </c>
      <c r="H277" s="37" t="s">
        <v>156</v>
      </c>
      <c r="I277" s="2" t="s">
        <v>107</v>
      </c>
      <c r="J277" s="13">
        <f t="shared" si="282"/>
        <v>-516933.16000000003</v>
      </c>
      <c r="K277" s="13">
        <f t="shared" si="282"/>
        <v>0</v>
      </c>
      <c r="L277" s="13">
        <f t="shared" si="283"/>
        <v>0</v>
      </c>
      <c r="M277" s="13">
        <f t="shared" si="283"/>
        <v>0</v>
      </c>
      <c r="N277" s="13">
        <f t="shared" si="283"/>
        <v>0</v>
      </c>
      <c r="O277" s="13">
        <f t="shared" si="283"/>
        <v>0</v>
      </c>
    </row>
    <row r="278" spans="1:15" ht="32.25" customHeight="1" x14ac:dyDescent="0.25">
      <c r="A278" s="28" t="s">
        <v>108</v>
      </c>
      <c r="B278" s="42"/>
      <c r="C278" s="42"/>
      <c r="D278" s="42"/>
      <c r="E278" s="73">
        <v>852</v>
      </c>
      <c r="F278" s="2" t="s">
        <v>101</v>
      </c>
      <c r="G278" s="3" t="s">
        <v>56</v>
      </c>
      <c r="H278" s="37" t="s">
        <v>156</v>
      </c>
      <c r="I278" s="2" t="s">
        <v>109</v>
      </c>
      <c r="J278" s="13">
        <f>-410368-106565.16</f>
        <v>-516933.16000000003</v>
      </c>
      <c r="K278" s="13"/>
      <c r="L278" s="13"/>
      <c r="M278" s="13"/>
      <c r="N278" s="13">
        <f>L278</f>
        <v>0</v>
      </c>
      <c r="O278" s="13"/>
    </row>
    <row r="279" spans="1:15" ht="92.25" hidden="1" customHeight="1" x14ac:dyDescent="0.25">
      <c r="A279" s="28" t="s">
        <v>153</v>
      </c>
      <c r="B279" s="42"/>
      <c r="C279" s="42"/>
      <c r="D279" s="42"/>
      <c r="E279" s="73">
        <v>852</v>
      </c>
      <c r="F279" s="3" t="s">
        <v>101</v>
      </c>
      <c r="G279" s="3" t="s">
        <v>56</v>
      </c>
      <c r="H279" s="37" t="s">
        <v>154</v>
      </c>
      <c r="I279" s="2"/>
      <c r="J279" s="13">
        <f t="shared" ref="J279:K280" si="284">J280</f>
        <v>0</v>
      </c>
      <c r="K279" s="13">
        <f t="shared" si="284"/>
        <v>0</v>
      </c>
      <c r="L279" s="13">
        <f t="shared" ref="L279:O280" si="285">L280</f>
        <v>0</v>
      </c>
      <c r="M279" s="13">
        <f t="shared" si="285"/>
        <v>0</v>
      </c>
      <c r="N279" s="13">
        <f t="shared" si="285"/>
        <v>0</v>
      </c>
      <c r="O279" s="13">
        <f t="shared" si="285"/>
        <v>0</v>
      </c>
    </row>
    <row r="280" spans="1:15" ht="92.25" hidden="1" customHeight="1" x14ac:dyDescent="0.25">
      <c r="A280" s="28" t="s">
        <v>53</v>
      </c>
      <c r="B280" s="42"/>
      <c r="C280" s="42"/>
      <c r="D280" s="42"/>
      <c r="E280" s="73">
        <v>852</v>
      </c>
      <c r="F280" s="2" t="s">
        <v>101</v>
      </c>
      <c r="G280" s="3" t="s">
        <v>56</v>
      </c>
      <c r="H280" s="37" t="s">
        <v>154</v>
      </c>
      <c r="I280" s="2" t="s">
        <v>107</v>
      </c>
      <c r="J280" s="13">
        <f t="shared" si="284"/>
        <v>0</v>
      </c>
      <c r="K280" s="13">
        <f t="shared" si="284"/>
        <v>0</v>
      </c>
      <c r="L280" s="13">
        <f t="shared" si="285"/>
        <v>0</v>
      </c>
      <c r="M280" s="13">
        <f t="shared" si="285"/>
        <v>0</v>
      </c>
      <c r="N280" s="13">
        <f t="shared" si="285"/>
        <v>0</v>
      </c>
      <c r="O280" s="13">
        <f t="shared" si="285"/>
        <v>0</v>
      </c>
    </row>
    <row r="281" spans="1:15" ht="92.25" hidden="1" customHeight="1" x14ac:dyDescent="0.25">
      <c r="A281" s="28" t="s">
        <v>108</v>
      </c>
      <c r="B281" s="42"/>
      <c r="C281" s="42"/>
      <c r="D281" s="42"/>
      <c r="E281" s="73">
        <v>852</v>
      </c>
      <c r="F281" s="2" t="s">
        <v>101</v>
      </c>
      <c r="G281" s="3" t="s">
        <v>56</v>
      </c>
      <c r="H281" s="37" t="s">
        <v>154</v>
      </c>
      <c r="I281" s="2" t="s">
        <v>109</v>
      </c>
      <c r="J281" s="13"/>
      <c r="K281" s="13"/>
      <c r="L281" s="13"/>
      <c r="M281" s="13"/>
      <c r="N281" s="13">
        <f>L281</f>
        <v>0</v>
      </c>
      <c r="O281" s="13"/>
    </row>
    <row r="282" spans="1:15" ht="92.25" hidden="1" customHeight="1" x14ac:dyDescent="0.25">
      <c r="A282" s="28" t="s">
        <v>157</v>
      </c>
      <c r="B282" s="42"/>
      <c r="C282" s="42"/>
      <c r="D282" s="42"/>
      <c r="E282" s="73">
        <v>852</v>
      </c>
      <c r="F282" s="3" t="s">
        <v>101</v>
      </c>
      <c r="G282" s="3" t="s">
        <v>56</v>
      </c>
      <c r="H282" s="37" t="s">
        <v>158</v>
      </c>
      <c r="I282" s="2"/>
      <c r="J282" s="13">
        <f t="shared" ref="J282:K283" si="286">J283</f>
        <v>0</v>
      </c>
      <c r="K282" s="13">
        <f t="shared" si="286"/>
        <v>0</v>
      </c>
      <c r="L282" s="13">
        <f t="shared" ref="L282:O283" si="287">L283</f>
        <v>0</v>
      </c>
      <c r="M282" s="13">
        <f t="shared" si="287"/>
        <v>0</v>
      </c>
      <c r="N282" s="13">
        <f t="shared" si="287"/>
        <v>0</v>
      </c>
      <c r="O282" s="13">
        <f t="shared" si="287"/>
        <v>0</v>
      </c>
    </row>
    <row r="283" spans="1:15" ht="92.25" hidden="1" customHeight="1" x14ac:dyDescent="0.25">
      <c r="A283" s="28" t="s">
        <v>53</v>
      </c>
      <c r="B283" s="42"/>
      <c r="C283" s="42"/>
      <c r="D283" s="42"/>
      <c r="E283" s="73">
        <v>852</v>
      </c>
      <c r="F283" s="2" t="s">
        <v>101</v>
      </c>
      <c r="G283" s="3" t="s">
        <v>56</v>
      </c>
      <c r="H283" s="37" t="s">
        <v>158</v>
      </c>
      <c r="I283" s="2" t="s">
        <v>107</v>
      </c>
      <c r="J283" s="13">
        <f t="shared" si="286"/>
        <v>0</v>
      </c>
      <c r="K283" s="13">
        <f t="shared" si="286"/>
        <v>0</v>
      </c>
      <c r="L283" s="13">
        <f t="shared" si="287"/>
        <v>0</v>
      </c>
      <c r="M283" s="13">
        <f t="shared" si="287"/>
        <v>0</v>
      </c>
      <c r="N283" s="13">
        <f t="shared" si="287"/>
        <v>0</v>
      </c>
      <c r="O283" s="13">
        <f t="shared" si="287"/>
        <v>0</v>
      </c>
    </row>
    <row r="284" spans="1:15" ht="92.25" hidden="1" customHeight="1" x14ac:dyDescent="0.25">
      <c r="A284" s="28" t="s">
        <v>108</v>
      </c>
      <c r="B284" s="42"/>
      <c r="C284" s="42"/>
      <c r="D284" s="42"/>
      <c r="E284" s="73">
        <v>852</v>
      </c>
      <c r="F284" s="2" t="s">
        <v>101</v>
      </c>
      <c r="G284" s="3" t="s">
        <v>56</v>
      </c>
      <c r="H284" s="37" t="s">
        <v>158</v>
      </c>
      <c r="I284" s="2" t="s">
        <v>109</v>
      </c>
      <c r="J284" s="13"/>
      <c r="K284" s="13"/>
      <c r="L284" s="13"/>
      <c r="M284" s="13"/>
      <c r="N284" s="13">
        <f>L284</f>
        <v>0</v>
      </c>
      <c r="O284" s="13"/>
    </row>
    <row r="285" spans="1:15" ht="92.25" hidden="1" customHeight="1" x14ac:dyDescent="0.25">
      <c r="A285" s="28" t="s">
        <v>373</v>
      </c>
      <c r="B285" s="42"/>
      <c r="C285" s="42"/>
      <c r="D285" s="42"/>
      <c r="E285" s="73">
        <v>852</v>
      </c>
      <c r="F285" s="2" t="s">
        <v>101</v>
      </c>
      <c r="G285" s="3" t="s">
        <v>56</v>
      </c>
      <c r="H285" s="37" t="s">
        <v>372</v>
      </c>
      <c r="I285" s="2"/>
      <c r="J285" s="13">
        <f t="shared" ref="J285:K289" si="288">J286</f>
        <v>0</v>
      </c>
      <c r="K285" s="13">
        <f t="shared" si="288"/>
        <v>0</v>
      </c>
      <c r="L285" s="13">
        <f t="shared" ref="L285:O289" si="289">L286</f>
        <v>0</v>
      </c>
      <c r="M285" s="13">
        <f t="shared" si="289"/>
        <v>0</v>
      </c>
      <c r="N285" s="13">
        <f t="shared" si="289"/>
        <v>0</v>
      </c>
      <c r="O285" s="13">
        <f t="shared" si="289"/>
        <v>0</v>
      </c>
    </row>
    <row r="286" spans="1:15" ht="92.25" hidden="1" customHeight="1" x14ac:dyDescent="0.25">
      <c r="A286" s="28" t="s">
        <v>53</v>
      </c>
      <c r="B286" s="42"/>
      <c r="C286" s="42"/>
      <c r="D286" s="42"/>
      <c r="E286" s="73">
        <v>852</v>
      </c>
      <c r="F286" s="2" t="s">
        <v>101</v>
      </c>
      <c r="G286" s="3" t="s">
        <v>56</v>
      </c>
      <c r="H286" s="37" t="s">
        <v>372</v>
      </c>
      <c r="I286" s="2" t="s">
        <v>107</v>
      </c>
      <c r="J286" s="13">
        <f t="shared" si="288"/>
        <v>0</v>
      </c>
      <c r="K286" s="13">
        <f t="shared" si="288"/>
        <v>0</v>
      </c>
      <c r="L286" s="13">
        <f t="shared" si="289"/>
        <v>0</v>
      </c>
      <c r="M286" s="13">
        <f t="shared" si="289"/>
        <v>0</v>
      </c>
      <c r="N286" s="13">
        <f t="shared" si="289"/>
        <v>0</v>
      </c>
      <c r="O286" s="13">
        <f t="shared" si="289"/>
        <v>0</v>
      </c>
    </row>
    <row r="287" spans="1:15" ht="92.25" hidden="1" customHeight="1" x14ac:dyDescent="0.25">
      <c r="A287" s="28" t="s">
        <v>108</v>
      </c>
      <c r="B287" s="42"/>
      <c r="C287" s="42"/>
      <c r="D287" s="42"/>
      <c r="E287" s="73">
        <v>852</v>
      </c>
      <c r="F287" s="2" t="s">
        <v>101</v>
      </c>
      <c r="G287" s="3" t="s">
        <v>56</v>
      </c>
      <c r="H287" s="37" t="s">
        <v>372</v>
      </c>
      <c r="I287" s="2" t="s">
        <v>109</v>
      </c>
      <c r="J287" s="13"/>
      <c r="K287" s="13"/>
      <c r="L287" s="13"/>
      <c r="M287" s="13"/>
      <c r="N287" s="13"/>
      <c r="O287" s="13"/>
    </row>
    <row r="288" spans="1:15" ht="92.25" hidden="1" customHeight="1" x14ac:dyDescent="0.25">
      <c r="A288" s="28" t="s">
        <v>420</v>
      </c>
      <c r="E288" s="73">
        <v>852</v>
      </c>
      <c r="F288" s="2" t="s">
        <v>101</v>
      </c>
      <c r="G288" s="3" t="s">
        <v>56</v>
      </c>
      <c r="H288" s="37" t="s">
        <v>421</v>
      </c>
      <c r="I288" s="2"/>
      <c r="J288" s="13">
        <f t="shared" si="288"/>
        <v>0</v>
      </c>
      <c r="K288" s="13">
        <f t="shared" si="288"/>
        <v>0</v>
      </c>
      <c r="L288" s="13">
        <f t="shared" si="289"/>
        <v>0</v>
      </c>
      <c r="M288" s="13">
        <f t="shared" si="289"/>
        <v>0</v>
      </c>
      <c r="N288" s="13">
        <f t="shared" si="289"/>
        <v>0</v>
      </c>
      <c r="O288" s="13">
        <f t="shared" si="289"/>
        <v>0</v>
      </c>
    </row>
    <row r="289" spans="1:15" ht="92.25" hidden="1" customHeight="1" x14ac:dyDescent="0.25">
      <c r="A289" s="28" t="s">
        <v>53</v>
      </c>
      <c r="E289" s="73">
        <v>852</v>
      </c>
      <c r="F289" s="2" t="s">
        <v>101</v>
      </c>
      <c r="G289" s="3" t="s">
        <v>56</v>
      </c>
      <c r="H289" s="37" t="s">
        <v>421</v>
      </c>
      <c r="I289" s="2" t="s">
        <v>107</v>
      </c>
      <c r="J289" s="13">
        <f t="shared" si="288"/>
        <v>0</v>
      </c>
      <c r="K289" s="13">
        <f t="shared" si="288"/>
        <v>0</v>
      </c>
      <c r="L289" s="13">
        <f t="shared" si="289"/>
        <v>0</v>
      </c>
      <c r="M289" s="13">
        <f t="shared" si="289"/>
        <v>0</v>
      </c>
      <c r="N289" s="13">
        <f t="shared" si="289"/>
        <v>0</v>
      </c>
      <c r="O289" s="13">
        <f t="shared" si="289"/>
        <v>0</v>
      </c>
    </row>
    <row r="290" spans="1:15" ht="92.25" hidden="1" customHeight="1" x14ac:dyDescent="0.25">
      <c r="A290" s="28" t="s">
        <v>108</v>
      </c>
      <c r="E290" s="73">
        <v>852</v>
      </c>
      <c r="F290" s="2" t="s">
        <v>101</v>
      </c>
      <c r="G290" s="3" t="s">
        <v>56</v>
      </c>
      <c r="H290" s="37" t="s">
        <v>421</v>
      </c>
      <c r="I290" s="51" t="s">
        <v>109</v>
      </c>
      <c r="J290" s="52"/>
      <c r="K290" s="52"/>
      <c r="L290" s="52"/>
      <c r="M290" s="52"/>
      <c r="N290" s="52">
        <f>L290</f>
        <v>0</v>
      </c>
      <c r="O290" s="52"/>
    </row>
    <row r="291" spans="1:15" ht="92.25" hidden="1" customHeight="1" x14ac:dyDescent="0.25">
      <c r="A291" s="44" t="s">
        <v>452</v>
      </c>
      <c r="E291" s="73">
        <v>852</v>
      </c>
      <c r="F291" s="2" t="s">
        <v>101</v>
      </c>
      <c r="G291" s="3" t="s">
        <v>56</v>
      </c>
      <c r="H291" s="53" t="s">
        <v>450</v>
      </c>
      <c r="I291" s="2"/>
      <c r="J291" s="47">
        <f t="shared" ref="J291:L292" si="290">J292</f>
        <v>0</v>
      </c>
      <c r="K291" s="47">
        <f t="shared" si="290"/>
        <v>0</v>
      </c>
      <c r="L291" s="47">
        <f t="shared" si="290"/>
        <v>0</v>
      </c>
      <c r="M291" s="47">
        <f t="shared" ref="L291:O292" si="291">M292</f>
        <v>0</v>
      </c>
      <c r="N291" s="47">
        <f t="shared" si="291"/>
        <v>0</v>
      </c>
      <c r="O291" s="47">
        <f t="shared" si="291"/>
        <v>0</v>
      </c>
    </row>
    <row r="292" spans="1:15" ht="92.25" hidden="1" customHeight="1" x14ac:dyDescent="0.25">
      <c r="A292" s="44" t="s">
        <v>53</v>
      </c>
      <c r="E292" s="73">
        <v>852</v>
      </c>
      <c r="F292" s="2" t="s">
        <v>101</v>
      </c>
      <c r="G292" s="3" t="s">
        <v>56</v>
      </c>
      <c r="H292" s="53" t="s">
        <v>450</v>
      </c>
      <c r="I292" s="2" t="s">
        <v>107</v>
      </c>
      <c r="J292" s="47">
        <f t="shared" si="290"/>
        <v>0</v>
      </c>
      <c r="K292" s="47">
        <f t="shared" si="290"/>
        <v>0</v>
      </c>
      <c r="L292" s="47">
        <f t="shared" si="291"/>
        <v>0</v>
      </c>
      <c r="M292" s="47">
        <f t="shared" si="291"/>
        <v>0</v>
      </c>
      <c r="N292" s="47">
        <f t="shared" si="291"/>
        <v>0</v>
      </c>
      <c r="O292" s="47">
        <f t="shared" si="291"/>
        <v>0</v>
      </c>
    </row>
    <row r="293" spans="1:15" ht="92.25" hidden="1" customHeight="1" x14ac:dyDescent="0.25">
      <c r="A293" s="44" t="s">
        <v>108</v>
      </c>
      <c r="E293" s="73">
        <v>852</v>
      </c>
      <c r="F293" s="2" t="s">
        <v>101</v>
      </c>
      <c r="G293" s="3" t="s">
        <v>56</v>
      </c>
      <c r="H293" s="53" t="s">
        <v>450</v>
      </c>
      <c r="I293" s="2" t="s">
        <v>109</v>
      </c>
      <c r="J293" s="47"/>
      <c r="K293" s="54"/>
      <c r="L293" s="54"/>
      <c r="M293" s="54"/>
      <c r="N293" s="54"/>
      <c r="O293" s="54"/>
    </row>
    <row r="294" spans="1:15" ht="92.25" hidden="1" customHeight="1" x14ac:dyDescent="0.25">
      <c r="A294" s="44" t="s">
        <v>447</v>
      </c>
      <c r="E294" s="73">
        <v>852</v>
      </c>
      <c r="F294" s="2" t="s">
        <v>101</v>
      </c>
      <c r="G294" s="3" t="s">
        <v>56</v>
      </c>
      <c r="H294" s="53" t="s">
        <v>448</v>
      </c>
      <c r="I294" s="2"/>
      <c r="J294" s="47">
        <f t="shared" ref="J294:J295" si="292">J295</f>
        <v>0</v>
      </c>
      <c r="K294" s="47">
        <f t="shared" ref="K294:K295" si="293">K295</f>
        <v>0</v>
      </c>
      <c r="L294" s="47">
        <f t="shared" ref="L294:O295" si="294">L295</f>
        <v>0</v>
      </c>
      <c r="M294" s="47">
        <f t="shared" si="294"/>
        <v>0</v>
      </c>
      <c r="N294" s="47">
        <f t="shared" si="294"/>
        <v>0</v>
      </c>
      <c r="O294" s="47">
        <f t="shared" si="294"/>
        <v>0</v>
      </c>
    </row>
    <row r="295" spans="1:15" ht="92.25" hidden="1" customHeight="1" x14ac:dyDescent="0.25">
      <c r="A295" s="28" t="s">
        <v>53</v>
      </c>
      <c r="E295" s="73">
        <v>852</v>
      </c>
      <c r="F295" s="2" t="s">
        <v>101</v>
      </c>
      <c r="G295" s="3" t="s">
        <v>56</v>
      </c>
      <c r="H295" s="53" t="s">
        <v>448</v>
      </c>
      <c r="I295" s="2" t="s">
        <v>107</v>
      </c>
      <c r="J295" s="47">
        <f t="shared" si="292"/>
        <v>0</v>
      </c>
      <c r="K295" s="47">
        <f t="shared" si="293"/>
        <v>0</v>
      </c>
      <c r="L295" s="47">
        <f t="shared" si="294"/>
        <v>0</v>
      </c>
      <c r="M295" s="47">
        <f t="shared" si="294"/>
        <v>0</v>
      </c>
      <c r="N295" s="47">
        <f t="shared" si="294"/>
        <v>0</v>
      </c>
      <c r="O295" s="47">
        <f t="shared" si="294"/>
        <v>0</v>
      </c>
    </row>
    <row r="296" spans="1:15" ht="92.25" hidden="1" customHeight="1" x14ac:dyDescent="0.25">
      <c r="A296" s="28" t="s">
        <v>108</v>
      </c>
      <c r="E296" s="73">
        <v>852</v>
      </c>
      <c r="F296" s="2" t="s">
        <v>101</v>
      </c>
      <c r="G296" s="3" t="s">
        <v>56</v>
      </c>
      <c r="H296" s="53" t="s">
        <v>448</v>
      </c>
      <c r="I296" s="2" t="s">
        <v>109</v>
      </c>
      <c r="J296" s="47"/>
      <c r="K296" s="47"/>
      <c r="L296" s="47"/>
      <c r="M296" s="47"/>
      <c r="N296" s="47"/>
      <c r="O296" s="47"/>
    </row>
    <row r="297" spans="1:15" ht="92.25" hidden="1" customHeight="1" x14ac:dyDescent="0.25">
      <c r="A297" s="28" t="s">
        <v>435</v>
      </c>
      <c r="B297" s="42"/>
      <c r="C297" s="42"/>
      <c r="D297" s="42"/>
      <c r="E297" s="73">
        <v>852</v>
      </c>
      <c r="F297" s="2" t="s">
        <v>101</v>
      </c>
      <c r="G297" s="2" t="s">
        <v>56</v>
      </c>
      <c r="H297" s="37" t="s">
        <v>436</v>
      </c>
      <c r="I297" s="2"/>
      <c r="J297" s="13">
        <f t="shared" ref="J297:K298" si="295">J298</f>
        <v>0</v>
      </c>
      <c r="K297" s="13">
        <f t="shared" si="295"/>
        <v>0</v>
      </c>
      <c r="L297" s="13">
        <f t="shared" ref="L297:O298" si="296">L298</f>
        <v>0</v>
      </c>
      <c r="M297" s="13">
        <f t="shared" si="296"/>
        <v>0</v>
      </c>
      <c r="N297" s="13">
        <f t="shared" si="296"/>
        <v>0</v>
      </c>
      <c r="O297" s="13">
        <f t="shared" si="296"/>
        <v>0</v>
      </c>
    </row>
    <row r="298" spans="1:15" ht="92.25" hidden="1" customHeight="1" x14ac:dyDescent="0.25">
      <c r="A298" s="28" t="s">
        <v>53</v>
      </c>
      <c r="B298" s="42"/>
      <c r="C298" s="42"/>
      <c r="D298" s="42"/>
      <c r="E298" s="73">
        <v>852</v>
      </c>
      <c r="F298" s="2" t="s">
        <v>101</v>
      </c>
      <c r="G298" s="2" t="s">
        <v>56</v>
      </c>
      <c r="H298" s="37" t="s">
        <v>436</v>
      </c>
      <c r="I298" s="2" t="s">
        <v>107</v>
      </c>
      <c r="J298" s="13">
        <f t="shared" si="295"/>
        <v>0</v>
      </c>
      <c r="K298" s="13">
        <f t="shared" si="295"/>
        <v>0</v>
      </c>
      <c r="L298" s="13">
        <f t="shared" si="296"/>
        <v>0</v>
      </c>
      <c r="M298" s="13">
        <f t="shared" si="296"/>
        <v>0</v>
      </c>
      <c r="N298" s="13">
        <f t="shared" si="296"/>
        <v>0</v>
      </c>
      <c r="O298" s="13">
        <f t="shared" si="296"/>
        <v>0</v>
      </c>
    </row>
    <row r="299" spans="1:15" ht="92.25" hidden="1" customHeight="1" x14ac:dyDescent="0.25">
      <c r="A299" s="28" t="s">
        <v>108</v>
      </c>
      <c r="B299" s="42"/>
      <c r="C299" s="42"/>
      <c r="D299" s="42"/>
      <c r="E299" s="73">
        <v>852</v>
      </c>
      <c r="F299" s="2" t="s">
        <v>101</v>
      </c>
      <c r="G299" s="2" t="s">
        <v>56</v>
      </c>
      <c r="H299" s="37" t="s">
        <v>436</v>
      </c>
      <c r="I299" s="2" t="s">
        <v>109</v>
      </c>
      <c r="J299" s="13"/>
      <c r="K299" s="13"/>
      <c r="L299" s="13"/>
      <c r="M299" s="13">
        <f>L299</f>
        <v>0</v>
      </c>
      <c r="N299" s="13"/>
      <c r="O299" s="13"/>
    </row>
    <row r="300" spans="1:15" ht="93" customHeight="1" x14ac:dyDescent="0.25">
      <c r="A300" s="28" t="s">
        <v>476</v>
      </c>
      <c r="B300" s="42"/>
      <c r="C300" s="42"/>
      <c r="D300" s="42"/>
      <c r="E300" s="73">
        <v>852</v>
      </c>
      <c r="F300" s="2" t="s">
        <v>101</v>
      </c>
      <c r="G300" s="2" t="s">
        <v>56</v>
      </c>
      <c r="H300" s="37" t="s">
        <v>477</v>
      </c>
      <c r="I300" s="2"/>
      <c r="J300" s="13">
        <f>J301</f>
        <v>2131303.16</v>
      </c>
      <c r="K300" s="13"/>
      <c r="L300" s="13"/>
      <c r="M300" s="13"/>
      <c r="N300" s="13"/>
      <c r="O300" s="13"/>
    </row>
    <row r="301" spans="1:15" ht="62.25" customHeight="1" x14ac:dyDescent="0.25">
      <c r="A301" s="28" t="s">
        <v>53</v>
      </c>
      <c r="B301" s="42"/>
      <c r="C301" s="42"/>
      <c r="D301" s="42"/>
      <c r="E301" s="73">
        <v>852</v>
      </c>
      <c r="F301" s="2" t="s">
        <v>101</v>
      </c>
      <c r="G301" s="2" t="s">
        <v>56</v>
      </c>
      <c r="H301" s="37" t="s">
        <v>477</v>
      </c>
      <c r="I301" s="2" t="s">
        <v>107</v>
      </c>
      <c r="J301" s="13">
        <f>J302</f>
        <v>2131303.16</v>
      </c>
      <c r="K301" s="13"/>
      <c r="L301" s="13"/>
      <c r="M301" s="13"/>
      <c r="N301" s="13"/>
      <c r="O301" s="13"/>
    </row>
    <row r="302" spans="1:15" ht="32.25" customHeight="1" x14ac:dyDescent="0.25">
      <c r="A302" s="28" t="s">
        <v>108</v>
      </c>
      <c r="B302" s="42"/>
      <c r="C302" s="42"/>
      <c r="D302" s="42"/>
      <c r="E302" s="73">
        <v>852</v>
      </c>
      <c r="F302" s="2" t="s">
        <v>101</v>
      </c>
      <c r="G302" s="2" t="s">
        <v>56</v>
      </c>
      <c r="H302" s="37" t="s">
        <v>477</v>
      </c>
      <c r="I302" s="2" t="s">
        <v>109</v>
      </c>
      <c r="J302" s="13">
        <f>2024738+106565.16</f>
        <v>2131303.16</v>
      </c>
      <c r="K302" s="13"/>
      <c r="L302" s="13"/>
      <c r="M302" s="13"/>
      <c r="N302" s="13"/>
      <c r="O302" s="13"/>
    </row>
    <row r="303" spans="1:15" ht="92.25" hidden="1" customHeight="1" x14ac:dyDescent="0.25">
      <c r="A303" s="28" t="s">
        <v>161</v>
      </c>
      <c r="B303" s="42"/>
      <c r="C303" s="42"/>
      <c r="D303" s="42"/>
      <c r="E303" s="73">
        <v>852</v>
      </c>
      <c r="F303" s="2" t="s">
        <v>101</v>
      </c>
      <c r="G303" s="3" t="s">
        <v>56</v>
      </c>
      <c r="H303" s="37" t="s">
        <v>162</v>
      </c>
      <c r="I303" s="2"/>
      <c r="J303" s="13">
        <f t="shared" ref="J303:K304" si="297">J304</f>
        <v>0</v>
      </c>
      <c r="K303" s="13">
        <f t="shared" si="297"/>
        <v>0</v>
      </c>
      <c r="L303" s="13">
        <f t="shared" ref="L303:O304" si="298">L304</f>
        <v>0</v>
      </c>
      <c r="M303" s="13">
        <f t="shared" si="298"/>
        <v>0</v>
      </c>
      <c r="N303" s="13">
        <f t="shared" si="298"/>
        <v>0</v>
      </c>
      <c r="O303" s="13">
        <f t="shared" si="298"/>
        <v>0</v>
      </c>
    </row>
    <row r="304" spans="1:15" ht="92.25" hidden="1" customHeight="1" x14ac:dyDescent="0.25">
      <c r="A304" s="28" t="s">
        <v>53</v>
      </c>
      <c r="B304" s="42"/>
      <c r="C304" s="42"/>
      <c r="D304" s="42"/>
      <c r="E304" s="73">
        <v>852</v>
      </c>
      <c r="F304" s="2" t="s">
        <v>101</v>
      </c>
      <c r="G304" s="3" t="s">
        <v>56</v>
      </c>
      <c r="H304" s="37" t="s">
        <v>162</v>
      </c>
      <c r="I304" s="2" t="s">
        <v>107</v>
      </c>
      <c r="J304" s="13">
        <f t="shared" si="297"/>
        <v>0</v>
      </c>
      <c r="K304" s="13">
        <f t="shared" si="297"/>
        <v>0</v>
      </c>
      <c r="L304" s="13">
        <f t="shared" si="298"/>
        <v>0</v>
      </c>
      <c r="M304" s="13">
        <f t="shared" si="298"/>
        <v>0</v>
      </c>
      <c r="N304" s="13">
        <f t="shared" si="298"/>
        <v>0</v>
      </c>
      <c r="O304" s="13">
        <f t="shared" si="298"/>
        <v>0</v>
      </c>
    </row>
    <row r="305" spans="1:15" ht="92.25" hidden="1" customHeight="1" x14ac:dyDescent="0.25">
      <c r="A305" s="28" t="s">
        <v>108</v>
      </c>
      <c r="B305" s="42"/>
      <c r="C305" s="42"/>
      <c r="D305" s="42"/>
      <c r="E305" s="73">
        <v>852</v>
      </c>
      <c r="F305" s="2" t="s">
        <v>101</v>
      </c>
      <c r="G305" s="3" t="s">
        <v>56</v>
      </c>
      <c r="H305" s="37" t="s">
        <v>162</v>
      </c>
      <c r="I305" s="2" t="s">
        <v>109</v>
      </c>
      <c r="J305" s="13"/>
      <c r="K305" s="13"/>
      <c r="L305" s="13"/>
      <c r="M305" s="13"/>
      <c r="N305" s="13"/>
      <c r="O305" s="13"/>
    </row>
    <row r="306" spans="1:15" ht="17.25" customHeight="1" x14ac:dyDescent="0.25">
      <c r="A306" s="56" t="s">
        <v>422</v>
      </c>
      <c r="B306" s="42"/>
      <c r="C306" s="42"/>
      <c r="D306" s="42"/>
      <c r="E306" s="73">
        <v>852</v>
      </c>
      <c r="F306" s="2" t="s">
        <v>101</v>
      </c>
      <c r="G306" s="3" t="s">
        <v>58</v>
      </c>
      <c r="H306" s="37" t="s">
        <v>61</v>
      </c>
      <c r="I306" s="2"/>
      <c r="J306" s="13">
        <f t="shared" ref="J306:N306" si="299">J307+J310+J313+J316+J319</f>
        <v>37600</v>
      </c>
      <c r="K306" s="13">
        <f t="shared" si="299"/>
        <v>0</v>
      </c>
      <c r="L306" s="13">
        <f t="shared" si="299"/>
        <v>0</v>
      </c>
      <c r="M306" s="13">
        <f t="shared" si="299"/>
        <v>0</v>
      </c>
      <c r="N306" s="13">
        <f t="shared" si="299"/>
        <v>0</v>
      </c>
      <c r="O306" s="13">
        <f t="shared" ref="O306" si="300">O307+O310+O313+O316+O319</f>
        <v>0</v>
      </c>
    </row>
    <row r="307" spans="1:15" ht="92.25" hidden="1" customHeight="1" x14ac:dyDescent="0.25">
      <c r="A307" s="28" t="s">
        <v>164</v>
      </c>
      <c r="B307" s="42"/>
      <c r="C307" s="42"/>
      <c r="D307" s="42"/>
      <c r="E307" s="73">
        <v>852</v>
      </c>
      <c r="F307" s="3" t="s">
        <v>101</v>
      </c>
      <c r="G307" s="3" t="s">
        <v>58</v>
      </c>
      <c r="H307" s="37" t="s">
        <v>165</v>
      </c>
      <c r="I307" s="2"/>
      <c r="J307" s="13">
        <f t="shared" ref="J307:K308" si="301">J308</f>
        <v>0</v>
      </c>
      <c r="K307" s="13">
        <f t="shared" si="301"/>
        <v>0</v>
      </c>
      <c r="L307" s="13">
        <f t="shared" ref="L307:O308" si="302">L308</f>
        <v>0</v>
      </c>
      <c r="M307" s="13">
        <f t="shared" si="302"/>
        <v>0</v>
      </c>
      <c r="N307" s="13">
        <f t="shared" si="302"/>
        <v>0</v>
      </c>
      <c r="O307" s="13">
        <f t="shared" si="302"/>
        <v>0</v>
      </c>
    </row>
    <row r="308" spans="1:15" ht="92.25" hidden="1" customHeight="1" x14ac:dyDescent="0.25">
      <c r="A308" s="28" t="s">
        <v>53</v>
      </c>
      <c r="B308" s="42"/>
      <c r="C308" s="42"/>
      <c r="D308" s="42"/>
      <c r="E308" s="73">
        <v>852</v>
      </c>
      <c r="F308" s="2" t="s">
        <v>101</v>
      </c>
      <c r="G308" s="3" t="s">
        <v>58</v>
      </c>
      <c r="H308" s="37" t="s">
        <v>165</v>
      </c>
      <c r="I308" s="2" t="s">
        <v>107</v>
      </c>
      <c r="J308" s="13">
        <f t="shared" si="301"/>
        <v>0</v>
      </c>
      <c r="K308" s="13">
        <f t="shared" si="301"/>
        <v>0</v>
      </c>
      <c r="L308" s="13">
        <f t="shared" si="302"/>
        <v>0</v>
      </c>
      <c r="M308" s="13">
        <f t="shared" si="302"/>
        <v>0</v>
      </c>
      <c r="N308" s="13">
        <f t="shared" si="302"/>
        <v>0</v>
      </c>
      <c r="O308" s="13">
        <f t="shared" si="302"/>
        <v>0</v>
      </c>
    </row>
    <row r="309" spans="1:15" ht="92.25" hidden="1" customHeight="1" x14ac:dyDescent="0.25">
      <c r="A309" s="28" t="s">
        <v>108</v>
      </c>
      <c r="B309" s="42"/>
      <c r="C309" s="42"/>
      <c r="D309" s="42"/>
      <c r="E309" s="73">
        <v>852</v>
      </c>
      <c r="F309" s="2" t="s">
        <v>101</v>
      </c>
      <c r="G309" s="2" t="s">
        <v>58</v>
      </c>
      <c r="H309" s="37" t="s">
        <v>165</v>
      </c>
      <c r="I309" s="2" t="s">
        <v>109</v>
      </c>
      <c r="J309" s="13"/>
      <c r="K309" s="13"/>
      <c r="L309" s="13"/>
      <c r="M309" s="13"/>
      <c r="N309" s="13">
        <f>L309</f>
        <v>0</v>
      </c>
      <c r="O309" s="13"/>
    </row>
    <row r="310" spans="1:15" s="1" customFormat="1" ht="60" customHeight="1" x14ac:dyDescent="0.25">
      <c r="A310" s="44" t="s">
        <v>457</v>
      </c>
      <c r="B310" s="8"/>
      <c r="C310" s="8"/>
      <c r="D310" s="8"/>
      <c r="E310" s="73">
        <v>852</v>
      </c>
      <c r="F310" s="2" t="s">
        <v>101</v>
      </c>
      <c r="G310" s="3" t="s">
        <v>58</v>
      </c>
      <c r="H310" s="50" t="s">
        <v>458</v>
      </c>
      <c r="I310" s="2"/>
      <c r="J310" s="13">
        <f t="shared" ref="J310:N311" si="303">J311</f>
        <v>7600</v>
      </c>
      <c r="K310" s="13">
        <f t="shared" si="303"/>
        <v>0</v>
      </c>
      <c r="L310" s="13">
        <f t="shared" si="303"/>
        <v>0</v>
      </c>
      <c r="M310" s="13">
        <f t="shared" si="303"/>
        <v>0</v>
      </c>
      <c r="N310" s="13">
        <f t="shared" si="303"/>
        <v>0</v>
      </c>
      <c r="O310" s="13">
        <f t="shared" ref="O310:O311" si="304">O311</f>
        <v>0</v>
      </c>
    </row>
    <row r="311" spans="1:15" s="1" customFormat="1" ht="64.5" customHeight="1" x14ac:dyDescent="0.25">
      <c r="A311" s="44" t="s">
        <v>53</v>
      </c>
      <c r="B311" s="8"/>
      <c r="C311" s="8"/>
      <c r="D311" s="8"/>
      <c r="E311" s="73">
        <v>852</v>
      </c>
      <c r="F311" s="2" t="s">
        <v>101</v>
      </c>
      <c r="G311" s="3" t="s">
        <v>58</v>
      </c>
      <c r="H311" s="50" t="s">
        <v>458</v>
      </c>
      <c r="I311" s="2" t="s">
        <v>107</v>
      </c>
      <c r="J311" s="13">
        <f t="shared" si="303"/>
        <v>7600</v>
      </c>
      <c r="K311" s="13">
        <f t="shared" si="303"/>
        <v>0</v>
      </c>
      <c r="L311" s="13">
        <f t="shared" si="303"/>
        <v>0</v>
      </c>
      <c r="M311" s="13">
        <f t="shared" si="303"/>
        <v>0</v>
      </c>
      <c r="N311" s="13">
        <f t="shared" si="303"/>
        <v>0</v>
      </c>
      <c r="O311" s="13">
        <f t="shared" si="304"/>
        <v>0</v>
      </c>
    </row>
    <row r="312" spans="1:15" s="1" customFormat="1" ht="31.5" customHeight="1" x14ac:dyDescent="0.25">
      <c r="A312" s="44" t="s">
        <v>108</v>
      </c>
      <c r="B312" s="8"/>
      <c r="C312" s="8"/>
      <c r="D312" s="8"/>
      <c r="E312" s="73">
        <v>852</v>
      </c>
      <c r="F312" s="2" t="s">
        <v>101</v>
      </c>
      <c r="G312" s="3" t="s">
        <v>58</v>
      </c>
      <c r="H312" s="50" t="s">
        <v>458</v>
      </c>
      <c r="I312" s="2" t="s">
        <v>109</v>
      </c>
      <c r="J312" s="13">
        <v>7600</v>
      </c>
      <c r="K312" s="13"/>
      <c r="L312" s="13"/>
      <c r="M312" s="13"/>
      <c r="N312" s="13"/>
      <c r="O312" s="13"/>
    </row>
    <row r="313" spans="1:15" ht="28.5" customHeight="1" x14ac:dyDescent="0.25">
      <c r="A313" s="28" t="s">
        <v>155</v>
      </c>
      <c r="B313" s="42"/>
      <c r="C313" s="42"/>
      <c r="D313" s="42"/>
      <c r="E313" s="73">
        <v>852</v>
      </c>
      <c r="F313" s="2" t="s">
        <v>101</v>
      </c>
      <c r="G313" s="2" t="s">
        <v>58</v>
      </c>
      <c r="H313" s="37" t="s">
        <v>156</v>
      </c>
      <c r="I313" s="2"/>
      <c r="J313" s="13">
        <f>J314</f>
        <v>30000</v>
      </c>
      <c r="K313" s="13">
        <f>K314</f>
        <v>0</v>
      </c>
      <c r="L313" s="13">
        <f>L314</f>
        <v>0</v>
      </c>
      <c r="M313" s="13">
        <f t="shared" ref="L313:O314" si="305">M314</f>
        <v>0</v>
      </c>
      <c r="N313" s="13">
        <f t="shared" si="305"/>
        <v>0</v>
      </c>
      <c r="O313" s="13">
        <f t="shared" si="305"/>
        <v>0</v>
      </c>
    </row>
    <row r="314" spans="1:15" ht="64.5" customHeight="1" x14ac:dyDescent="0.25">
      <c r="A314" s="28" t="s">
        <v>53</v>
      </c>
      <c r="B314" s="42"/>
      <c r="C314" s="42"/>
      <c r="D314" s="42"/>
      <c r="E314" s="73">
        <v>852</v>
      </c>
      <c r="F314" s="2" t="s">
        <v>101</v>
      </c>
      <c r="G314" s="2" t="s">
        <v>58</v>
      </c>
      <c r="H314" s="37" t="s">
        <v>156</v>
      </c>
      <c r="I314" s="2" t="s">
        <v>107</v>
      </c>
      <c r="J314" s="13">
        <f t="shared" ref="J314:K314" si="306">J315</f>
        <v>30000</v>
      </c>
      <c r="K314" s="13">
        <f t="shared" si="306"/>
        <v>0</v>
      </c>
      <c r="L314" s="13">
        <f t="shared" si="305"/>
        <v>0</v>
      </c>
      <c r="M314" s="13">
        <f t="shared" si="305"/>
        <v>0</v>
      </c>
      <c r="N314" s="13">
        <f t="shared" si="305"/>
        <v>0</v>
      </c>
      <c r="O314" s="13">
        <f t="shared" si="305"/>
        <v>0</v>
      </c>
    </row>
    <row r="315" spans="1:15" ht="33" customHeight="1" x14ac:dyDescent="0.25">
      <c r="A315" s="28" t="s">
        <v>108</v>
      </c>
      <c r="B315" s="42"/>
      <c r="C315" s="42"/>
      <c r="D315" s="42"/>
      <c r="E315" s="73">
        <v>852</v>
      </c>
      <c r="F315" s="2" t="s">
        <v>101</v>
      </c>
      <c r="G315" s="3" t="s">
        <v>58</v>
      </c>
      <c r="H315" s="37" t="s">
        <v>156</v>
      </c>
      <c r="I315" s="2" t="s">
        <v>109</v>
      </c>
      <c r="J315" s="13">
        <v>30000</v>
      </c>
      <c r="K315" s="13"/>
      <c r="L315" s="13"/>
      <c r="M315" s="13"/>
      <c r="N315" s="13">
        <f>L315</f>
        <v>0</v>
      </c>
      <c r="O315" s="13"/>
    </row>
    <row r="316" spans="1:15" ht="92.25" hidden="1" customHeight="1" x14ac:dyDescent="0.25">
      <c r="A316" s="6" t="s">
        <v>444</v>
      </c>
      <c r="B316" s="42"/>
      <c r="C316" s="42"/>
      <c r="D316" s="42"/>
      <c r="E316" s="73">
        <v>852</v>
      </c>
      <c r="F316" s="3" t="s">
        <v>101</v>
      </c>
      <c r="G316" s="3" t="s">
        <v>58</v>
      </c>
      <c r="H316" s="3" t="s">
        <v>445</v>
      </c>
      <c r="I316" s="2"/>
      <c r="J316" s="13">
        <f t="shared" ref="J316:L317" si="307">J317</f>
        <v>0</v>
      </c>
      <c r="K316" s="13">
        <f t="shared" si="307"/>
        <v>0</v>
      </c>
      <c r="L316" s="13">
        <f t="shared" si="307"/>
        <v>0</v>
      </c>
      <c r="M316" s="13">
        <f t="shared" ref="M316:O317" si="308">M317</f>
        <v>0</v>
      </c>
      <c r="N316" s="13">
        <f t="shared" si="308"/>
        <v>0</v>
      </c>
      <c r="O316" s="13">
        <f t="shared" si="308"/>
        <v>0</v>
      </c>
    </row>
    <row r="317" spans="1:15" ht="92.25" hidden="1" customHeight="1" x14ac:dyDescent="0.25">
      <c r="A317" s="42" t="s">
        <v>53</v>
      </c>
      <c r="B317" s="42"/>
      <c r="C317" s="42"/>
      <c r="D317" s="42"/>
      <c r="E317" s="73">
        <v>852</v>
      </c>
      <c r="F317" s="2" t="s">
        <v>101</v>
      </c>
      <c r="G317" s="3" t="s">
        <v>58</v>
      </c>
      <c r="H317" s="3" t="s">
        <v>445</v>
      </c>
      <c r="I317" s="2" t="s">
        <v>107</v>
      </c>
      <c r="J317" s="13">
        <f t="shared" si="307"/>
        <v>0</v>
      </c>
      <c r="K317" s="13">
        <f t="shared" si="307"/>
        <v>0</v>
      </c>
      <c r="L317" s="13">
        <f t="shared" si="307"/>
        <v>0</v>
      </c>
      <c r="M317" s="13">
        <f t="shared" si="308"/>
        <v>0</v>
      </c>
      <c r="N317" s="13">
        <f t="shared" si="308"/>
        <v>0</v>
      </c>
      <c r="O317" s="13">
        <f t="shared" si="308"/>
        <v>0</v>
      </c>
    </row>
    <row r="318" spans="1:15" ht="92.25" hidden="1" customHeight="1" x14ac:dyDescent="0.25">
      <c r="A318" s="42" t="s">
        <v>108</v>
      </c>
      <c r="B318" s="42"/>
      <c r="C318" s="42"/>
      <c r="D318" s="42"/>
      <c r="E318" s="73">
        <v>852</v>
      </c>
      <c r="F318" s="2" t="s">
        <v>101</v>
      </c>
      <c r="G318" s="3" t="s">
        <v>58</v>
      </c>
      <c r="H318" s="3" t="s">
        <v>445</v>
      </c>
      <c r="I318" s="2" t="s">
        <v>109</v>
      </c>
      <c r="J318" s="13"/>
      <c r="K318" s="13"/>
      <c r="L318" s="13"/>
      <c r="M318" s="13"/>
      <c r="N318" s="13"/>
      <c r="O318" s="13"/>
    </row>
    <row r="319" spans="1:15" ht="92.25" hidden="1" customHeight="1" x14ac:dyDescent="0.25">
      <c r="A319" s="28" t="s">
        <v>435</v>
      </c>
      <c r="B319" s="42"/>
      <c r="C319" s="42"/>
      <c r="D319" s="42"/>
      <c r="E319" s="73">
        <v>852</v>
      </c>
      <c r="F319" s="2" t="s">
        <v>101</v>
      </c>
      <c r="G319" s="2" t="s">
        <v>58</v>
      </c>
      <c r="H319" s="37" t="s">
        <v>436</v>
      </c>
      <c r="I319" s="2"/>
      <c r="J319" s="13">
        <f t="shared" ref="J319:K320" si="309">J320</f>
        <v>0</v>
      </c>
      <c r="K319" s="13">
        <f t="shared" si="309"/>
        <v>0</v>
      </c>
      <c r="L319" s="13">
        <f t="shared" ref="L319:O320" si="310">L320</f>
        <v>0</v>
      </c>
      <c r="M319" s="13">
        <f t="shared" si="310"/>
        <v>0</v>
      </c>
      <c r="N319" s="13">
        <f t="shared" si="310"/>
        <v>0</v>
      </c>
      <c r="O319" s="13">
        <f t="shared" si="310"/>
        <v>0</v>
      </c>
    </row>
    <row r="320" spans="1:15" ht="92.25" hidden="1" customHeight="1" x14ac:dyDescent="0.25">
      <c r="A320" s="28" t="s">
        <v>53</v>
      </c>
      <c r="B320" s="42"/>
      <c r="C320" s="42"/>
      <c r="D320" s="42"/>
      <c r="E320" s="73">
        <v>852</v>
      </c>
      <c r="F320" s="2" t="s">
        <v>101</v>
      </c>
      <c r="G320" s="2" t="s">
        <v>58</v>
      </c>
      <c r="H320" s="37" t="s">
        <v>436</v>
      </c>
      <c r="I320" s="2" t="s">
        <v>107</v>
      </c>
      <c r="J320" s="13">
        <f t="shared" si="309"/>
        <v>0</v>
      </c>
      <c r="K320" s="13">
        <f t="shared" si="309"/>
        <v>0</v>
      </c>
      <c r="L320" s="13">
        <f t="shared" si="310"/>
        <v>0</v>
      </c>
      <c r="M320" s="13">
        <f t="shared" si="310"/>
        <v>0</v>
      </c>
      <c r="N320" s="13">
        <f t="shared" si="310"/>
        <v>0</v>
      </c>
      <c r="O320" s="13">
        <f t="shared" si="310"/>
        <v>0</v>
      </c>
    </row>
    <row r="321" spans="1:15" ht="92.25" hidden="1" customHeight="1" x14ac:dyDescent="0.25">
      <c r="A321" s="28" t="s">
        <v>108</v>
      </c>
      <c r="B321" s="42"/>
      <c r="C321" s="42"/>
      <c r="D321" s="42"/>
      <c r="E321" s="73">
        <v>852</v>
      </c>
      <c r="F321" s="2" t="s">
        <v>101</v>
      </c>
      <c r="G321" s="2" t="s">
        <v>58</v>
      </c>
      <c r="H321" s="37" t="s">
        <v>436</v>
      </c>
      <c r="I321" s="2" t="s">
        <v>109</v>
      </c>
      <c r="J321" s="13"/>
      <c r="K321" s="13"/>
      <c r="L321" s="13"/>
      <c r="M321" s="13">
        <f>L321</f>
        <v>0</v>
      </c>
      <c r="N321" s="13"/>
      <c r="O321" s="13"/>
    </row>
    <row r="322" spans="1:15" ht="92.25" hidden="1" customHeight="1" x14ac:dyDescent="0.25">
      <c r="A322" s="56" t="s">
        <v>166</v>
      </c>
      <c r="B322" s="42"/>
      <c r="C322" s="42"/>
      <c r="D322" s="42"/>
      <c r="E322" s="73">
        <v>852</v>
      </c>
      <c r="F322" s="2" t="s">
        <v>101</v>
      </c>
      <c r="G322" s="2" t="s">
        <v>101</v>
      </c>
      <c r="H322" s="37" t="s">
        <v>61</v>
      </c>
      <c r="I322" s="2"/>
      <c r="J322" s="13">
        <f t="shared" ref="J322:M322" si="311">J323</f>
        <v>0</v>
      </c>
      <c r="K322" s="13">
        <f t="shared" si="311"/>
        <v>0</v>
      </c>
      <c r="L322" s="13">
        <f t="shared" si="311"/>
        <v>0</v>
      </c>
      <c r="M322" s="13">
        <f t="shared" si="311"/>
        <v>0</v>
      </c>
      <c r="N322" s="13">
        <f t="shared" ref="N322:O322" si="312">N323</f>
        <v>0</v>
      </c>
      <c r="O322" s="13">
        <f t="shared" si="312"/>
        <v>0</v>
      </c>
    </row>
    <row r="323" spans="1:15" ht="92.25" hidden="1" customHeight="1" x14ac:dyDescent="0.25">
      <c r="A323" s="28" t="s">
        <v>167</v>
      </c>
      <c r="B323" s="42"/>
      <c r="C323" s="42"/>
      <c r="D323" s="42"/>
      <c r="E323" s="73">
        <v>852</v>
      </c>
      <c r="F323" s="2" t="s">
        <v>101</v>
      </c>
      <c r="G323" s="2" t="s">
        <v>101</v>
      </c>
      <c r="H323" s="37" t="s">
        <v>168</v>
      </c>
      <c r="I323" s="2"/>
      <c r="J323" s="13">
        <f t="shared" ref="J323" si="313">J324+J326</f>
        <v>0</v>
      </c>
      <c r="K323" s="13">
        <f t="shared" ref="K323" si="314">K324+K326</f>
        <v>0</v>
      </c>
      <c r="L323" s="13">
        <f t="shared" ref="L323:O323" si="315">L324+L326</f>
        <v>0</v>
      </c>
      <c r="M323" s="13">
        <f t="shared" si="315"/>
        <v>0</v>
      </c>
      <c r="N323" s="13">
        <f t="shared" si="315"/>
        <v>0</v>
      </c>
      <c r="O323" s="13">
        <f t="shared" si="315"/>
        <v>0</v>
      </c>
    </row>
    <row r="324" spans="1:15" ht="92.25" hidden="1" customHeight="1" x14ac:dyDescent="0.25">
      <c r="A324" s="28" t="s">
        <v>16</v>
      </c>
      <c r="B324" s="42"/>
      <c r="C324" s="42"/>
      <c r="D324" s="42"/>
      <c r="E324" s="73">
        <v>852</v>
      </c>
      <c r="F324" s="2" t="s">
        <v>101</v>
      </c>
      <c r="G324" s="2" t="s">
        <v>101</v>
      </c>
      <c r="H324" s="37" t="s">
        <v>168</v>
      </c>
      <c r="I324" s="2" t="s">
        <v>18</v>
      </c>
      <c r="J324" s="13">
        <f t="shared" ref="J324:M324" si="316">J325</f>
        <v>0</v>
      </c>
      <c r="K324" s="13">
        <f t="shared" si="316"/>
        <v>0</v>
      </c>
      <c r="L324" s="13">
        <f t="shared" si="316"/>
        <v>0</v>
      </c>
      <c r="M324" s="13">
        <f t="shared" si="316"/>
        <v>0</v>
      </c>
      <c r="N324" s="13">
        <f t="shared" ref="N324:O324" si="317">N325</f>
        <v>0</v>
      </c>
      <c r="O324" s="13">
        <f t="shared" si="317"/>
        <v>0</v>
      </c>
    </row>
    <row r="325" spans="1:15" ht="92.25" hidden="1" customHeight="1" x14ac:dyDescent="0.25">
      <c r="A325" s="28" t="s">
        <v>7</v>
      </c>
      <c r="B325" s="42"/>
      <c r="C325" s="42"/>
      <c r="D325" s="42"/>
      <c r="E325" s="73">
        <v>852</v>
      </c>
      <c r="F325" s="2" t="s">
        <v>101</v>
      </c>
      <c r="G325" s="2" t="s">
        <v>101</v>
      </c>
      <c r="H325" s="37" t="s">
        <v>168</v>
      </c>
      <c r="I325" s="2" t="s">
        <v>67</v>
      </c>
      <c r="J325" s="13"/>
      <c r="K325" s="13"/>
      <c r="L325" s="13"/>
      <c r="M325" s="13"/>
      <c r="N325" s="13">
        <f>L325</f>
        <v>0</v>
      </c>
      <c r="O325" s="13"/>
    </row>
    <row r="326" spans="1:15" ht="92.25" hidden="1" customHeight="1" x14ac:dyDescent="0.25">
      <c r="A326" s="28" t="s">
        <v>22</v>
      </c>
      <c r="B326" s="41"/>
      <c r="C326" s="41"/>
      <c r="D326" s="41"/>
      <c r="E326" s="73">
        <v>852</v>
      </c>
      <c r="F326" s="2" t="s">
        <v>101</v>
      </c>
      <c r="G326" s="2" t="s">
        <v>101</v>
      </c>
      <c r="H326" s="37" t="s">
        <v>168</v>
      </c>
      <c r="I326" s="2" t="s">
        <v>23</v>
      </c>
      <c r="J326" s="13">
        <f t="shared" ref="J326:M326" si="318">J327</f>
        <v>0</v>
      </c>
      <c r="K326" s="13">
        <f t="shared" si="318"/>
        <v>0</v>
      </c>
      <c r="L326" s="13">
        <f t="shared" si="318"/>
        <v>0</v>
      </c>
      <c r="M326" s="13">
        <f t="shared" si="318"/>
        <v>0</v>
      </c>
      <c r="N326" s="13">
        <f t="shared" ref="N326:O326" si="319">N327</f>
        <v>0</v>
      </c>
      <c r="O326" s="13">
        <f t="shared" si="319"/>
        <v>0</v>
      </c>
    </row>
    <row r="327" spans="1:15" ht="92.25" hidden="1" customHeight="1" x14ac:dyDescent="0.25">
      <c r="A327" s="28" t="s">
        <v>9</v>
      </c>
      <c r="B327" s="42"/>
      <c r="C327" s="42"/>
      <c r="D327" s="42"/>
      <c r="E327" s="73">
        <v>852</v>
      </c>
      <c r="F327" s="2" t="s">
        <v>101</v>
      </c>
      <c r="G327" s="2" t="s">
        <v>101</v>
      </c>
      <c r="H327" s="37" t="s">
        <v>168</v>
      </c>
      <c r="I327" s="2" t="s">
        <v>24</v>
      </c>
      <c r="J327" s="13"/>
      <c r="K327" s="13"/>
      <c r="L327" s="13"/>
      <c r="M327" s="13"/>
      <c r="N327" s="13">
        <f>L327</f>
        <v>0</v>
      </c>
      <c r="O327" s="13"/>
    </row>
    <row r="328" spans="1:15" ht="92.25" hidden="1" customHeight="1" x14ac:dyDescent="0.25">
      <c r="A328" s="56" t="s">
        <v>169</v>
      </c>
      <c r="B328" s="42"/>
      <c r="C328" s="42"/>
      <c r="D328" s="42"/>
      <c r="E328" s="73">
        <v>852</v>
      </c>
      <c r="F328" s="2" t="s">
        <v>101</v>
      </c>
      <c r="G328" s="2" t="s">
        <v>64</v>
      </c>
      <c r="H328" s="37" t="s">
        <v>61</v>
      </c>
      <c r="I328" s="2"/>
      <c r="J328" s="13">
        <f t="shared" ref="J328" si="320">J329+J332+J339</f>
        <v>0</v>
      </c>
      <c r="K328" s="13">
        <f t="shared" ref="K328" si="321">K329+K332+K339</f>
        <v>0</v>
      </c>
      <c r="L328" s="13">
        <f t="shared" ref="L328:O328" si="322">L329+L332+L339</f>
        <v>0</v>
      </c>
      <c r="M328" s="13">
        <f t="shared" si="322"/>
        <v>0</v>
      </c>
      <c r="N328" s="13">
        <f t="shared" si="322"/>
        <v>0</v>
      </c>
      <c r="O328" s="13">
        <f t="shared" si="322"/>
        <v>0</v>
      </c>
    </row>
    <row r="329" spans="1:15" ht="92.25" hidden="1" customHeight="1" x14ac:dyDescent="0.25">
      <c r="A329" s="28" t="s">
        <v>20</v>
      </c>
      <c r="B329" s="73"/>
      <c r="C329" s="73"/>
      <c r="D329" s="73"/>
      <c r="E329" s="73">
        <v>852</v>
      </c>
      <c r="F329" s="2" t="s">
        <v>101</v>
      </c>
      <c r="G329" s="2" t="s">
        <v>64</v>
      </c>
      <c r="H329" s="37" t="s">
        <v>170</v>
      </c>
      <c r="I329" s="2"/>
      <c r="J329" s="13">
        <f t="shared" ref="J329:K330" si="323">J330</f>
        <v>0</v>
      </c>
      <c r="K329" s="13">
        <f t="shared" si="323"/>
        <v>0</v>
      </c>
      <c r="L329" s="13">
        <f t="shared" ref="L329:O330" si="324">L330</f>
        <v>0</v>
      </c>
      <c r="M329" s="13">
        <f t="shared" si="324"/>
        <v>0</v>
      </c>
      <c r="N329" s="13">
        <f t="shared" si="324"/>
        <v>0</v>
      </c>
      <c r="O329" s="13">
        <f t="shared" si="324"/>
        <v>0</v>
      </c>
    </row>
    <row r="330" spans="1:15" ht="92.25" hidden="1" customHeight="1" x14ac:dyDescent="0.25">
      <c r="A330" s="28" t="s">
        <v>16</v>
      </c>
      <c r="B330" s="73"/>
      <c r="C330" s="73"/>
      <c r="D330" s="73"/>
      <c r="E330" s="73">
        <v>852</v>
      </c>
      <c r="F330" s="2" t="s">
        <v>101</v>
      </c>
      <c r="G330" s="2" t="s">
        <v>64</v>
      </c>
      <c r="H330" s="37" t="s">
        <v>170</v>
      </c>
      <c r="I330" s="2" t="s">
        <v>18</v>
      </c>
      <c r="J330" s="13">
        <f t="shared" si="323"/>
        <v>0</v>
      </c>
      <c r="K330" s="13">
        <f t="shared" si="323"/>
        <v>0</v>
      </c>
      <c r="L330" s="13">
        <f t="shared" si="324"/>
        <v>0</v>
      </c>
      <c r="M330" s="13">
        <f t="shared" si="324"/>
        <v>0</v>
      </c>
      <c r="N330" s="13">
        <f t="shared" si="324"/>
        <v>0</v>
      </c>
      <c r="O330" s="13">
        <f t="shared" si="324"/>
        <v>0</v>
      </c>
    </row>
    <row r="331" spans="1:15" ht="92.25" hidden="1" customHeight="1" x14ac:dyDescent="0.25">
      <c r="A331" s="28" t="s">
        <v>405</v>
      </c>
      <c r="B331" s="73"/>
      <c r="C331" s="73"/>
      <c r="D331" s="73"/>
      <c r="E331" s="73">
        <v>852</v>
      </c>
      <c r="F331" s="2" t="s">
        <v>101</v>
      </c>
      <c r="G331" s="2" t="s">
        <v>64</v>
      </c>
      <c r="H331" s="37" t="s">
        <v>170</v>
      </c>
      <c r="I331" s="2" t="s">
        <v>19</v>
      </c>
      <c r="J331" s="13"/>
      <c r="K331" s="13"/>
      <c r="L331" s="13"/>
      <c r="M331" s="13"/>
      <c r="N331" s="13">
        <f>L331</f>
        <v>0</v>
      </c>
      <c r="O331" s="13"/>
    </row>
    <row r="332" spans="1:15" ht="92.25" hidden="1" customHeight="1" x14ac:dyDescent="0.25">
      <c r="A332" s="28" t="s">
        <v>171</v>
      </c>
      <c r="B332" s="42"/>
      <c r="C332" s="42"/>
      <c r="D332" s="42"/>
      <c r="E332" s="73">
        <v>852</v>
      </c>
      <c r="F332" s="2" t="s">
        <v>101</v>
      </c>
      <c r="G332" s="2" t="s">
        <v>64</v>
      </c>
      <c r="H332" s="37" t="s">
        <v>172</v>
      </c>
      <c r="I332" s="2"/>
      <c r="J332" s="13">
        <f t="shared" ref="J332" si="325">J333+J335+J337</f>
        <v>0</v>
      </c>
      <c r="K332" s="13">
        <f t="shared" ref="K332" si="326">K333+K335+K337</f>
        <v>0</v>
      </c>
      <c r="L332" s="13">
        <f t="shared" ref="L332:O332" si="327">L333+L335+L337</f>
        <v>0</v>
      </c>
      <c r="M332" s="13">
        <f t="shared" si="327"/>
        <v>0</v>
      </c>
      <c r="N332" s="13">
        <f t="shared" si="327"/>
        <v>0</v>
      </c>
      <c r="O332" s="13">
        <f t="shared" si="327"/>
        <v>0</v>
      </c>
    </row>
    <row r="333" spans="1:15" ht="92.25" hidden="1" customHeight="1" x14ac:dyDescent="0.25">
      <c r="A333" s="28" t="s">
        <v>16</v>
      </c>
      <c r="B333" s="73"/>
      <c r="C333" s="73"/>
      <c r="D333" s="73"/>
      <c r="E333" s="73">
        <v>852</v>
      </c>
      <c r="F333" s="2" t="s">
        <v>101</v>
      </c>
      <c r="G333" s="2" t="s">
        <v>64</v>
      </c>
      <c r="H333" s="37" t="s">
        <v>172</v>
      </c>
      <c r="I333" s="2" t="s">
        <v>18</v>
      </c>
      <c r="J333" s="13">
        <f t="shared" ref="J333:M333" si="328">J334</f>
        <v>0</v>
      </c>
      <c r="K333" s="13">
        <f t="shared" si="328"/>
        <v>0</v>
      </c>
      <c r="L333" s="13">
        <f t="shared" si="328"/>
        <v>0</v>
      </c>
      <c r="M333" s="13">
        <f t="shared" si="328"/>
        <v>0</v>
      </c>
      <c r="N333" s="13">
        <f t="shared" ref="N333:O333" si="329">N334</f>
        <v>0</v>
      </c>
      <c r="O333" s="13">
        <f t="shared" si="329"/>
        <v>0</v>
      </c>
    </row>
    <row r="334" spans="1:15" ht="92.25" hidden="1" customHeight="1" x14ac:dyDescent="0.25">
      <c r="A334" s="28" t="s">
        <v>405</v>
      </c>
      <c r="B334" s="73"/>
      <c r="C334" s="73"/>
      <c r="D334" s="73"/>
      <c r="E334" s="73">
        <v>852</v>
      </c>
      <c r="F334" s="2" t="s">
        <v>101</v>
      </c>
      <c r="G334" s="2" t="s">
        <v>64</v>
      </c>
      <c r="H334" s="37" t="s">
        <v>172</v>
      </c>
      <c r="I334" s="2" t="s">
        <v>19</v>
      </c>
      <c r="J334" s="13"/>
      <c r="K334" s="13"/>
      <c r="L334" s="13"/>
      <c r="M334" s="13"/>
      <c r="N334" s="13">
        <f>L334</f>
        <v>0</v>
      </c>
      <c r="O334" s="13"/>
    </row>
    <row r="335" spans="1:15" ht="92.25" hidden="1" customHeight="1" x14ac:dyDescent="0.25">
      <c r="A335" s="28" t="s">
        <v>22</v>
      </c>
      <c r="B335" s="41"/>
      <c r="C335" s="41"/>
      <c r="D335" s="41"/>
      <c r="E335" s="73">
        <v>852</v>
      </c>
      <c r="F335" s="2" t="s">
        <v>101</v>
      </c>
      <c r="G335" s="2" t="s">
        <v>64</v>
      </c>
      <c r="H335" s="37" t="s">
        <v>172</v>
      </c>
      <c r="I335" s="2" t="s">
        <v>23</v>
      </c>
      <c r="J335" s="13">
        <f t="shared" ref="J335:M335" si="330">J336</f>
        <v>0</v>
      </c>
      <c r="K335" s="13">
        <f t="shared" si="330"/>
        <v>0</v>
      </c>
      <c r="L335" s="13">
        <f t="shared" si="330"/>
        <v>0</v>
      </c>
      <c r="M335" s="13">
        <f t="shared" si="330"/>
        <v>0</v>
      </c>
      <c r="N335" s="13">
        <f t="shared" ref="N335:O335" si="331">N336</f>
        <v>0</v>
      </c>
      <c r="O335" s="13">
        <f t="shared" si="331"/>
        <v>0</v>
      </c>
    </row>
    <row r="336" spans="1:15" ht="92.25" hidden="1" customHeight="1" x14ac:dyDescent="0.25">
      <c r="A336" s="28" t="s">
        <v>9</v>
      </c>
      <c r="B336" s="42"/>
      <c r="C336" s="42"/>
      <c r="D336" s="42"/>
      <c r="E336" s="73">
        <v>852</v>
      </c>
      <c r="F336" s="2" t="s">
        <v>101</v>
      </c>
      <c r="G336" s="2" t="s">
        <v>64</v>
      </c>
      <c r="H336" s="37" t="s">
        <v>172</v>
      </c>
      <c r="I336" s="2" t="s">
        <v>24</v>
      </c>
      <c r="J336" s="13"/>
      <c r="K336" s="13"/>
      <c r="L336" s="13"/>
      <c r="M336" s="13"/>
      <c r="N336" s="13">
        <f>L336</f>
        <v>0</v>
      </c>
      <c r="O336" s="13"/>
    </row>
    <row r="337" spans="1:15" ht="92.25" hidden="1" customHeight="1" x14ac:dyDescent="0.25">
      <c r="A337" s="28" t="s">
        <v>25</v>
      </c>
      <c r="B337" s="42"/>
      <c r="C337" s="42"/>
      <c r="D337" s="42"/>
      <c r="E337" s="73">
        <v>852</v>
      </c>
      <c r="F337" s="2" t="s">
        <v>101</v>
      </c>
      <c r="G337" s="2" t="s">
        <v>64</v>
      </c>
      <c r="H337" s="37" t="s">
        <v>172</v>
      </c>
      <c r="I337" s="2" t="s">
        <v>26</v>
      </c>
      <c r="J337" s="13">
        <f t="shared" ref="J337:M337" si="332">J338</f>
        <v>0</v>
      </c>
      <c r="K337" s="13">
        <f t="shared" si="332"/>
        <v>0</v>
      </c>
      <c r="L337" s="13">
        <f t="shared" si="332"/>
        <v>0</v>
      </c>
      <c r="M337" s="13">
        <f t="shared" si="332"/>
        <v>0</v>
      </c>
      <c r="N337" s="13">
        <f t="shared" ref="N337:O337" si="333">N338</f>
        <v>0</v>
      </c>
      <c r="O337" s="13">
        <f t="shared" si="333"/>
        <v>0</v>
      </c>
    </row>
    <row r="338" spans="1:15" ht="92.25" hidden="1" customHeight="1" x14ac:dyDescent="0.25">
      <c r="A338" s="28" t="s">
        <v>27</v>
      </c>
      <c r="B338" s="42"/>
      <c r="C338" s="42"/>
      <c r="D338" s="42"/>
      <c r="E338" s="73">
        <v>852</v>
      </c>
      <c r="F338" s="2" t="s">
        <v>101</v>
      </c>
      <c r="G338" s="2" t="s">
        <v>64</v>
      </c>
      <c r="H338" s="37" t="s">
        <v>172</v>
      </c>
      <c r="I338" s="2" t="s">
        <v>28</v>
      </c>
      <c r="J338" s="13"/>
      <c r="K338" s="13"/>
      <c r="L338" s="13"/>
      <c r="M338" s="13"/>
      <c r="N338" s="13">
        <f>L338</f>
        <v>0</v>
      </c>
      <c r="O338" s="13"/>
    </row>
    <row r="339" spans="1:15" ht="92.25" hidden="1" customHeight="1" x14ac:dyDescent="0.25">
      <c r="A339" s="28" t="s">
        <v>435</v>
      </c>
      <c r="B339" s="42"/>
      <c r="C339" s="42"/>
      <c r="D339" s="42"/>
      <c r="E339" s="73">
        <v>852</v>
      </c>
      <c r="F339" s="2" t="s">
        <v>101</v>
      </c>
      <c r="G339" s="2" t="s">
        <v>64</v>
      </c>
      <c r="H339" s="37" t="s">
        <v>436</v>
      </c>
      <c r="I339" s="2"/>
      <c r="J339" s="13">
        <f t="shared" ref="J339:K340" si="334">J340</f>
        <v>0</v>
      </c>
      <c r="K339" s="13">
        <f t="shared" si="334"/>
        <v>0</v>
      </c>
      <c r="L339" s="13">
        <f t="shared" ref="L339:O340" si="335">L340</f>
        <v>0</v>
      </c>
      <c r="M339" s="13">
        <f t="shared" si="335"/>
        <v>0</v>
      </c>
      <c r="N339" s="13">
        <f t="shared" si="335"/>
        <v>0</v>
      </c>
      <c r="O339" s="13">
        <f t="shared" si="335"/>
        <v>0</v>
      </c>
    </row>
    <row r="340" spans="1:15" ht="92.25" hidden="1" customHeight="1" x14ac:dyDescent="0.25">
      <c r="A340" s="28" t="s">
        <v>126</v>
      </c>
      <c r="B340" s="42"/>
      <c r="C340" s="42"/>
      <c r="D340" s="42"/>
      <c r="E340" s="73">
        <v>852</v>
      </c>
      <c r="F340" s="2" t="s">
        <v>101</v>
      </c>
      <c r="G340" s="2" t="s">
        <v>64</v>
      </c>
      <c r="H340" s="37" t="s">
        <v>436</v>
      </c>
      <c r="I340" s="2" t="s">
        <v>127</v>
      </c>
      <c r="J340" s="13">
        <f t="shared" si="334"/>
        <v>0</v>
      </c>
      <c r="K340" s="13">
        <f t="shared" si="334"/>
        <v>0</v>
      </c>
      <c r="L340" s="13">
        <f t="shared" si="335"/>
        <v>0</v>
      </c>
      <c r="M340" s="13">
        <f t="shared" si="335"/>
        <v>0</v>
      </c>
      <c r="N340" s="13">
        <f t="shared" si="335"/>
        <v>0</v>
      </c>
      <c r="O340" s="13">
        <f t="shared" si="335"/>
        <v>0</v>
      </c>
    </row>
    <row r="341" spans="1:15" ht="92.25" hidden="1" customHeight="1" x14ac:dyDescent="0.25">
      <c r="A341" s="28" t="s">
        <v>128</v>
      </c>
      <c r="B341" s="42"/>
      <c r="C341" s="42"/>
      <c r="D341" s="42"/>
      <c r="E341" s="73">
        <v>852</v>
      </c>
      <c r="F341" s="2" t="s">
        <v>101</v>
      </c>
      <c r="G341" s="2" t="s">
        <v>64</v>
      </c>
      <c r="H341" s="37" t="s">
        <v>436</v>
      </c>
      <c r="I341" s="2" t="s">
        <v>129</v>
      </c>
      <c r="J341" s="13"/>
      <c r="K341" s="13"/>
      <c r="L341" s="13"/>
      <c r="M341" s="13">
        <f>L341</f>
        <v>0</v>
      </c>
      <c r="N341" s="13"/>
      <c r="O341" s="13"/>
    </row>
    <row r="342" spans="1:15" ht="92.25" hidden="1" customHeight="1" x14ac:dyDescent="0.25">
      <c r="A342" s="56" t="s">
        <v>121</v>
      </c>
      <c r="B342" s="42"/>
      <c r="C342" s="42"/>
      <c r="D342" s="42"/>
      <c r="E342" s="73">
        <v>852</v>
      </c>
      <c r="F342" s="2" t="s">
        <v>122</v>
      </c>
      <c r="G342" s="2"/>
      <c r="H342" s="37" t="s">
        <v>61</v>
      </c>
      <c r="I342" s="2"/>
      <c r="J342" s="13">
        <f t="shared" ref="J342" si="336">J343+J347+J358</f>
        <v>0</v>
      </c>
      <c r="K342" s="13">
        <f t="shared" ref="K342" si="337">K343+K347+K358</f>
        <v>0</v>
      </c>
      <c r="L342" s="13">
        <f t="shared" ref="L342:O342" si="338">L343+L347+L358</f>
        <v>0</v>
      </c>
      <c r="M342" s="13">
        <f t="shared" si="338"/>
        <v>0</v>
      </c>
      <c r="N342" s="13">
        <f t="shared" si="338"/>
        <v>0</v>
      </c>
      <c r="O342" s="13">
        <f t="shared" si="338"/>
        <v>0</v>
      </c>
    </row>
    <row r="343" spans="1:15" ht="92.25" hidden="1" customHeight="1" x14ac:dyDescent="0.25">
      <c r="A343" s="56" t="s">
        <v>130</v>
      </c>
      <c r="B343" s="42"/>
      <c r="C343" s="42"/>
      <c r="D343" s="42"/>
      <c r="E343" s="73">
        <v>852</v>
      </c>
      <c r="F343" s="2" t="s">
        <v>122</v>
      </c>
      <c r="G343" s="2" t="s">
        <v>58</v>
      </c>
      <c r="H343" s="37" t="s">
        <v>61</v>
      </c>
      <c r="I343" s="2"/>
      <c r="J343" s="13">
        <f t="shared" ref="J343:K345" si="339">J344</f>
        <v>0</v>
      </c>
      <c r="K343" s="13">
        <f t="shared" si="339"/>
        <v>0</v>
      </c>
      <c r="L343" s="13">
        <f t="shared" ref="L343:O345" si="340">L344</f>
        <v>0</v>
      </c>
      <c r="M343" s="13">
        <f t="shared" si="340"/>
        <v>0</v>
      </c>
      <c r="N343" s="13">
        <f t="shared" si="340"/>
        <v>0</v>
      </c>
      <c r="O343" s="13">
        <f t="shared" si="340"/>
        <v>0</v>
      </c>
    </row>
    <row r="344" spans="1:15" ht="92.25" hidden="1" customHeight="1" x14ac:dyDescent="0.25">
      <c r="A344" s="28" t="s">
        <v>173</v>
      </c>
      <c r="B344" s="42"/>
      <c r="C344" s="42"/>
      <c r="D344" s="42"/>
      <c r="E344" s="73">
        <v>852</v>
      </c>
      <c r="F344" s="2" t="s">
        <v>122</v>
      </c>
      <c r="G344" s="2" t="s">
        <v>58</v>
      </c>
      <c r="H344" s="37" t="s">
        <v>174</v>
      </c>
      <c r="I344" s="2"/>
      <c r="J344" s="13">
        <f t="shared" si="339"/>
        <v>0</v>
      </c>
      <c r="K344" s="13">
        <f t="shared" si="339"/>
        <v>0</v>
      </c>
      <c r="L344" s="13">
        <f t="shared" si="340"/>
        <v>0</v>
      </c>
      <c r="M344" s="13">
        <f t="shared" si="340"/>
        <v>0</v>
      </c>
      <c r="N344" s="13">
        <f t="shared" si="340"/>
        <v>0</v>
      </c>
      <c r="O344" s="13">
        <f t="shared" si="340"/>
        <v>0</v>
      </c>
    </row>
    <row r="345" spans="1:15" ht="92.25" hidden="1" customHeight="1" x14ac:dyDescent="0.25">
      <c r="A345" s="28" t="s">
        <v>126</v>
      </c>
      <c r="B345" s="41"/>
      <c r="C345" s="41"/>
      <c r="D345" s="41"/>
      <c r="E345" s="73">
        <v>852</v>
      </c>
      <c r="F345" s="2" t="s">
        <v>122</v>
      </c>
      <c r="G345" s="2" t="s">
        <v>58</v>
      </c>
      <c r="H345" s="37" t="s">
        <v>174</v>
      </c>
      <c r="I345" s="2" t="s">
        <v>127</v>
      </c>
      <c r="J345" s="13">
        <f t="shared" si="339"/>
        <v>0</v>
      </c>
      <c r="K345" s="13">
        <f t="shared" si="339"/>
        <v>0</v>
      </c>
      <c r="L345" s="13">
        <f t="shared" si="340"/>
        <v>0</v>
      </c>
      <c r="M345" s="13">
        <f t="shared" si="340"/>
        <v>0</v>
      </c>
      <c r="N345" s="13">
        <f t="shared" si="340"/>
        <v>0</v>
      </c>
      <c r="O345" s="13">
        <f t="shared" si="340"/>
        <v>0</v>
      </c>
    </row>
    <row r="346" spans="1:15" ht="92.25" hidden="1" customHeight="1" x14ac:dyDescent="0.25">
      <c r="A346" s="28" t="s">
        <v>128</v>
      </c>
      <c r="B346" s="41"/>
      <c r="C346" s="41"/>
      <c r="D346" s="41"/>
      <c r="E346" s="73">
        <v>852</v>
      </c>
      <c r="F346" s="2" t="s">
        <v>122</v>
      </c>
      <c r="G346" s="2" t="s">
        <v>58</v>
      </c>
      <c r="H346" s="37" t="s">
        <v>174</v>
      </c>
      <c r="I346" s="2" t="s">
        <v>129</v>
      </c>
      <c r="J346" s="13"/>
      <c r="K346" s="13"/>
      <c r="L346" s="13"/>
      <c r="M346" s="13">
        <f>L346</f>
        <v>0</v>
      </c>
      <c r="N346" s="13"/>
      <c r="O346" s="13"/>
    </row>
    <row r="347" spans="1:15" ht="92.25" hidden="1" customHeight="1" x14ac:dyDescent="0.25">
      <c r="A347" s="56" t="s">
        <v>132</v>
      </c>
      <c r="B347" s="42"/>
      <c r="C347" s="42"/>
      <c r="D347" s="42"/>
      <c r="E347" s="73">
        <v>852</v>
      </c>
      <c r="F347" s="2" t="s">
        <v>122</v>
      </c>
      <c r="G347" s="2" t="s">
        <v>13</v>
      </c>
      <c r="H347" s="37" t="s">
        <v>61</v>
      </c>
      <c r="I347" s="2"/>
      <c r="J347" s="13">
        <f t="shared" ref="J347" si="341">J348+J351+J355</f>
        <v>0</v>
      </c>
      <c r="K347" s="13">
        <f t="shared" ref="K347" si="342">K348+K351+K355</f>
        <v>0</v>
      </c>
      <c r="L347" s="13">
        <f t="shared" ref="L347:O347" si="343">L348+L351+L355</f>
        <v>0</v>
      </c>
      <c r="M347" s="13">
        <f t="shared" si="343"/>
        <v>0</v>
      </c>
      <c r="N347" s="13">
        <f t="shared" si="343"/>
        <v>0</v>
      </c>
      <c r="O347" s="13">
        <f t="shared" si="343"/>
        <v>0</v>
      </c>
    </row>
    <row r="348" spans="1:15" ht="92.25" hidden="1" customHeight="1" x14ac:dyDescent="0.25">
      <c r="A348" s="28" t="s">
        <v>423</v>
      </c>
      <c r="B348" s="42"/>
      <c r="C348" s="42"/>
      <c r="D348" s="42"/>
      <c r="E348" s="73">
        <v>852</v>
      </c>
      <c r="F348" s="2" t="s">
        <v>122</v>
      </c>
      <c r="G348" s="2" t="s">
        <v>13</v>
      </c>
      <c r="H348" s="37" t="s">
        <v>176</v>
      </c>
      <c r="I348" s="2"/>
      <c r="J348" s="13">
        <f t="shared" ref="J348:K349" si="344">J349</f>
        <v>0</v>
      </c>
      <c r="K348" s="13">
        <f t="shared" si="344"/>
        <v>0</v>
      </c>
      <c r="L348" s="13">
        <f t="shared" ref="L348:O349" si="345">L349</f>
        <v>0</v>
      </c>
      <c r="M348" s="13">
        <f t="shared" si="345"/>
        <v>0</v>
      </c>
      <c r="N348" s="13">
        <f t="shared" si="345"/>
        <v>0</v>
      </c>
      <c r="O348" s="13">
        <f t="shared" si="345"/>
        <v>0</v>
      </c>
    </row>
    <row r="349" spans="1:15" ht="92.25" hidden="1" customHeight="1" x14ac:dyDescent="0.25">
      <c r="A349" s="28" t="s">
        <v>126</v>
      </c>
      <c r="B349" s="41"/>
      <c r="C349" s="41"/>
      <c r="D349" s="41"/>
      <c r="E349" s="73">
        <v>852</v>
      </c>
      <c r="F349" s="2" t="s">
        <v>122</v>
      </c>
      <c r="G349" s="2" t="s">
        <v>13</v>
      </c>
      <c r="H349" s="37" t="s">
        <v>176</v>
      </c>
      <c r="I349" s="2" t="s">
        <v>127</v>
      </c>
      <c r="J349" s="13">
        <f t="shared" si="344"/>
        <v>0</v>
      </c>
      <c r="K349" s="13">
        <f t="shared" si="344"/>
        <v>0</v>
      </c>
      <c r="L349" s="13">
        <f t="shared" si="345"/>
        <v>0</v>
      </c>
      <c r="M349" s="13">
        <f t="shared" si="345"/>
        <v>0</v>
      </c>
      <c r="N349" s="13">
        <f t="shared" si="345"/>
        <v>0</v>
      </c>
      <c r="O349" s="13">
        <f t="shared" si="345"/>
        <v>0</v>
      </c>
    </row>
    <row r="350" spans="1:15" ht="92.25" hidden="1" customHeight="1" x14ac:dyDescent="0.25">
      <c r="A350" s="28" t="s">
        <v>128</v>
      </c>
      <c r="B350" s="41"/>
      <c r="C350" s="41"/>
      <c r="D350" s="41"/>
      <c r="E350" s="73">
        <v>852</v>
      </c>
      <c r="F350" s="2" t="s">
        <v>122</v>
      </c>
      <c r="G350" s="2" t="s">
        <v>13</v>
      </c>
      <c r="H350" s="37" t="s">
        <v>176</v>
      </c>
      <c r="I350" s="2" t="s">
        <v>129</v>
      </c>
      <c r="J350" s="13"/>
      <c r="K350" s="13"/>
      <c r="L350" s="13"/>
      <c r="M350" s="13">
        <f>L350</f>
        <v>0</v>
      </c>
      <c r="N350" s="13"/>
      <c r="O350" s="13"/>
    </row>
    <row r="351" spans="1:15" ht="92.25" hidden="1" customHeight="1" x14ac:dyDescent="0.25">
      <c r="A351" s="28" t="s">
        <v>321</v>
      </c>
      <c r="B351" s="41"/>
      <c r="C351" s="41"/>
      <c r="D351" s="41"/>
      <c r="E351" s="73">
        <v>852</v>
      </c>
      <c r="F351" s="2" t="s">
        <v>122</v>
      </c>
      <c r="G351" s="2" t="s">
        <v>13</v>
      </c>
      <c r="H351" s="37" t="s">
        <v>424</v>
      </c>
      <c r="I351" s="2"/>
      <c r="J351" s="13">
        <f t="shared" ref="J351:M351" si="346">J352</f>
        <v>0</v>
      </c>
      <c r="K351" s="13">
        <f t="shared" si="346"/>
        <v>0</v>
      </c>
      <c r="L351" s="13">
        <f t="shared" si="346"/>
        <v>0</v>
      </c>
      <c r="M351" s="13">
        <f t="shared" si="346"/>
        <v>0</v>
      </c>
      <c r="N351" s="13">
        <f t="shared" ref="N351:O351" si="347">N352</f>
        <v>0</v>
      </c>
      <c r="O351" s="13">
        <f t="shared" si="347"/>
        <v>0</v>
      </c>
    </row>
    <row r="352" spans="1:15" ht="92.25" hidden="1" customHeight="1" x14ac:dyDescent="0.25">
      <c r="A352" s="28" t="s">
        <v>126</v>
      </c>
      <c r="B352" s="41"/>
      <c r="C352" s="41"/>
      <c r="D352" s="41"/>
      <c r="E352" s="73">
        <v>852</v>
      </c>
      <c r="F352" s="2" t="s">
        <v>122</v>
      </c>
      <c r="G352" s="2" t="s">
        <v>13</v>
      </c>
      <c r="H352" s="37" t="s">
        <v>424</v>
      </c>
      <c r="I352" s="2" t="s">
        <v>127</v>
      </c>
      <c r="J352" s="13">
        <f t="shared" ref="J352" si="348">J353+J354</f>
        <v>0</v>
      </c>
      <c r="K352" s="13">
        <f t="shared" ref="K352" si="349">K353+K354</f>
        <v>0</v>
      </c>
      <c r="L352" s="13">
        <f t="shared" ref="L352:O352" si="350">L353+L354</f>
        <v>0</v>
      </c>
      <c r="M352" s="13">
        <f t="shared" si="350"/>
        <v>0</v>
      </c>
      <c r="N352" s="13">
        <f t="shared" si="350"/>
        <v>0</v>
      </c>
      <c r="O352" s="13">
        <f t="shared" si="350"/>
        <v>0</v>
      </c>
    </row>
    <row r="353" spans="1:15" ht="92.25" hidden="1" customHeight="1" x14ac:dyDescent="0.25">
      <c r="A353" s="28" t="s">
        <v>136</v>
      </c>
      <c r="B353" s="41"/>
      <c r="C353" s="41"/>
      <c r="D353" s="41"/>
      <c r="E353" s="73">
        <v>852</v>
      </c>
      <c r="F353" s="2" t="s">
        <v>122</v>
      </c>
      <c r="G353" s="2" t="s">
        <v>13</v>
      </c>
      <c r="H353" s="37" t="s">
        <v>424</v>
      </c>
      <c r="I353" s="2" t="s">
        <v>137</v>
      </c>
      <c r="J353" s="13"/>
      <c r="K353" s="13"/>
      <c r="L353" s="13"/>
      <c r="M353" s="13">
        <f>L353</f>
        <v>0</v>
      </c>
      <c r="N353" s="13"/>
      <c r="O353" s="13"/>
    </row>
    <row r="354" spans="1:15" ht="92.25" hidden="1" customHeight="1" x14ac:dyDescent="0.25">
      <c r="A354" s="28" t="s">
        <v>128</v>
      </c>
      <c r="B354" s="41"/>
      <c r="C354" s="41"/>
      <c r="D354" s="41"/>
      <c r="E354" s="73">
        <v>852</v>
      </c>
      <c r="F354" s="2" t="s">
        <v>122</v>
      </c>
      <c r="G354" s="2" t="s">
        <v>13</v>
      </c>
      <c r="H354" s="37" t="s">
        <v>424</v>
      </c>
      <c r="I354" s="2" t="s">
        <v>129</v>
      </c>
      <c r="J354" s="13"/>
      <c r="K354" s="13"/>
      <c r="L354" s="13"/>
      <c r="M354" s="13">
        <f>L354</f>
        <v>0</v>
      </c>
      <c r="N354" s="13"/>
      <c r="O354" s="13"/>
    </row>
    <row r="355" spans="1:15" ht="92.25" hidden="1" customHeight="1" x14ac:dyDescent="0.25">
      <c r="A355" s="28" t="s">
        <v>247</v>
      </c>
      <c r="B355" s="41"/>
      <c r="C355" s="41"/>
      <c r="D355" s="41"/>
      <c r="E355" s="73">
        <v>852</v>
      </c>
      <c r="F355" s="2" t="s">
        <v>122</v>
      </c>
      <c r="G355" s="2" t="s">
        <v>13</v>
      </c>
      <c r="H355" s="37" t="s">
        <v>178</v>
      </c>
      <c r="I355" s="2"/>
      <c r="J355" s="13">
        <f t="shared" ref="J355:K356" si="351">J356</f>
        <v>0</v>
      </c>
      <c r="K355" s="13">
        <f t="shared" si="351"/>
        <v>0</v>
      </c>
      <c r="L355" s="13">
        <f t="shared" ref="L355:O356" si="352">L356</f>
        <v>0</v>
      </c>
      <c r="M355" s="13">
        <f t="shared" si="352"/>
        <v>0</v>
      </c>
      <c r="N355" s="13">
        <f t="shared" si="352"/>
        <v>0</v>
      </c>
      <c r="O355" s="13">
        <f t="shared" si="352"/>
        <v>0</v>
      </c>
    </row>
    <row r="356" spans="1:15" ht="92.25" hidden="1" customHeight="1" x14ac:dyDescent="0.25">
      <c r="A356" s="28" t="s">
        <v>126</v>
      </c>
      <c r="B356" s="41"/>
      <c r="C356" s="41"/>
      <c r="D356" s="41"/>
      <c r="E356" s="73">
        <v>852</v>
      </c>
      <c r="F356" s="2" t="s">
        <v>122</v>
      </c>
      <c r="G356" s="2" t="s">
        <v>13</v>
      </c>
      <c r="H356" s="37" t="s">
        <v>178</v>
      </c>
      <c r="I356" s="2" t="s">
        <v>127</v>
      </c>
      <c r="J356" s="13">
        <f t="shared" si="351"/>
        <v>0</v>
      </c>
      <c r="K356" s="13">
        <f t="shared" si="351"/>
        <v>0</v>
      </c>
      <c r="L356" s="13">
        <f t="shared" si="352"/>
        <v>0</v>
      </c>
      <c r="M356" s="13">
        <f t="shared" si="352"/>
        <v>0</v>
      </c>
      <c r="N356" s="13">
        <f t="shared" si="352"/>
        <v>0</v>
      </c>
      <c r="O356" s="13">
        <f t="shared" si="352"/>
        <v>0</v>
      </c>
    </row>
    <row r="357" spans="1:15" ht="92.25" hidden="1" customHeight="1" x14ac:dyDescent="0.25">
      <c r="A357" s="28" t="s">
        <v>136</v>
      </c>
      <c r="B357" s="41"/>
      <c r="C357" s="41"/>
      <c r="D357" s="41"/>
      <c r="E357" s="73">
        <v>852</v>
      </c>
      <c r="F357" s="2" t="s">
        <v>122</v>
      </c>
      <c r="G357" s="2" t="s">
        <v>13</v>
      </c>
      <c r="H357" s="37" t="s">
        <v>178</v>
      </c>
      <c r="I357" s="2" t="s">
        <v>137</v>
      </c>
      <c r="J357" s="13"/>
      <c r="K357" s="13"/>
      <c r="L357" s="13"/>
      <c r="M357" s="13">
        <f>L357</f>
        <v>0</v>
      </c>
      <c r="N357" s="13"/>
      <c r="O357" s="13"/>
    </row>
    <row r="358" spans="1:15" ht="92.25" hidden="1" customHeight="1" x14ac:dyDescent="0.25">
      <c r="A358" s="56" t="s">
        <v>134</v>
      </c>
      <c r="B358" s="42"/>
      <c r="C358" s="42"/>
      <c r="D358" s="42"/>
      <c r="E358" s="73">
        <v>852</v>
      </c>
      <c r="F358" s="2" t="s">
        <v>122</v>
      </c>
      <c r="G358" s="2" t="s">
        <v>135</v>
      </c>
      <c r="H358" s="37" t="s">
        <v>61</v>
      </c>
      <c r="I358" s="2"/>
      <c r="J358" s="13">
        <f t="shared" ref="J358" si="353">J364+J359</f>
        <v>0</v>
      </c>
      <c r="K358" s="13">
        <f t="shared" ref="K358" si="354">K364+K359</f>
        <v>0</v>
      </c>
      <c r="L358" s="13">
        <f t="shared" ref="L358:O358" si="355">L364+L359</f>
        <v>0</v>
      </c>
      <c r="M358" s="13">
        <f t="shared" si="355"/>
        <v>0</v>
      </c>
      <c r="N358" s="13">
        <f t="shared" si="355"/>
        <v>0</v>
      </c>
      <c r="O358" s="13">
        <f t="shared" si="355"/>
        <v>0</v>
      </c>
    </row>
    <row r="359" spans="1:15" ht="92.25" hidden="1" customHeight="1" x14ac:dyDescent="0.25">
      <c r="A359" s="28" t="s">
        <v>311</v>
      </c>
      <c r="B359" s="41"/>
      <c r="C359" s="41"/>
      <c r="D359" s="41"/>
      <c r="E359" s="73">
        <v>852</v>
      </c>
      <c r="F359" s="2" t="s">
        <v>122</v>
      </c>
      <c r="G359" s="2" t="s">
        <v>135</v>
      </c>
      <c r="H359" s="37" t="s">
        <v>425</v>
      </c>
      <c r="I359" s="2"/>
      <c r="J359" s="13">
        <f t="shared" ref="J359" si="356">J360+J362</f>
        <v>0</v>
      </c>
      <c r="K359" s="13">
        <f t="shared" ref="K359" si="357">K360+K362</f>
        <v>0</v>
      </c>
      <c r="L359" s="13">
        <f t="shared" ref="L359:O359" si="358">L360+L362</f>
        <v>0</v>
      </c>
      <c r="M359" s="13">
        <f t="shared" si="358"/>
        <v>0</v>
      </c>
      <c r="N359" s="13">
        <f t="shared" si="358"/>
        <v>0</v>
      </c>
      <c r="O359" s="13">
        <f t="shared" si="358"/>
        <v>0</v>
      </c>
    </row>
    <row r="360" spans="1:15" ht="92.25" hidden="1" customHeight="1" x14ac:dyDescent="0.25">
      <c r="A360" s="28" t="s">
        <v>16</v>
      </c>
      <c r="B360" s="42"/>
      <c r="C360" s="42"/>
      <c r="D360" s="42"/>
      <c r="E360" s="73">
        <v>852</v>
      </c>
      <c r="F360" s="3" t="s">
        <v>122</v>
      </c>
      <c r="G360" s="3" t="s">
        <v>135</v>
      </c>
      <c r="H360" s="37" t="s">
        <v>425</v>
      </c>
      <c r="I360" s="2" t="s">
        <v>18</v>
      </c>
      <c r="J360" s="13">
        <f t="shared" ref="J360:M360" si="359">J361</f>
        <v>0</v>
      </c>
      <c r="K360" s="13">
        <f t="shared" si="359"/>
        <v>0</v>
      </c>
      <c r="L360" s="13">
        <f t="shared" si="359"/>
        <v>0</v>
      </c>
      <c r="M360" s="13">
        <f t="shared" si="359"/>
        <v>0</v>
      </c>
      <c r="N360" s="13">
        <f t="shared" ref="N360:O360" si="360">N361</f>
        <v>0</v>
      </c>
      <c r="O360" s="13">
        <f t="shared" si="360"/>
        <v>0</v>
      </c>
    </row>
    <row r="361" spans="1:15" ht="92.25" hidden="1" customHeight="1" x14ac:dyDescent="0.25">
      <c r="A361" s="28" t="s">
        <v>405</v>
      </c>
      <c r="B361" s="41"/>
      <c r="C361" s="41"/>
      <c r="D361" s="41"/>
      <c r="E361" s="73">
        <v>852</v>
      </c>
      <c r="F361" s="3" t="s">
        <v>122</v>
      </c>
      <c r="G361" s="3" t="s">
        <v>135</v>
      </c>
      <c r="H361" s="37" t="s">
        <v>425</v>
      </c>
      <c r="I361" s="2" t="s">
        <v>19</v>
      </c>
      <c r="J361" s="13"/>
      <c r="K361" s="13"/>
      <c r="L361" s="13"/>
      <c r="M361" s="13">
        <f>L361</f>
        <v>0</v>
      </c>
      <c r="N361" s="13"/>
      <c r="O361" s="13"/>
    </row>
    <row r="362" spans="1:15" ht="92.25" hidden="1" customHeight="1" x14ac:dyDescent="0.25">
      <c r="A362" s="28" t="s">
        <v>22</v>
      </c>
      <c r="B362" s="41"/>
      <c r="C362" s="41"/>
      <c r="D362" s="41"/>
      <c r="E362" s="73">
        <v>852</v>
      </c>
      <c r="F362" s="3" t="s">
        <v>122</v>
      </c>
      <c r="G362" s="3" t="s">
        <v>135</v>
      </c>
      <c r="H362" s="37" t="s">
        <v>425</v>
      </c>
      <c r="I362" s="2" t="s">
        <v>23</v>
      </c>
      <c r="J362" s="13">
        <f t="shared" ref="J362:M362" si="361">J363</f>
        <v>0</v>
      </c>
      <c r="K362" s="13">
        <f t="shared" si="361"/>
        <v>0</v>
      </c>
      <c r="L362" s="13">
        <f t="shared" si="361"/>
        <v>0</v>
      </c>
      <c r="M362" s="13">
        <f t="shared" si="361"/>
        <v>0</v>
      </c>
      <c r="N362" s="13">
        <f t="shared" ref="N362:O362" si="362">N363</f>
        <v>0</v>
      </c>
      <c r="O362" s="13">
        <f t="shared" si="362"/>
        <v>0</v>
      </c>
    </row>
    <row r="363" spans="1:15" ht="92.25" hidden="1" customHeight="1" x14ac:dyDescent="0.25">
      <c r="A363" s="28" t="s">
        <v>9</v>
      </c>
      <c r="B363" s="42"/>
      <c r="C363" s="42"/>
      <c r="D363" s="42"/>
      <c r="E363" s="73">
        <v>852</v>
      </c>
      <c r="F363" s="3" t="s">
        <v>122</v>
      </c>
      <c r="G363" s="3" t="s">
        <v>135</v>
      </c>
      <c r="H363" s="37" t="s">
        <v>425</v>
      </c>
      <c r="I363" s="2" t="s">
        <v>24</v>
      </c>
      <c r="J363" s="13"/>
      <c r="K363" s="13"/>
      <c r="L363" s="13"/>
      <c r="M363" s="13">
        <f>L363</f>
        <v>0</v>
      </c>
      <c r="N363" s="13"/>
      <c r="O363" s="13"/>
    </row>
    <row r="364" spans="1:15" ht="92.25" hidden="1" customHeight="1" x14ac:dyDescent="0.25">
      <c r="A364" s="28" t="s">
        <v>322</v>
      </c>
      <c r="B364" s="42"/>
      <c r="C364" s="42"/>
      <c r="D364" s="42"/>
      <c r="E364" s="73">
        <v>852</v>
      </c>
      <c r="F364" s="3" t="s">
        <v>122</v>
      </c>
      <c r="G364" s="3" t="s">
        <v>135</v>
      </c>
      <c r="H364" s="37" t="s">
        <v>426</v>
      </c>
      <c r="I364" s="2"/>
      <c r="J364" s="13">
        <f t="shared" ref="J364:K365" si="363">J365</f>
        <v>0</v>
      </c>
      <c r="K364" s="13">
        <f t="shared" si="363"/>
        <v>0</v>
      </c>
      <c r="L364" s="13">
        <f t="shared" ref="L364:O365" si="364">L365</f>
        <v>0</v>
      </c>
      <c r="M364" s="13">
        <f t="shared" si="364"/>
        <v>0</v>
      </c>
      <c r="N364" s="13">
        <f t="shared" si="364"/>
        <v>0</v>
      </c>
      <c r="O364" s="13">
        <f t="shared" si="364"/>
        <v>0</v>
      </c>
    </row>
    <row r="365" spans="1:15" ht="92.25" hidden="1" customHeight="1" x14ac:dyDescent="0.25">
      <c r="A365" s="28" t="s">
        <v>22</v>
      </c>
      <c r="B365" s="42"/>
      <c r="C365" s="42"/>
      <c r="D365" s="42"/>
      <c r="E365" s="73">
        <v>852</v>
      </c>
      <c r="F365" s="3" t="s">
        <v>122</v>
      </c>
      <c r="G365" s="3" t="s">
        <v>135</v>
      </c>
      <c r="H365" s="37" t="s">
        <v>426</v>
      </c>
      <c r="I365" s="2" t="s">
        <v>23</v>
      </c>
      <c r="J365" s="13">
        <f t="shared" si="363"/>
        <v>0</v>
      </c>
      <c r="K365" s="13">
        <f t="shared" si="363"/>
        <v>0</v>
      </c>
      <c r="L365" s="13">
        <f t="shared" si="364"/>
        <v>0</v>
      </c>
      <c r="M365" s="13">
        <f t="shared" si="364"/>
        <v>0</v>
      </c>
      <c r="N365" s="13">
        <f t="shared" si="364"/>
        <v>0</v>
      </c>
      <c r="O365" s="13">
        <f t="shared" si="364"/>
        <v>0</v>
      </c>
    </row>
    <row r="366" spans="1:15" ht="92.25" hidden="1" customHeight="1" x14ac:dyDescent="0.25">
      <c r="A366" s="28" t="s">
        <v>9</v>
      </c>
      <c r="B366" s="42"/>
      <c r="C366" s="42"/>
      <c r="D366" s="42"/>
      <c r="E366" s="73">
        <v>852</v>
      </c>
      <c r="F366" s="3" t="s">
        <v>122</v>
      </c>
      <c r="G366" s="3" t="s">
        <v>135</v>
      </c>
      <c r="H366" s="37" t="s">
        <v>426</v>
      </c>
      <c r="I366" s="2" t="s">
        <v>24</v>
      </c>
      <c r="J366" s="13"/>
      <c r="K366" s="13"/>
      <c r="L366" s="13"/>
      <c r="M366" s="13">
        <f>L366</f>
        <v>0</v>
      </c>
      <c r="N366" s="13"/>
      <c r="O366" s="13"/>
    </row>
    <row r="367" spans="1:15" ht="43.5" customHeight="1" x14ac:dyDescent="0.25">
      <c r="A367" s="28" t="s">
        <v>179</v>
      </c>
      <c r="B367" s="73"/>
      <c r="C367" s="73"/>
      <c r="D367" s="73"/>
      <c r="E367" s="73">
        <v>853</v>
      </c>
      <c r="F367" s="2"/>
      <c r="G367" s="2"/>
      <c r="H367" s="56" t="s">
        <v>61</v>
      </c>
      <c r="I367" s="2"/>
      <c r="J367" s="13">
        <f t="shared" ref="J367" si="365">J368+J386</f>
        <v>-85000</v>
      </c>
      <c r="K367" s="13">
        <f t="shared" ref="K367" si="366">K368+K386</f>
        <v>-11983.48</v>
      </c>
      <c r="L367" s="13">
        <f t="shared" ref="L367:O367" si="367">L368+L386</f>
        <v>-12228.49</v>
      </c>
      <c r="M367" s="13">
        <f t="shared" si="367"/>
        <v>0</v>
      </c>
      <c r="N367" s="13">
        <f t="shared" si="367"/>
        <v>-12228.49</v>
      </c>
      <c r="O367" s="13">
        <f t="shared" si="367"/>
        <v>0</v>
      </c>
    </row>
    <row r="368" spans="1:15" ht="18.75" customHeight="1" x14ac:dyDescent="0.25">
      <c r="A368" s="56" t="s">
        <v>10</v>
      </c>
      <c r="B368" s="42"/>
      <c r="C368" s="42"/>
      <c r="D368" s="42"/>
      <c r="E368" s="4">
        <v>853</v>
      </c>
      <c r="F368" s="2" t="s">
        <v>11</v>
      </c>
      <c r="G368" s="2"/>
      <c r="H368" s="37" t="s">
        <v>61</v>
      </c>
      <c r="I368" s="2"/>
      <c r="J368" s="13">
        <f t="shared" ref="J368" si="368">J369+J378+J382</f>
        <v>-85000</v>
      </c>
      <c r="K368" s="13">
        <f t="shared" ref="K368" si="369">K369+K378+K382</f>
        <v>-11983.48</v>
      </c>
      <c r="L368" s="13">
        <f t="shared" ref="L368:O368" si="370">L369+L378+L382</f>
        <v>-12228.49</v>
      </c>
      <c r="M368" s="13">
        <f t="shared" si="370"/>
        <v>0</v>
      </c>
      <c r="N368" s="13">
        <f t="shared" si="370"/>
        <v>-12228.49</v>
      </c>
      <c r="O368" s="13">
        <f t="shared" si="370"/>
        <v>0</v>
      </c>
    </row>
    <row r="369" spans="1:15" ht="92.25" hidden="1" customHeight="1" x14ac:dyDescent="0.25">
      <c r="A369" s="56" t="s">
        <v>180</v>
      </c>
      <c r="B369" s="42"/>
      <c r="C369" s="42"/>
      <c r="D369" s="42"/>
      <c r="E369" s="4">
        <v>853</v>
      </c>
      <c r="F369" s="2" t="s">
        <v>11</v>
      </c>
      <c r="G369" s="2" t="s">
        <v>135</v>
      </c>
      <c r="H369" s="37" t="s">
        <v>61</v>
      </c>
      <c r="I369" s="2"/>
      <c r="J369" s="13">
        <f t="shared" ref="J369" si="371">J370+J375</f>
        <v>0</v>
      </c>
      <c r="K369" s="13">
        <f t="shared" ref="K369" si="372">K370+K375</f>
        <v>0</v>
      </c>
      <c r="L369" s="13">
        <f t="shared" ref="L369:O369" si="373">L370+L375</f>
        <v>0</v>
      </c>
      <c r="M369" s="13">
        <f t="shared" si="373"/>
        <v>0</v>
      </c>
      <c r="N369" s="13">
        <f t="shared" si="373"/>
        <v>0</v>
      </c>
      <c r="O369" s="13">
        <f t="shared" si="373"/>
        <v>0</v>
      </c>
    </row>
    <row r="370" spans="1:15" ht="92.25" hidden="1" customHeight="1" x14ac:dyDescent="0.25">
      <c r="A370" s="28" t="s">
        <v>20</v>
      </c>
      <c r="B370" s="73"/>
      <c r="C370" s="73"/>
      <c r="D370" s="73"/>
      <c r="E370" s="4">
        <v>853</v>
      </c>
      <c r="F370" s="2" t="s">
        <v>17</v>
      </c>
      <c r="G370" s="2" t="s">
        <v>135</v>
      </c>
      <c r="H370" s="37" t="s">
        <v>181</v>
      </c>
      <c r="I370" s="2"/>
      <c r="J370" s="13">
        <f t="shared" ref="J370" si="374">J371+J373</f>
        <v>0</v>
      </c>
      <c r="K370" s="13">
        <f t="shared" ref="K370" si="375">K371+K373</f>
        <v>0</v>
      </c>
      <c r="L370" s="13">
        <f t="shared" ref="L370:O370" si="376">L371+L373</f>
        <v>0</v>
      </c>
      <c r="M370" s="13">
        <f t="shared" si="376"/>
        <v>0</v>
      </c>
      <c r="N370" s="13">
        <f t="shared" si="376"/>
        <v>0</v>
      </c>
      <c r="O370" s="13">
        <f t="shared" si="376"/>
        <v>0</v>
      </c>
    </row>
    <row r="371" spans="1:15" ht="92.25" hidden="1" customHeight="1" x14ac:dyDescent="0.25">
      <c r="A371" s="28" t="s">
        <v>16</v>
      </c>
      <c r="B371" s="73"/>
      <c r="C371" s="73"/>
      <c r="D371" s="73"/>
      <c r="E371" s="4">
        <v>853</v>
      </c>
      <c r="F371" s="2" t="s">
        <v>11</v>
      </c>
      <c r="G371" s="2" t="s">
        <v>135</v>
      </c>
      <c r="H371" s="37" t="s">
        <v>181</v>
      </c>
      <c r="I371" s="2" t="s">
        <v>18</v>
      </c>
      <c r="J371" s="13">
        <f t="shared" ref="J371:M371" si="377">J372</f>
        <v>0</v>
      </c>
      <c r="K371" s="13">
        <f t="shared" si="377"/>
        <v>0</v>
      </c>
      <c r="L371" s="13">
        <f t="shared" si="377"/>
        <v>0</v>
      </c>
      <c r="M371" s="13">
        <f t="shared" si="377"/>
        <v>0</v>
      </c>
      <c r="N371" s="13">
        <f t="shared" ref="N371:O371" si="378">N372</f>
        <v>0</v>
      </c>
      <c r="O371" s="13">
        <f t="shared" si="378"/>
        <v>0</v>
      </c>
    </row>
    <row r="372" spans="1:15" ht="92.25" hidden="1" customHeight="1" x14ac:dyDescent="0.25">
      <c r="A372" s="28" t="s">
        <v>405</v>
      </c>
      <c r="B372" s="73"/>
      <c r="C372" s="73"/>
      <c r="D372" s="73"/>
      <c r="E372" s="4">
        <v>853</v>
      </c>
      <c r="F372" s="2" t="s">
        <v>11</v>
      </c>
      <c r="G372" s="2" t="s">
        <v>135</v>
      </c>
      <c r="H372" s="37" t="s">
        <v>181</v>
      </c>
      <c r="I372" s="2" t="s">
        <v>19</v>
      </c>
      <c r="J372" s="13"/>
      <c r="K372" s="13"/>
      <c r="L372" s="13"/>
      <c r="M372" s="13"/>
      <c r="N372" s="13">
        <f>L372</f>
        <v>0</v>
      </c>
      <c r="O372" s="13"/>
    </row>
    <row r="373" spans="1:15" ht="92.25" hidden="1" customHeight="1" x14ac:dyDescent="0.25">
      <c r="A373" s="28" t="s">
        <v>22</v>
      </c>
      <c r="B373" s="73"/>
      <c r="C373" s="73"/>
      <c r="D373" s="73"/>
      <c r="E373" s="4">
        <v>853</v>
      </c>
      <c r="F373" s="2" t="s">
        <v>11</v>
      </c>
      <c r="G373" s="2" t="s">
        <v>135</v>
      </c>
      <c r="H373" s="37" t="s">
        <v>181</v>
      </c>
      <c r="I373" s="2" t="s">
        <v>23</v>
      </c>
      <c r="J373" s="13">
        <f t="shared" ref="J373:M373" si="379">J374</f>
        <v>0</v>
      </c>
      <c r="K373" s="13">
        <f t="shared" si="379"/>
        <v>0</v>
      </c>
      <c r="L373" s="13">
        <f t="shared" si="379"/>
        <v>0</v>
      </c>
      <c r="M373" s="13">
        <f t="shared" si="379"/>
        <v>0</v>
      </c>
      <c r="N373" s="13">
        <f t="shared" ref="N373:O373" si="380">N374</f>
        <v>0</v>
      </c>
      <c r="O373" s="13">
        <f t="shared" si="380"/>
        <v>0</v>
      </c>
    </row>
    <row r="374" spans="1:15" ht="92.25" hidden="1" customHeight="1" x14ac:dyDescent="0.25">
      <c r="A374" s="28" t="s">
        <v>9</v>
      </c>
      <c r="B374" s="73"/>
      <c r="C374" s="73"/>
      <c r="D374" s="73"/>
      <c r="E374" s="4">
        <v>853</v>
      </c>
      <c r="F374" s="2" t="s">
        <v>11</v>
      </c>
      <c r="G374" s="2" t="s">
        <v>135</v>
      </c>
      <c r="H374" s="37" t="s">
        <v>181</v>
      </c>
      <c r="I374" s="2" t="s">
        <v>24</v>
      </c>
      <c r="J374" s="13"/>
      <c r="K374" s="13"/>
      <c r="L374" s="13"/>
      <c r="M374" s="13"/>
      <c r="N374" s="13">
        <f>L374</f>
        <v>0</v>
      </c>
      <c r="O374" s="13"/>
    </row>
    <row r="375" spans="1:15" ht="92.25" hidden="1" customHeight="1" x14ac:dyDescent="0.25">
      <c r="A375" s="28" t="s">
        <v>353</v>
      </c>
      <c r="B375" s="73"/>
      <c r="C375" s="73"/>
      <c r="D375" s="73"/>
      <c r="E375" s="4">
        <v>853</v>
      </c>
      <c r="F375" s="2" t="s">
        <v>11</v>
      </c>
      <c r="G375" s="2" t="s">
        <v>135</v>
      </c>
      <c r="H375" s="37" t="s">
        <v>352</v>
      </c>
      <c r="I375" s="2"/>
      <c r="J375" s="13">
        <f t="shared" ref="J375:K376" si="381">J376</f>
        <v>0</v>
      </c>
      <c r="K375" s="13">
        <f t="shared" si="381"/>
        <v>0</v>
      </c>
      <c r="L375" s="13">
        <f t="shared" ref="L375:O376" si="382">L376</f>
        <v>0</v>
      </c>
      <c r="M375" s="13">
        <f t="shared" si="382"/>
        <v>0</v>
      </c>
      <c r="N375" s="13">
        <f t="shared" si="382"/>
        <v>0</v>
      </c>
      <c r="O375" s="13">
        <f t="shared" si="382"/>
        <v>0</v>
      </c>
    </row>
    <row r="376" spans="1:15" ht="92.25" hidden="1" customHeight="1" x14ac:dyDescent="0.25">
      <c r="A376" s="28" t="s">
        <v>22</v>
      </c>
      <c r="B376" s="73"/>
      <c r="C376" s="73"/>
      <c r="D376" s="73"/>
      <c r="E376" s="4">
        <v>853</v>
      </c>
      <c r="F376" s="2" t="s">
        <v>11</v>
      </c>
      <c r="G376" s="2" t="s">
        <v>135</v>
      </c>
      <c r="H376" s="37" t="s">
        <v>352</v>
      </c>
      <c r="I376" s="2" t="s">
        <v>23</v>
      </c>
      <c r="J376" s="13">
        <f t="shared" si="381"/>
        <v>0</v>
      </c>
      <c r="K376" s="13">
        <f t="shared" si="381"/>
        <v>0</v>
      </c>
      <c r="L376" s="13">
        <f t="shared" si="382"/>
        <v>0</v>
      </c>
      <c r="M376" s="13">
        <f t="shared" si="382"/>
        <v>0</v>
      </c>
      <c r="N376" s="13">
        <f t="shared" si="382"/>
        <v>0</v>
      </c>
      <c r="O376" s="13">
        <f t="shared" si="382"/>
        <v>0</v>
      </c>
    </row>
    <row r="377" spans="1:15" ht="92.25" hidden="1" customHeight="1" x14ac:dyDescent="0.25">
      <c r="A377" s="28" t="s">
        <v>9</v>
      </c>
      <c r="B377" s="73"/>
      <c r="C377" s="73"/>
      <c r="D377" s="73"/>
      <c r="E377" s="4">
        <v>853</v>
      </c>
      <c r="F377" s="2" t="s">
        <v>11</v>
      </c>
      <c r="G377" s="2" t="s">
        <v>135</v>
      </c>
      <c r="H377" s="37" t="s">
        <v>352</v>
      </c>
      <c r="I377" s="2" t="s">
        <v>24</v>
      </c>
      <c r="J377" s="13"/>
      <c r="K377" s="13"/>
      <c r="L377" s="13"/>
      <c r="M377" s="13"/>
      <c r="N377" s="13"/>
      <c r="O377" s="13">
        <f>L377</f>
        <v>0</v>
      </c>
    </row>
    <row r="378" spans="1:15" ht="18" customHeight="1" x14ac:dyDescent="0.25">
      <c r="A378" s="56" t="s">
        <v>182</v>
      </c>
      <c r="B378" s="42"/>
      <c r="C378" s="42"/>
      <c r="D378" s="42"/>
      <c r="E378" s="4">
        <v>853</v>
      </c>
      <c r="F378" s="2" t="s">
        <v>11</v>
      </c>
      <c r="G378" s="2" t="s">
        <v>139</v>
      </c>
      <c r="H378" s="37" t="s">
        <v>61</v>
      </c>
      <c r="I378" s="2"/>
      <c r="J378" s="13">
        <f t="shared" ref="J378:K380" si="383">J379</f>
        <v>-85000</v>
      </c>
      <c r="K378" s="13">
        <f t="shared" si="383"/>
        <v>0</v>
      </c>
      <c r="L378" s="13">
        <f t="shared" ref="L378:O380" si="384">L379</f>
        <v>0</v>
      </c>
      <c r="M378" s="13">
        <f t="shared" si="384"/>
        <v>0</v>
      </c>
      <c r="N378" s="13">
        <f t="shared" si="384"/>
        <v>0</v>
      </c>
      <c r="O378" s="13">
        <f t="shared" si="384"/>
        <v>0</v>
      </c>
    </row>
    <row r="379" spans="1:15" ht="33" customHeight="1" x14ac:dyDescent="0.25">
      <c r="A379" s="28" t="s">
        <v>427</v>
      </c>
      <c r="B379" s="42"/>
      <c r="C379" s="42"/>
      <c r="D379" s="42"/>
      <c r="E379" s="4">
        <v>853</v>
      </c>
      <c r="F379" s="2" t="s">
        <v>11</v>
      </c>
      <c r="G379" s="2" t="s">
        <v>139</v>
      </c>
      <c r="H379" s="37" t="s">
        <v>300</v>
      </c>
      <c r="I379" s="2"/>
      <c r="J379" s="13">
        <f t="shared" si="383"/>
        <v>-85000</v>
      </c>
      <c r="K379" s="13">
        <f t="shared" si="383"/>
        <v>0</v>
      </c>
      <c r="L379" s="13">
        <f t="shared" si="384"/>
        <v>0</v>
      </c>
      <c r="M379" s="13">
        <f t="shared" si="384"/>
        <v>0</v>
      </c>
      <c r="N379" s="13">
        <f t="shared" si="384"/>
        <v>0</v>
      </c>
      <c r="O379" s="13">
        <f t="shared" si="384"/>
        <v>0</v>
      </c>
    </row>
    <row r="380" spans="1:15" ht="17.25" customHeight="1" x14ac:dyDescent="0.25">
      <c r="A380" s="28" t="s">
        <v>25</v>
      </c>
      <c r="B380" s="42"/>
      <c r="C380" s="42"/>
      <c r="D380" s="42"/>
      <c r="E380" s="4">
        <v>853</v>
      </c>
      <c r="F380" s="2" t="s">
        <v>11</v>
      </c>
      <c r="G380" s="2" t="s">
        <v>139</v>
      </c>
      <c r="H380" s="37" t="s">
        <v>300</v>
      </c>
      <c r="I380" s="2" t="s">
        <v>26</v>
      </c>
      <c r="J380" s="13">
        <f t="shared" si="383"/>
        <v>-85000</v>
      </c>
      <c r="K380" s="13">
        <f t="shared" si="383"/>
        <v>0</v>
      </c>
      <c r="L380" s="13">
        <f t="shared" si="384"/>
        <v>0</v>
      </c>
      <c r="M380" s="13">
        <f t="shared" si="384"/>
        <v>0</v>
      </c>
      <c r="N380" s="13">
        <f t="shared" si="384"/>
        <v>0</v>
      </c>
      <c r="O380" s="13">
        <f t="shared" si="384"/>
        <v>0</v>
      </c>
    </row>
    <row r="381" spans="1:15" ht="17.25" customHeight="1" x14ac:dyDescent="0.25">
      <c r="A381" s="28" t="s">
        <v>183</v>
      </c>
      <c r="B381" s="41"/>
      <c r="C381" s="41"/>
      <c r="D381" s="41"/>
      <c r="E381" s="4">
        <v>853</v>
      </c>
      <c r="F381" s="2" t="s">
        <v>11</v>
      </c>
      <c r="G381" s="2" t="s">
        <v>139</v>
      </c>
      <c r="H381" s="37" t="s">
        <v>300</v>
      </c>
      <c r="I381" s="2" t="s">
        <v>184</v>
      </c>
      <c r="J381" s="13">
        <v>-85000</v>
      </c>
      <c r="K381" s="13"/>
      <c r="L381" s="13"/>
      <c r="M381" s="13"/>
      <c r="N381" s="13">
        <f>L381</f>
        <v>0</v>
      </c>
      <c r="O381" s="13"/>
    </row>
    <row r="382" spans="1:15" ht="30.75" customHeight="1" x14ac:dyDescent="0.25">
      <c r="A382" s="56" t="s">
        <v>38</v>
      </c>
      <c r="B382" s="42"/>
      <c r="C382" s="42"/>
      <c r="D382" s="42"/>
      <c r="E382" s="4">
        <v>853</v>
      </c>
      <c r="F382" s="2" t="s">
        <v>11</v>
      </c>
      <c r="G382" s="2" t="s">
        <v>39</v>
      </c>
      <c r="H382" s="37" t="s">
        <v>61</v>
      </c>
      <c r="I382" s="2"/>
      <c r="J382" s="13">
        <f t="shared" ref="J382:M382" si="385">J383</f>
        <v>0</v>
      </c>
      <c r="K382" s="13">
        <f t="shared" si="385"/>
        <v>-11983.48</v>
      </c>
      <c r="L382" s="13">
        <f t="shared" si="385"/>
        <v>-12228.49</v>
      </c>
      <c r="M382" s="13">
        <f t="shared" si="385"/>
        <v>0</v>
      </c>
      <c r="N382" s="13">
        <f t="shared" ref="N382:O382" si="386">N383</f>
        <v>-12228.49</v>
      </c>
      <c r="O382" s="13">
        <f t="shared" si="386"/>
        <v>0</v>
      </c>
    </row>
    <row r="383" spans="1:15" ht="16.5" customHeight="1" x14ac:dyDescent="0.25">
      <c r="A383" s="28" t="s">
        <v>354</v>
      </c>
      <c r="B383" s="42"/>
      <c r="C383" s="42"/>
      <c r="D383" s="42"/>
      <c r="E383" s="4">
        <v>853</v>
      </c>
      <c r="F383" s="2" t="s">
        <v>11</v>
      </c>
      <c r="G383" s="2" t="s">
        <v>39</v>
      </c>
      <c r="H383" s="37" t="s">
        <v>361</v>
      </c>
      <c r="I383" s="55"/>
      <c r="J383" s="13">
        <f t="shared" ref="J383" si="387">J385</f>
        <v>0</v>
      </c>
      <c r="K383" s="13">
        <f t="shared" ref="K383" si="388">K385</f>
        <v>-11983.48</v>
      </c>
      <c r="L383" s="13">
        <f t="shared" ref="L383:O383" si="389">L385</f>
        <v>-12228.49</v>
      </c>
      <c r="M383" s="13">
        <f t="shared" si="389"/>
        <v>0</v>
      </c>
      <c r="N383" s="13">
        <f t="shared" si="389"/>
        <v>-12228.49</v>
      </c>
      <c r="O383" s="13">
        <f t="shared" si="389"/>
        <v>0</v>
      </c>
    </row>
    <row r="384" spans="1:15" ht="17.25" customHeight="1" x14ac:dyDescent="0.25">
      <c r="A384" s="28" t="s">
        <v>25</v>
      </c>
      <c r="E384" s="4">
        <v>853</v>
      </c>
      <c r="F384" s="2" t="s">
        <v>11</v>
      </c>
      <c r="G384" s="2" t="s">
        <v>39</v>
      </c>
      <c r="H384" s="37" t="s">
        <v>361</v>
      </c>
      <c r="I384" s="7">
        <v>800</v>
      </c>
      <c r="J384" s="13">
        <f t="shared" ref="J384" si="390">J385</f>
        <v>0</v>
      </c>
      <c r="K384" s="13">
        <f t="shared" ref="K384" si="391">K385</f>
        <v>-11983.48</v>
      </c>
      <c r="L384" s="13">
        <f t="shared" ref="L384:O384" si="392">L385</f>
        <v>-12228.49</v>
      </c>
      <c r="M384" s="13">
        <f t="shared" si="392"/>
        <v>0</v>
      </c>
      <c r="N384" s="13">
        <f t="shared" si="392"/>
        <v>-12228.49</v>
      </c>
      <c r="O384" s="13">
        <f t="shared" si="392"/>
        <v>0</v>
      </c>
    </row>
    <row r="385" spans="1:15" ht="17.25" customHeight="1" x14ac:dyDescent="0.25">
      <c r="A385" s="28" t="s">
        <v>183</v>
      </c>
      <c r="B385" s="42"/>
      <c r="C385" s="42"/>
      <c r="D385" s="42"/>
      <c r="E385" s="4">
        <v>853</v>
      </c>
      <c r="F385" s="2" t="s">
        <v>11</v>
      </c>
      <c r="G385" s="2" t="s">
        <v>39</v>
      </c>
      <c r="H385" s="37" t="s">
        <v>361</v>
      </c>
      <c r="I385" s="55" t="s">
        <v>184</v>
      </c>
      <c r="J385" s="13"/>
      <c r="K385" s="13">
        <v>-11983.48</v>
      </c>
      <c r="L385" s="13">
        <v>-12228.49</v>
      </c>
      <c r="M385" s="13"/>
      <c r="N385" s="13">
        <f>L385</f>
        <v>-12228.49</v>
      </c>
      <c r="O385" s="13"/>
    </row>
    <row r="386" spans="1:15" ht="92.25" hidden="1" customHeight="1" x14ac:dyDescent="0.25">
      <c r="A386" s="56" t="s">
        <v>428</v>
      </c>
      <c r="B386" s="42"/>
      <c r="C386" s="42"/>
      <c r="D386" s="42"/>
      <c r="E386" s="4">
        <v>853</v>
      </c>
      <c r="F386" s="3" t="s">
        <v>186</v>
      </c>
      <c r="G386" s="3"/>
      <c r="H386" s="37" t="s">
        <v>61</v>
      </c>
      <c r="I386" s="60"/>
      <c r="J386" s="5">
        <f t="shared" ref="J386" si="393">J387+J391</f>
        <v>0</v>
      </c>
      <c r="K386" s="5">
        <f t="shared" ref="K386" si="394">K387+K391</f>
        <v>0</v>
      </c>
      <c r="L386" s="5">
        <f t="shared" ref="L386:O386" si="395">L387+L391</f>
        <v>0</v>
      </c>
      <c r="M386" s="5">
        <f t="shared" si="395"/>
        <v>0</v>
      </c>
      <c r="N386" s="5">
        <f t="shared" si="395"/>
        <v>0</v>
      </c>
      <c r="O386" s="5">
        <f t="shared" si="395"/>
        <v>0</v>
      </c>
    </row>
    <row r="387" spans="1:15" ht="92.25" hidden="1" customHeight="1" x14ac:dyDescent="0.25">
      <c r="A387" s="56" t="s">
        <v>187</v>
      </c>
      <c r="B387" s="42"/>
      <c r="C387" s="42"/>
      <c r="D387" s="42"/>
      <c r="E387" s="4">
        <v>853</v>
      </c>
      <c r="F387" s="3" t="s">
        <v>186</v>
      </c>
      <c r="G387" s="3" t="s">
        <v>11</v>
      </c>
      <c r="H387" s="37" t="s">
        <v>61</v>
      </c>
      <c r="I387" s="3"/>
      <c r="J387" s="27">
        <f t="shared" ref="J387:K389" si="396">J388</f>
        <v>0</v>
      </c>
      <c r="K387" s="27">
        <f t="shared" si="396"/>
        <v>0</v>
      </c>
      <c r="L387" s="27">
        <f t="shared" ref="L387:O389" si="397">L388</f>
        <v>0</v>
      </c>
      <c r="M387" s="27">
        <f t="shared" si="397"/>
        <v>0</v>
      </c>
      <c r="N387" s="27">
        <f t="shared" si="397"/>
        <v>0</v>
      </c>
      <c r="O387" s="27">
        <f t="shared" si="397"/>
        <v>0</v>
      </c>
    </row>
    <row r="388" spans="1:15" ht="92.25" hidden="1" customHeight="1" x14ac:dyDescent="0.25">
      <c r="A388" s="28" t="s">
        <v>429</v>
      </c>
      <c r="B388" s="42"/>
      <c r="C388" s="42"/>
      <c r="D388" s="42"/>
      <c r="E388" s="4">
        <v>853</v>
      </c>
      <c r="F388" s="3" t="s">
        <v>186</v>
      </c>
      <c r="G388" s="3" t="s">
        <v>11</v>
      </c>
      <c r="H388" s="37" t="s">
        <v>299</v>
      </c>
      <c r="I388" s="3"/>
      <c r="J388" s="13">
        <f t="shared" si="396"/>
        <v>0</v>
      </c>
      <c r="K388" s="13">
        <f t="shared" si="396"/>
        <v>0</v>
      </c>
      <c r="L388" s="13">
        <f t="shared" si="397"/>
        <v>0</v>
      </c>
      <c r="M388" s="13">
        <f t="shared" si="397"/>
        <v>0</v>
      </c>
      <c r="N388" s="13">
        <f t="shared" si="397"/>
        <v>0</v>
      </c>
      <c r="O388" s="13">
        <f t="shared" si="397"/>
        <v>0</v>
      </c>
    </row>
    <row r="389" spans="1:15" ht="92.25" hidden="1" customHeight="1" x14ac:dyDescent="0.25">
      <c r="A389" s="28" t="s">
        <v>42</v>
      </c>
      <c r="B389" s="41"/>
      <c r="C389" s="41"/>
      <c r="D389" s="41"/>
      <c r="E389" s="4">
        <v>853</v>
      </c>
      <c r="F389" s="2" t="s">
        <v>186</v>
      </c>
      <c r="G389" s="2" t="s">
        <v>11</v>
      </c>
      <c r="H389" s="37" t="s">
        <v>299</v>
      </c>
      <c r="I389" s="2" t="s">
        <v>43</v>
      </c>
      <c r="J389" s="13">
        <f t="shared" si="396"/>
        <v>0</v>
      </c>
      <c r="K389" s="13">
        <f t="shared" si="396"/>
        <v>0</v>
      </c>
      <c r="L389" s="13">
        <f t="shared" si="397"/>
        <v>0</v>
      </c>
      <c r="M389" s="13">
        <f t="shared" si="397"/>
        <v>0</v>
      </c>
      <c r="N389" s="13">
        <f t="shared" si="397"/>
        <v>0</v>
      </c>
      <c r="O389" s="13">
        <f t="shared" si="397"/>
        <v>0</v>
      </c>
    </row>
    <row r="390" spans="1:15" ht="92.25" hidden="1" customHeight="1" x14ac:dyDescent="0.25">
      <c r="A390" s="28" t="s">
        <v>193</v>
      </c>
      <c r="B390" s="41"/>
      <c r="C390" s="41"/>
      <c r="D390" s="41"/>
      <c r="E390" s="4">
        <v>853</v>
      </c>
      <c r="F390" s="2" t="s">
        <v>186</v>
      </c>
      <c r="G390" s="2" t="s">
        <v>11</v>
      </c>
      <c r="H390" s="37" t="s">
        <v>299</v>
      </c>
      <c r="I390" s="2" t="s">
        <v>190</v>
      </c>
      <c r="J390" s="13"/>
      <c r="K390" s="13"/>
      <c r="L390" s="13"/>
      <c r="M390" s="13">
        <f>L390</f>
        <v>0</v>
      </c>
      <c r="N390" s="13"/>
      <c r="O390" s="13"/>
    </row>
    <row r="391" spans="1:15" ht="92.25" hidden="1" customHeight="1" x14ac:dyDescent="0.25">
      <c r="A391" s="56" t="s">
        <v>191</v>
      </c>
      <c r="B391" s="61"/>
      <c r="C391" s="61"/>
      <c r="D391" s="61"/>
      <c r="E391" s="4">
        <v>853</v>
      </c>
      <c r="F391" s="2" t="s">
        <v>186</v>
      </c>
      <c r="G391" s="2" t="s">
        <v>56</v>
      </c>
      <c r="H391" s="37" t="s">
        <v>61</v>
      </c>
      <c r="I391" s="2"/>
      <c r="J391" s="13">
        <f t="shared" ref="J391:L392" si="398">J392</f>
        <v>0</v>
      </c>
      <c r="K391" s="13">
        <f t="shared" si="398"/>
        <v>0</v>
      </c>
      <c r="L391" s="13">
        <f t="shared" si="398"/>
        <v>0</v>
      </c>
      <c r="M391" s="13">
        <f t="shared" ref="L391:O393" si="399">M392</f>
        <v>0</v>
      </c>
      <c r="N391" s="13">
        <f t="shared" si="399"/>
        <v>0</v>
      </c>
      <c r="O391" s="13">
        <f t="shared" si="399"/>
        <v>0</v>
      </c>
    </row>
    <row r="392" spans="1:15" ht="92.25" hidden="1" customHeight="1" x14ac:dyDescent="0.25">
      <c r="A392" s="28" t="s">
        <v>256</v>
      </c>
      <c r="B392" s="42"/>
      <c r="C392" s="42"/>
      <c r="D392" s="42"/>
      <c r="E392" s="4">
        <v>853</v>
      </c>
      <c r="F392" s="2" t="s">
        <v>186</v>
      </c>
      <c r="G392" s="2" t="s">
        <v>56</v>
      </c>
      <c r="H392" s="37" t="s">
        <v>188</v>
      </c>
      <c r="I392" s="2"/>
      <c r="J392" s="13">
        <f t="shared" ref="J392:K393" si="400">J393</f>
        <v>0</v>
      </c>
      <c r="K392" s="13">
        <f t="shared" si="400"/>
        <v>0</v>
      </c>
      <c r="L392" s="13">
        <f t="shared" si="398"/>
        <v>0</v>
      </c>
      <c r="M392" s="13">
        <f t="shared" si="399"/>
        <v>0</v>
      </c>
      <c r="N392" s="13">
        <f t="shared" si="399"/>
        <v>0</v>
      </c>
      <c r="O392" s="13">
        <f t="shared" si="399"/>
        <v>0</v>
      </c>
    </row>
    <row r="393" spans="1:15" ht="92.25" hidden="1" customHeight="1" x14ac:dyDescent="0.25">
      <c r="A393" s="28" t="s">
        <v>42</v>
      </c>
      <c r="B393" s="42"/>
      <c r="C393" s="42"/>
      <c r="D393" s="42"/>
      <c r="E393" s="4">
        <v>853</v>
      </c>
      <c r="F393" s="2" t="s">
        <v>186</v>
      </c>
      <c r="G393" s="2" t="s">
        <v>56</v>
      </c>
      <c r="H393" s="37" t="s">
        <v>188</v>
      </c>
      <c r="I393" s="2" t="s">
        <v>43</v>
      </c>
      <c r="J393" s="13">
        <f t="shared" si="400"/>
        <v>0</v>
      </c>
      <c r="K393" s="13">
        <f t="shared" si="400"/>
        <v>0</v>
      </c>
      <c r="L393" s="13">
        <f t="shared" si="399"/>
        <v>0</v>
      </c>
      <c r="M393" s="13">
        <f t="shared" si="399"/>
        <v>0</v>
      </c>
      <c r="N393" s="13">
        <f t="shared" si="399"/>
        <v>0</v>
      </c>
      <c r="O393" s="13">
        <f t="shared" si="399"/>
        <v>0</v>
      </c>
    </row>
    <row r="394" spans="1:15" ht="92.25" hidden="1" customHeight="1" x14ac:dyDescent="0.25">
      <c r="A394" s="28" t="s">
        <v>193</v>
      </c>
      <c r="B394" s="42"/>
      <c r="C394" s="42"/>
      <c r="D394" s="42"/>
      <c r="E394" s="4">
        <v>853</v>
      </c>
      <c r="F394" s="2" t="s">
        <v>186</v>
      </c>
      <c r="G394" s="2" t="s">
        <v>56</v>
      </c>
      <c r="H394" s="37" t="s">
        <v>188</v>
      </c>
      <c r="I394" s="2" t="s">
        <v>190</v>
      </c>
      <c r="J394" s="13"/>
      <c r="K394" s="13"/>
      <c r="L394" s="13"/>
      <c r="M394" s="13"/>
      <c r="N394" s="13">
        <f>L394</f>
        <v>0</v>
      </c>
      <c r="O394" s="13"/>
    </row>
    <row r="395" spans="1:15" ht="92.25" hidden="1" customHeight="1" x14ac:dyDescent="0.25">
      <c r="A395" s="28" t="s">
        <v>194</v>
      </c>
      <c r="B395" s="4"/>
      <c r="C395" s="4"/>
      <c r="D395" s="4"/>
      <c r="E395" s="4">
        <v>854</v>
      </c>
      <c r="F395" s="4"/>
      <c r="G395" s="2"/>
      <c r="H395" s="56" t="s">
        <v>61</v>
      </c>
      <c r="I395" s="2"/>
      <c r="J395" s="13">
        <f t="shared" ref="J395:L396" si="401">J396</f>
        <v>0</v>
      </c>
      <c r="K395" s="13">
        <f t="shared" si="401"/>
        <v>0</v>
      </c>
      <c r="L395" s="13">
        <f t="shared" si="401"/>
        <v>0</v>
      </c>
      <c r="M395" s="13">
        <f t="shared" ref="L395:O397" si="402">M396</f>
        <v>0</v>
      </c>
      <c r="N395" s="13">
        <f t="shared" si="402"/>
        <v>0</v>
      </c>
      <c r="O395" s="13">
        <f t="shared" si="402"/>
        <v>0</v>
      </c>
    </row>
    <row r="396" spans="1:15" ht="92.25" hidden="1" customHeight="1" x14ac:dyDescent="0.25">
      <c r="A396" s="56" t="s">
        <v>10</v>
      </c>
      <c r="B396" s="42"/>
      <c r="C396" s="42"/>
      <c r="D396" s="42"/>
      <c r="E396" s="73">
        <v>854</v>
      </c>
      <c r="F396" s="2" t="s">
        <v>11</v>
      </c>
      <c r="G396" s="2"/>
      <c r="H396" s="37" t="s">
        <v>61</v>
      </c>
      <c r="I396" s="2"/>
      <c r="J396" s="13">
        <f t="shared" ref="J396:K397" si="403">J397</f>
        <v>0</v>
      </c>
      <c r="K396" s="13">
        <f t="shared" si="403"/>
        <v>0</v>
      </c>
      <c r="L396" s="13">
        <f t="shared" si="401"/>
        <v>0</v>
      </c>
      <c r="M396" s="13">
        <f t="shared" si="402"/>
        <v>0</v>
      </c>
      <c r="N396" s="13">
        <f t="shared" si="402"/>
        <v>0</v>
      </c>
      <c r="O396" s="13">
        <f t="shared" si="402"/>
        <v>0</v>
      </c>
    </row>
    <row r="397" spans="1:15" ht="92.25" hidden="1" customHeight="1" x14ac:dyDescent="0.25">
      <c r="A397" s="56" t="s">
        <v>195</v>
      </c>
      <c r="B397" s="42"/>
      <c r="C397" s="42"/>
      <c r="D397" s="42"/>
      <c r="E397" s="73">
        <v>854</v>
      </c>
      <c r="F397" s="2" t="s">
        <v>11</v>
      </c>
      <c r="G397" s="2" t="s">
        <v>58</v>
      </c>
      <c r="H397" s="37" t="s">
        <v>61</v>
      </c>
      <c r="I397" s="2"/>
      <c r="J397" s="13">
        <f t="shared" si="403"/>
        <v>0</v>
      </c>
      <c r="K397" s="13">
        <f t="shared" si="403"/>
        <v>0</v>
      </c>
      <c r="L397" s="13">
        <f t="shared" si="402"/>
        <v>0</v>
      </c>
      <c r="M397" s="13">
        <f t="shared" si="402"/>
        <v>0</v>
      </c>
      <c r="N397" s="13">
        <f t="shared" si="402"/>
        <v>0</v>
      </c>
      <c r="O397" s="13">
        <f t="shared" si="402"/>
        <v>0</v>
      </c>
    </row>
    <row r="398" spans="1:15" ht="92.25" hidden="1" customHeight="1" x14ac:dyDescent="0.25">
      <c r="A398" s="28" t="s">
        <v>20</v>
      </c>
      <c r="B398" s="73"/>
      <c r="C398" s="73"/>
      <c r="D398" s="73"/>
      <c r="E398" s="73">
        <v>854</v>
      </c>
      <c r="F398" s="2" t="s">
        <v>17</v>
      </c>
      <c r="G398" s="2" t="s">
        <v>58</v>
      </c>
      <c r="H398" s="37" t="s">
        <v>196</v>
      </c>
      <c r="I398" s="2"/>
      <c r="J398" s="13">
        <f t="shared" ref="J398" si="404">J399+J401</f>
        <v>0</v>
      </c>
      <c r="K398" s="13">
        <f t="shared" ref="K398" si="405">K399+K401</f>
        <v>0</v>
      </c>
      <c r="L398" s="13">
        <f t="shared" ref="L398:O398" si="406">L399+L401</f>
        <v>0</v>
      </c>
      <c r="M398" s="13">
        <f t="shared" si="406"/>
        <v>0</v>
      </c>
      <c r="N398" s="13">
        <f t="shared" si="406"/>
        <v>0</v>
      </c>
      <c r="O398" s="13">
        <f t="shared" si="406"/>
        <v>0</v>
      </c>
    </row>
    <row r="399" spans="1:15" ht="92.25" hidden="1" customHeight="1" x14ac:dyDescent="0.25">
      <c r="A399" s="28" t="s">
        <v>16</v>
      </c>
      <c r="B399" s="73"/>
      <c r="C399" s="73"/>
      <c r="D399" s="73"/>
      <c r="E399" s="73">
        <v>854</v>
      </c>
      <c r="F399" s="2" t="s">
        <v>11</v>
      </c>
      <c r="G399" s="2" t="s">
        <v>58</v>
      </c>
      <c r="H399" s="37" t="s">
        <v>196</v>
      </c>
      <c r="I399" s="2" t="s">
        <v>18</v>
      </c>
      <c r="J399" s="13">
        <f t="shared" ref="J399:M399" si="407">J400</f>
        <v>0</v>
      </c>
      <c r="K399" s="13">
        <f t="shared" si="407"/>
        <v>0</v>
      </c>
      <c r="L399" s="13">
        <f t="shared" si="407"/>
        <v>0</v>
      </c>
      <c r="M399" s="13">
        <f t="shared" si="407"/>
        <v>0</v>
      </c>
      <c r="N399" s="13">
        <f t="shared" ref="N399:O399" si="408">N400</f>
        <v>0</v>
      </c>
      <c r="O399" s="13">
        <f t="shared" si="408"/>
        <v>0</v>
      </c>
    </row>
    <row r="400" spans="1:15" ht="92.25" hidden="1" customHeight="1" x14ac:dyDescent="0.25">
      <c r="A400" s="28" t="s">
        <v>405</v>
      </c>
      <c r="B400" s="73"/>
      <c r="C400" s="73"/>
      <c r="D400" s="73"/>
      <c r="E400" s="73">
        <v>854</v>
      </c>
      <c r="F400" s="2" t="s">
        <v>11</v>
      </c>
      <c r="G400" s="2" t="s">
        <v>58</v>
      </c>
      <c r="H400" s="37" t="s">
        <v>196</v>
      </c>
      <c r="I400" s="2" t="s">
        <v>19</v>
      </c>
      <c r="J400" s="13"/>
      <c r="K400" s="13"/>
      <c r="L400" s="13"/>
      <c r="M400" s="13"/>
      <c r="N400" s="13">
        <f>L400</f>
        <v>0</v>
      </c>
      <c r="O400" s="13"/>
    </row>
    <row r="401" spans="1:15" ht="92.25" hidden="1" customHeight="1" x14ac:dyDescent="0.25">
      <c r="A401" s="28" t="s">
        <v>22</v>
      </c>
      <c r="B401" s="73"/>
      <c r="C401" s="73"/>
      <c r="D401" s="73"/>
      <c r="E401" s="73">
        <v>854</v>
      </c>
      <c r="F401" s="2" t="s">
        <v>11</v>
      </c>
      <c r="G401" s="2" t="s">
        <v>58</v>
      </c>
      <c r="H401" s="37" t="s">
        <v>196</v>
      </c>
      <c r="I401" s="2" t="s">
        <v>23</v>
      </c>
      <c r="J401" s="13">
        <f t="shared" ref="J401:M401" si="409">J402</f>
        <v>0</v>
      </c>
      <c r="K401" s="13">
        <f t="shared" si="409"/>
        <v>0</v>
      </c>
      <c r="L401" s="13">
        <f t="shared" si="409"/>
        <v>0</v>
      </c>
      <c r="M401" s="13">
        <f t="shared" si="409"/>
        <v>0</v>
      </c>
      <c r="N401" s="13">
        <f t="shared" ref="N401:O401" si="410">N402</f>
        <v>0</v>
      </c>
      <c r="O401" s="13">
        <f t="shared" si="410"/>
        <v>0</v>
      </c>
    </row>
    <row r="402" spans="1:15" ht="92.25" hidden="1" customHeight="1" x14ac:dyDescent="0.25">
      <c r="A402" s="28" t="s">
        <v>9</v>
      </c>
      <c r="B402" s="73"/>
      <c r="C402" s="73"/>
      <c r="D402" s="73"/>
      <c r="E402" s="73">
        <v>854</v>
      </c>
      <c r="F402" s="2" t="s">
        <v>11</v>
      </c>
      <c r="G402" s="2" t="s">
        <v>58</v>
      </c>
      <c r="H402" s="37" t="s">
        <v>196</v>
      </c>
      <c r="I402" s="2" t="s">
        <v>24</v>
      </c>
      <c r="J402" s="13"/>
      <c r="K402" s="13"/>
      <c r="L402" s="13"/>
      <c r="M402" s="13"/>
      <c r="N402" s="13">
        <f>L402</f>
        <v>0</v>
      </c>
      <c r="O402" s="13"/>
    </row>
    <row r="403" spans="1:15" ht="92.25" hidden="1" customHeight="1" x14ac:dyDescent="0.25">
      <c r="A403" s="28" t="s">
        <v>197</v>
      </c>
      <c r="B403" s="4"/>
      <c r="C403" s="4"/>
      <c r="D403" s="4"/>
      <c r="E403" s="73">
        <v>857</v>
      </c>
      <c r="F403" s="4"/>
      <c r="G403" s="2"/>
      <c r="H403" s="56" t="s">
        <v>61</v>
      </c>
      <c r="I403" s="2"/>
      <c r="J403" s="13">
        <f t="shared" ref="J403:M403" si="411">J404</f>
        <v>0</v>
      </c>
      <c r="K403" s="13">
        <f t="shared" si="411"/>
        <v>0</v>
      </c>
      <c r="L403" s="13">
        <f t="shared" si="411"/>
        <v>0</v>
      </c>
      <c r="M403" s="13">
        <f t="shared" si="411"/>
        <v>0</v>
      </c>
      <c r="N403" s="13">
        <f t="shared" ref="N403:O404" si="412">N404</f>
        <v>0</v>
      </c>
      <c r="O403" s="13">
        <f t="shared" si="412"/>
        <v>0</v>
      </c>
    </row>
    <row r="404" spans="1:15" ht="92.25" hidden="1" customHeight="1" x14ac:dyDescent="0.25">
      <c r="A404" s="56" t="s">
        <v>10</v>
      </c>
      <c r="B404" s="42"/>
      <c r="C404" s="42"/>
      <c r="D404" s="42"/>
      <c r="E404" s="73">
        <v>857</v>
      </c>
      <c r="F404" s="2" t="s">
        <v>11</v>
      </c>
      <c r="G404" s="2"/>
      <c r="H404" s="37" t="s">
        <v>61</v>
      </c>
      <c r="I404" s="2"/>
      <c r="J404" s="13">
        <f t="shared" ref="J404:M404" si="413">J405</f>
        <v>0</v>
      </c>
      <c r="K404" s="13">
        <f t="shared" si="413"/>
        <v>0</v>
      </c>
      <c r="L404" s="13">
        <f t="shared" si="413"/>
        <v>0</v>
      </c>
      <c r="M404" s="13">
        <f t="shared" si="413"/>
        <v>0</v>
      </c>
      <c r="N404" s="13">
        <f t="shared" si="412"/>
        <v>0</v>
      </c>
      <c r="O404" s="13">
        <f t="shared" si="412"/>
        <v>0</v>
      </c>
    </row>
    <row r="405" spans="1:15" ht="92.25" hidden="1" customHeight="1" x14ac:dyDescent="0.25">
      <c r="A405" s="56" t="s">
        <v>180</v>
      </c>
      <c r="B405" s="42"/>
      <c r="C405" s="42"/>
      <c r="D405" s="42"/>
      <c r="E405" s="73">
        <v>857</v>
      </c>
      <c r="F405" s="2" t="s">
        <v>11</v>
      </c>
      <c r="G405" s="2" t="s">
        <v>135</v>
      </c>
      <c r="H405" s="37" t="s">
        <v>61</v>
      </c>
      <c r="I405" s="2"/>
      <c r="J405" s="13">
        <f t="shared" ref="J405" si="414">J406+J409+J413</f>
        <v>0</v>
      </c>
      <c r="K405" s="13">
        <f t="shared" ref="K405" si="415">K406+K409+K413</f>
        <v>0</v>
      </c>
      <c r="L405" s="13">
        <f t="shared" ref="L405:O405" si="416">L406+L409+L413</f>
        <v>0</v>
      </c>
      <c r="M405" s="13">
        <f t="shared" si="416"/>
        <v>0</v>
      </c>
      <c r="N405" s="13">
        <f t="shared" si="416"/>
        <v>0</v>
      </c>
      <c r="O405" s="13">
        <f t="shared" si="416"/>
        <v>0</v>
      </c>
    </row>
    <row r="406" spans="1:15" ht="92.25" hidden="1" customHeight="1" x14ac:dyDescent="0.25">
      <c r="A406" s="28" t="s">
        <v>20</v>
      </c>
      <c r="B406" s="42"/>
      <c r="C406" s="42"/>
      <c r="D406" s="42"/>
      <c r="E406" s="73">
        <v>857</v>
      </c>
      <c r="F406" s="2" t="s">
        <v>11</v>
      </c>
      <c r="G406" s="2" t="s">
        <v>135</v>
      </c>
      <c r="H406" s="37" t="s">
        <v>196</v>
      </c>
      <c r="I406" s="2"/>
      <c r="J406" s="13">
        <f t="shared" ref="J406:M406" si="417">J407</f>
        <v>0</v>
      </c>
      <c r="K406" s="13">
        <f t="shared" si="417"/>
        <v>0</v>
      </c>
      <c r="L406" s="13">
        <f t="shared" si="417"/>
        <v>0</v>
      </c>
      <c r="M406" s="13">
        <f t="shared" si="417"/>
        <v>0</v>
      </c>
      <c r="N406" s="13">
        <f t="shared" ref="N406:O407" si="418">N407</f>
        <v>0</v>
      </c>
      <c r="O406" s="13">
        <f t="shared" si="418"/>
        <v>0</v>
      </c>
    </row>
    <row r="407" spans="1:15" ht="92.25" hidden="1" customHeight="1" x14ac:dyDescent="0.25">
      <c r="A407" s="28" t="s">
        <v>22</v>
      </c>
      <c r="B407" s="41"/>
      <c r="C407" s="41"/>
      <c r="D407" s="2" t="s">
        <v>11</v>
      </c>
      <c r="E407" s="73">
        <v>857</v>
      </c>
      <c r="F407" s="2" t="s">
        <v>11</v>
      </c>
      <c r="G407" s="2" t="s">
        <v>135</v>
      </c>
      <c r="H407" s="37" t="s">
        <v>196</v>
      </c>
      <c r="I407" s="2" t="s">
        <v>23</v>
      </c>
      <c r="J407" s="13">
        <f t="shared" ref="J407:M407" si="419">J408</f>
        <v>0</v>
      </c>
      <c r="K407" s="13">
        <f t="shared" si="419"/>
        <v>0</v>
      </c>
      <c r="L407" s="13">
        <f t="shared" si="419"/>
        <v>0</v>
      </c>
      <c r="M407" s="13">
        <f t="shared" si="419"/>
        <v>0</v>
      </c>
      <c r="N407" s="13">
        <f t="shared" si="418"/>
        <v>0</v>
      </c>
      <c r="O407" s="13">
        <f t="shared" si="418"/>
        <v>0</v>
      </c>
    </row>
    <row r="408" spans="1:15" ht="92.25" hidden="1" customHeight="1" x14ac:dyDescent="0.25">
      <c r="A408" s="28" t="s">
        <v>9</v>
      </c>
      <c r="B408" s="42"/>
      <c r="C408" s="42"/>
      <c r="D408" s="2" t="s">
        <v>11</v>
      </c>
      <c r="E408" s="73">
        <v>857</v>
      </c>
      <c r="F408" s="2" t="s">
        <v>11</v>
      </c>
      <c r="G408" s="2" t="s">
        <v>135</v>
      </c>
      <c r="H408" s="37" t="s">
        <v>196</v>
      </c>
      <c r="I408" s="2" t="s">
        <v>24</v>
      </c>
      <c r="J408" s="13"/>
      <c r="K408" s="13"/>
      <c r="L408" s="13"/>
      <c r="M408" s="13"/>
      <c r="N408" s="13">
        <f>L408</f>
        <v>0</v>
      </c>
      <c r="O408" s="13"/>
    </row>
    <row r="409" spans="1:15" ht="92.25" hidden="1" customHeight="1" x14ac:dyDescent="0.25">
      <c r="A409" s="28" t="s">
        <v>198</v>
      </c>
      <c r="B409" s="42"/>
      <c r="C409" s="42"/>
      <c r="D409" s="42"/>
      <c r="E409" s="73">
        <v>857</v>
      </c>
      <c r="F409" s="2" t="s">
        <v>11</v>
      </c>
      <c r="G409" s="2" t="s">
        <v>135</v>
      </c>
      <c r="H409" s="37" t="s">
        <v>199</v>
      </c>
      <c r="I409" s="2"/>
      <c r="J409" s="13">
        <f t="shared" ref="J409:M409" si="420">J410</f>
        <v>0</v>
      </c>
      <c r="K409" s="13">
        <f t="shared" si="420"/>
        <v>0</v>
      </c>
      <c r="L409" s="13">
        <f t="shared" si="420"/>
        <v>0</v>
      </c>
      <c r="M409" s="13">
        <f t="shared" si="420"/>
        <v>0</v>
      </c>
      <c r="N409" s="13">
        <f t="shared" ref="N409:O410" si="421">N410</f>
        <v>0</v>
      </c>
      <c r="O409" s="13">
        <f t="shared" si="421"/>
        <v>0</v>
      </c>
    </row>
    <row r="410" spans="1:15" ht="92.25" hidden="1" customHeight="1" x14ac:dyDescent="0.25">
      <c r="A410" s="28" t="s">
        <v>16</v>
      </c>
      <c r="B410" s="42"/>
      <c r="C410" s="42"/>
      <c r="D410" s="42"/>
      <c r="E410" s="73">
        <v>857</v>
      </c>
      <c r="F410" s="2" t="s">
        <v>17</v>
      </c>
      <c r="G410" s="2" t="s">
        <v>135</v>
      </c>
      <c r="H410" s="37" t="s">
        <v>199</v>
      </c>
      <c r="I410" s="2" t="s">
        <v>18</v>
      </c>
      <c r="J410" s="13">
        <f t="shared" ref="J410:M410" si="422">J411</f>
        <v>0</v>
      </c>
      <c r="K410" s="13">
        <f t="shared" si="422"/>
        <v>0</v>
      </c>
      <c r="L410" s="13">
        <f t="shared" si="422"/>
        <v>0</v>
      </c>
      <c r="M410" s="13">
        <f t="shared" si="422"/>
        <v>0</v>
      </c>
      <c r="N410" s="13">
        <f t="shared" si="421"/>
        <v>0</v>
      </c>
      <c r="O410" s="13">
        <f t="shared" si="421"/>
        <v>0</v>
      </c>
    </row>
    <row r="411" spans="1:15" ht="92.25" hidden="1" customHeight="1" x14ac:dyDescent="0.25">
      <c r="A411" s="28" t="s">
        <v>405</v>
      </c>
      <c r="B411" s="41"/>
      <c r="C411" s="41"/>
      <c r="D411" s="41"/>
      <c r="E411" s="73">
        <v>857</v>
      </c>
      <c r="F411" s="2" t="s">
        <v>11</v>
      </c>
      <c r="G411" s="2" t="s">
        <v>135</v>
      </c>
      <c r="H411" s="37" t="s">
        <v>199</v>
      </c>
      <c r="I411" s="2" t="s">
        <v>19</v>
      </c>
      <c r="J411" s="13"/>
      <c r="K411" s="13"/>
      <c r="L411" s="13"/>
      <c r="M411" s="13"/>
      <c r="N411" s="13">
        <f>L411</f>
        <v>0</v>
      </c>
      <c r="O411" s="13"/>
    </row>
    <row r="412" spans="1:15" ht="92.25" hidden="1" customHeight="1" x14ac:dyDescent="0.25">
      <c r="A412" s="28" t="s">
        <v>200</v>
      </c>
      <c r="B412" s="42"/>
      <c r="C412" s="42"/>
      <c r="D412" s="2" t="s">
        <v>11</v>
      </c>
      <c r="E412" s="73">
        <v>857</v>
      </c>
      <c r="F412" s="2" t="s">
        <v>17</v>
      </c>
      <c r="G412" s="2" t="s">
        <v>135</v>
      </c>
      <c r="H412" s="37" t="s">
        <v>201</v>
      </c>
      <c r="I412" s="2"/>
      <c r="J412" s="13">
        <f t="shared" ref="J412:K413" si="423">J413</f>
        <v>0</v>
      </c>
      <c r="K412" s="13">
        <f t="shared" si="423"/>
        <v>0</v>
      </c>
      <c r="L412" s="13">
        <f t="shared" ref="L412:O413" si="424">L413</f>
        <v>0</v>
      </c>
      <c r="M412" s="13">
        <f t="shared" si="424"/>
        <v>0</v>
      </c>
      <c r="N412" s="13">
        <f t="shared" si="424"/>
        <v>0</v>
      </c>
      <c r="O412" s="13">
        <f t="shared" si="424"/>
        <v>0</v>
      </c>
    </row>
    <row r="413" spans="1:15" ht="92.25" hidden="1" customHeight="1" x14ac:dyDescent="0.25">
      <c r="A413" s="28" t="s">
        <v>22</v>
      </c>
      <c r="B413" s="41"/>
      <c r="C413" s="41"/>
      <c r="D413" s="2" t="s">
        <v>11</v>
      </c>
      <c r="E413" s="73">
        <v>857</v>
      </c>
      <c r="F413" s="2" t="s">
        <v>11</v>
      </c>
      <c r="G413" s="2" t="s">
        <v>135</v>
      </c>
      <c r="H413" s="37" t="s">
        <v>201</v>
      </c>
      <c r="I413" s="2" t="s">
        <v>23</v>
      </c>
      <c r="J413" s="13">
        <f t="shared" si="423"/>
        <v>0</v>
      </c>
      <c r="K413" s="13">
        <f t="shared" si="423"/>
        <v>0</v>
      </c>
      <c r="L413" s="13">
        <f t="shared" si="424"/>
        <v>0</v>
      </c>
      <c r="M413" s="13">
        <f t="shared" si="424"/>
        <v>0</v>
      </c>
      <c r="N413" s="13">
        <f t="shared" si="424"/>
        <v>0</v>
      </c>
      <c r="O413" s="13">
        <f t="shared" si="424"/>
        <v>0</v>
      </c>
    </row>
    <row r="414" spans="1:15" ht="92.25" hidden="1" customHeight="1" x14ac:dyDescent="0.25">
      <c r="A414" s="28" t="s">
        <v>9</v>
      </c>
      <c r="B414" s="42"/>
      <c r="C414" s="42"/>
      <c r="D414" s="2" t="s">
        <v>11</v>
      </c>
      <c r="E414" s="73">
        <v>857</v>
      </c>
      <c r="F414" s="2" t="s">
        <v>11</v>
      </c>
      <c r="G414" s="2" t="s">
        <v>135</v>
      </c>
      <c r="H414" s="37" t="s">
        <v>201</v>
      </c>
      <c r="I414" s="2" t="s">
        <v>24</v>
      </c>
      <c r="J414" s="13"/>
      <c r="K414" s="13"/>
      <c r="L414" s="13"/>
      <c r="M414" s="13"/>
      <c r="N414" s="13"/>
      <c r="O414" s="13">
        <f>L414</f>
        <v>0</v>
      </c>
    </row>
    <row r="415" spans="1:15" ht="17.25" customHeight="1" x14ac:dyDescent="0.25">
      <c r="A415" s="41" t="s">
        <v>202</v>
      </c>
      <c r="B415" s="41"/>
      <c r="C415" s="41"/>
      <c r="D415" s="41"/>
      <c r="E415" s="73"/>
      <c r="F415" s="2"/>
      <c r="G415" s="2"/>
      <c r="H415" s="3"/>
      <c r="I415" s="2"/>
      <c r="J415" s="13">
        <f t="shared" ref="J415" si="425">J8+J233+J367+J395+J403</f>
        <v>16140618.09</v>
      </c>
      <c r="K415" s="13">
        <f t="shared" ref="K415" si="426">K8+K233+K367+K395+K403</f>
        <v>9349438.5</v>
      </c>
      <c r="L415" s="13">
        <f t="shared" ref="L415:O415" si="427">L8+L233+L367+L395+L403</f>
        <v>9354240</v>
      </c>
      <c r="M415" s="13">
        <f t="shared" si="427"/>
        <v>9354240</v>
      </c>
      <c r="N415" s="13">
        <f t="shared" si="427"/>
        <v>0</v>
      </c>
      <c r="O415" s="13">
        <f t="shared" si="427"/>
        <v>0</v>
      </c>
    </row>
    <row r="416" spans="1:15" x14ac:dyDescent="0.25">
      <c r="A416" s="8"/>
      <c r="E416" s="8"/>
      <c r="F416" s="8"/>
      <c r="G416" s="8"/>
      <c r="I416" s="8"/>
    </row>
    <row r="417" spans="1:9" x14ac:dyDescent="0.25">
      <c r="A417" s="8"/>
      <c r="E417" s="8"/>
      <c r="F417" s="8"/>
      <c r="G417" s="8"/>
      <c r="I417" s="8"/>
    </row>
    <row r="418" spans="1:9" x14ac:dyDescent="0.25">
      <c r="A418" s="8"/>
      <c r="E418" s="8"/>
      <c r="F418" s="8"/>
      <c r="G418" s="8"/>
      <c r="I418" s="8"/>
    </row>
    <row r="419" spans="1:9" x14ac:dyDescent="0.25">
      <c r="A419" s="8"/>
      <c r="E419" s="8"/>
      <c r="F419" s="8"/>
      <c r="G419" s="8"/>
      <c r="I419" s="8"/>
    </row>
    <row r="420" spans="1:9" x14ac:dyDescent="0.25">
      <c r="A420" s="8"/>
      <c r="E420" s="8"/>
      <c r="F420" s="8"/>
      <c r="G420" s="8"/>
      <c r="I420" s="8"/>
    </row>
    <row r="421" spans="1:9" x14ac:dyDescent="0.25">
      <c r="A421" s="8"/>
      <c r="E421" s="8"/>
      <c r="F421" s="8"/>
      <c r="G421" s="8"/>
      <c r="I421" s="8"/>
    </row>
    <row r="422" spans="1:9" x14ac:dyDescent="0.25">
      <c r="A422" s="8"/>
      <c r="E422" s="8"/>
      <c r="F422" s="8"/>
      <c r="G422" s="8"/>
      <c r="I422" s="8"/>
    </row>
    <row r="423" spans="1:9" x14ac:dyDescent="0.25">
      <c r="A423" s="8"/>
      <c r="E423" s="8"/>
      <c r="F423" s="8"/>
      <c r="G423" s="8"/>
      <c r="I423" s="8"/>
    </row>
    <row r="424" spans="1:9" x14ac:dyDescent="0.25">
      <c r="A424" s="8"/>
      <c r="E424" s="8"/>
      <c r="F424" s="8"/>
      <c r="G424" s="8"/>
      <c r="I424" s="8"/>
    </row>
    <row r="425" spans="1:9" x14ac:dyDescent="0.25">
      <c r="A425" s="8"/>
      <c r="E425" s="8"/>
      <c r="F425" s="8"/>
      <c r="G425" s="8"/>
      <c r="I425" s="8"/>
    </row>
    <row r="426" spans="1:9" x14ac:dyDescent="0.25">
      <c r="A426" s="8"/>
      <c r="E426" s="8"/>
      <c r="F426" s="8"/>
      <c r="G426" s="8"/>
      <c r="I426" s="8"/>
    </row>
    <row r="427" spans="1:9" x14ac:dyDescent="0.25">
      <c r="A427" s="8"/>
      <c r="E427" s="8"/>
      <c r="F427" s="8"/>
      <c r="G427" s="8"/>
      <c r="I427" s="8"/>
    </row>
    <row r="428" spans="1:9" x14ac:dyDescent="0.25">
      <c r="A428" s="8"/>
      <c r="E428" s="8"/>
      <c r="F428" s="8"/>
      <c r="G428" s="8"/>
      <c r="I428" s="8"/>
    </row>
    <row r="429" spans="1:9" x14ac:dyDescent="0.25">
      <c r="A429" s="8"/>
      <c r="E429" s="8"/>
      <c r="F429" s="8"/>
      <c r="G429" s="8"/>
      <c r="I429" s="8"/>
    </row>
    <row r="430" spans="1:9" x14ac:dyDescent="0.25">
      <c r="A430" s="8"/>
      <c r="E430" s="8"/>
      <c r="F430" s="8"/>
      <c r="G430" s="8"/>
      <c r="I430" s="8"/>
    </row>
    <row r="431" spans="1:9" x14ac:dyDescent="0.25">
      <c r="A431" s="8"/>
      <c r="E431" s="8"/>
      <c r="F431" s="8"/>
      <c r="G431" s="8"/>
      <c r="I431" s="8"/>
    </row>
    <row r="432" spans="1:9" x14ac:dyDescent="0.25">
      <c r="A432" s="8"/>
      <c r="E432" s="8"/>
      <c r="F432" s="8"/>
      <c r="G432" s="8"/>
      <c r="I432" s="8"/>
    </row>
    <row r="433" spans="1:9" x14ac:dyDescent="0.25">
      <c r="A433" s="8"/>
      <c r="E433" s="8"/>
      <c r="F433" s="8"/>
      <c r="G433" s="8"/>
      <c r="I433" s="8"/>
    </row>
    <row r="434" spans="1:9" x14ac:dyDescent="0.25">
      <c r="A434" s="8"/>
      <c r="E434" s="8"/>
      <c r="F434" s="8"/>
      <c r="G434" s="8"/>
      <c r="I434" s="8"/>
    </row>
    <row r="435" spans="1:9" x14ac:dyDescent="0.25">
      <c r="A435" s="8"/>
      <c r="E435" s="8"/>
      <c r="F435" s="8"/>
      <c r="G435" s="8"/>
      <c r="I435" s="8"/>
    </row>
    <row r="436" spans="1:9" x14ac:dyDescent="0.25">
      <c r="A436" s="8"/>
      <c r="E436" s="8"/>
      <c r="F436" s="8"/>
      <c r="G436" s="8"/>
      <c r="I436" s="8"/>
    </row>
    <row r="437" spans="1:9" x14ac:dyDescent="0.25">
      <c r="A437" s="8"/>
      <c r="E437" s="8"/>
      <c r="F437" s="8"/>
      <c r="G437" s="8"/>
      <c r="I437" s="8"/>
    </row>
    <row r="438" spans="1:9" x14ac:dyDescent="0.25">
      <c r="A438" s="8"/>
      <c r="E438" s="8"/>
      <c r="F438" s="8"/>
      <c r="G438" s="8"/>
      <c r="I438" s="8"/>
    </row>
    <row r="439" spans="1:9" x14ac:dyDescent="0.25">
      <c r="A439" s="8"/>
      <c r="E439" s="8"/>
      <c r="F439" s="8"/>
      <c r="G439" s="8"/>
      <c r="I439" s="8"/>
    </row>
    <row r="440" spans="1:9" x14ac:dyDescent="0.25">
      <c r="A440" s="8"/>
      <c r="E440" s="8"/>
      <c r="F440" s="8"/>
      <c r="G440" s="8"/>
      <c r="I440" s="8"/>
    </row>
    <row r="441" spans="1:9" x14ac:dyDescent="0.25">
      <c r="A441" s="8"/>
      <c r="E441" s="8"/>
      <c r="F441" s="8"/>
      <c r="G441" s="8"/>
      <c r="I441" s="8"/>
    </row>
    <row r="442" spans="1:9" x14ac:dyDescent="0.25">
      <c r="A442" s="8"/>
      <c r="E442" s="8"/>
      <c r="F442" s="8"/>
      <c r="G442" s="8"/>
      <c r="I442" s="8"/>
    </row>
    <row r="443" spans="1:9" x14ac:dyDescent="0.25">
      <c r="A443" s="8"/>
      <c r="E443" s="8"/>
      <c r="F443" s="8"/>
      <c r="G443" s="8"/>
      <c r="I443" s="8"/>
    </row>
    <row r="444" spans="1:9" x14ac:dyDescent="0.25">
      <c r="A444" s="8"/>
      <c r="E444" s="8"/>
      <c r="F444" s="8"/>
      <c r="G444" s="8"/>
      <c r="I444" s="8"/>
    </row>
    <row r="445" spans="1:9" x14ac:dyDescent="0.25">
      <c r="A445" s="8"/>
      <c r="E445" s="8"/>
      <c r="F445" s="8"/>
      <c r="G445" s="8"/>
      <c r="I445" s="8"/>
    </row>
    <row r="446" spans="1:9" x14ac:dyDescent="0.25">
      <c r="A446" s="8"/>
      <c r="E446" s="8"/>
      <c r="F446" s="8"/>
      <c r="G446" s="8"/>
      <c r="I446" s="8"/>
    </row>
    <row r="447" spans="1:9" x14ac:dyDescent="0.25">
      <c r="A447" s="8"/>
      <c r="E447" s="8"/>
      <c r="F447" s="8"/>
      <c r="G447" s="8"/>
      <c r="I447" s="8"/>
    </row>
    <row r="448" spans="1:9" x14ac:dyDescent="0.25">
      <c r="A448" s="8"/>
      <c r="E448" s="8"/>
      <c r="F448" s="8"/>
      <c r="G448" s="8"/>
      <c r="I448" s="8"/>
    </row>
    <row r="449" spans="1:9" x14ac:dyDescent="0.25">
      <c r="A449" s="8"/>
      <c r="E449" s="8"/>
      <c r="F449" s="8"/>
      <c r="G449" s="8"/>
      <c r="I449" s="8"/>
    </row>
    <row r="450" spans="1:9" x14ac:dyDescent="0.25">
      <c r="A450" s="8"/>
      <c r="E450" s="8"/>
      <c r="F450" s="8"/>
      <c r="G450" s="8"/>
      <c r="I450" s="8"/>
    </row>
    <row r="451" spans="1:9" x14ac:dyDescent="0.25">
      <c r="A451" s="8"/>
      <c r="E451" s="8"/>
      <c r="F451" s="8"/>
      <c r="G451" s="8"/>
      <c r="I451" s="8"/>
    </row>
    <row r="452" spans="1:9" x14ac:dyDescent="0.25">
      <c r="A452" s="8"/>
      <c r="E452" s="8"/>
      <c r="F452" s="8"/>
      <c r="G452" s="8"/>
      <c r="I452" s="8"/>
    </row>
    <row r="453" spans="1:9" x14ac:dyDescent="0.25">
      <c r="A453" s="8"/>
      <c r="E453" s="8"/>
      <c r="F453" s="8"/>
      <c r="G453" s="8"/>
      <c r="I453" s="8"/>
    </row>
    <row r="454" spans="1:9" x14ac:dyDescent="0.25">
      <c r="A454" s="8"/>
      <c r="E454" s="8"/>
      <c r="F454" s="8"/>
      <c r="G454" s="8"/>
      <c r="I454" s="8"/>
    </row>
    <row r="455" spans="1:9" x14ac:dyDescent="0.25">
      <c r="A455" s="8"/>
      <c r="E455" s="8"/>
      <c r="F455" s="8"/>
      <c r="G455" s="8"/>
      <c r="I455" s="8"/>
    </row>
    <row r="456" spans="1:9" x14ac:dyDescent="0.25">
      <c r="A456" s="8"/>
      <c r="E456" s="8"/>
      <c r="F456" s="8"/>
      <c r="G456" s="8"/>
      <c r="I456" s="8"/>
    </row>
    <row r="457" spans="1:9" x14ac:dyDescent="0.25">
      <c r="A457" s="8"/>
      <c r="E457" s="8"/>
      <c r="F457" s="8"/>
      <c r="G457" s="8"/>
      <c r="I457" s="8"/>
    </row>
    <row r="458" spans="1:9" x14ac:dyDescent="0.25">
      <c r="A458" s="8"/>
      <c r="E458" s="8"/>
      <c r="F458" s="8"/>
      <c r="G458" s="8"/>
      <c r="I458" s="8"/>
    </row>
    <row r="459" spans="1:9" x14ac:dyDescent="0.25">
      <c r="A459" s="8"/>
      <c r="E459" s="8"/>
      <c r="F459" s="8"/>
      <c r="G459" s="8"/>
      <c r="I459" s="8"/>
    </row>
    <row r="460" spans="1:9" x14ac:dyDescent="0.25">
      <c r="A460" s="8"/>
      <c r="E460" s="8"/>
      <c r="F460" s="8"/>
      <c r="G460" s="8"/>
      <c r="I460" s="8"/>
    </row>
    <row r="461" spans="1:9" x14ac:dyDescent="0.25">
      <c r="A461" s="8"/>
      <c r="E461" s="8"/>
      <c r="F461" s="8"/>
      <c r="G461" s="8"/>
      <c r="I461" s="8"/>
    </row>
    <row r="462" spans="1:9" x14ac:dyDescent="0.25">
      <c r="A462" s="8"/>
      <c r="E462" s="8"/>
      <c r="F462" s="8"/>
      <c r="G462" s="8"/>
      <c r="I462" s="8"/>
    </row>
    <row r="463" spans="1:9" x14ac:dyDescent="0.25">
      <c r="A463" s="8"/>
      <c r="E463" s="8"/>
      <c r="F463" s="8"/>
      <c r="G463" s="8"/>
      <c r="I463" s="8"/>
    </row>
    <row r="464" spans="1:9" x14ac:dyDescent="0.25">
      <c r="A464" s="8"/>
      <c r="E464" s="8"/>
      <c r="F464" s="8"/>
      <c r="G464" s="8"/>
      <c r="I464" s="8"/>
    </row>
    <row r="465" spans="1:9" x14ac:dyDescent="0.25">
      <c r="A465" s="8"/>
      <c r="E465" s="8"/>
      <c r="F465" s="8"/>
      <c r="G465" s="8"/>
      <c r="I465" s="8"/>
    </row>
    <row r="466" spans="1:9" x14ac:dyDescent="0.25">
      <c r="A466" s="8"/>
      <c r="E466" s="8"/>
      <c r="F466" s="8"/>
      <c r="G466" s="8"/>
      <c r="I466" s="8"/>
    </row>
    <row r="467" spans="1:9" x14ac:dyDescent="0.25">
      <c r="A467" s="8"/>
      <c r="E467" s="8"/>
      <c r="F467" s="8"/>
      <c r="G467" s="8"/>
      <c r="I467" s="8"/>
    </row>
    <row r="468" spans="1:9" x14ac:dyDescent="0.25">
      <c r="A468" s="8"/>
      <c r="E468" s="8"/>
      <c r="F468" s="8"/>
      <c r="G468" s="8"/>
      <c r="I468" s="8"/>
    </row>
    <row r="469" spans="1:9" x14ac:dyDescent="0.25">
      <c r="A469" s="8"/>
      <c r="E469" s="8"/>
      <c r="F469" s="8"/>
      <c r="G469" s="8"/>
      <c r="I469" s="8"/>
    </row>
    <row r="470" spans="1:9" x14ac:dyDescent="0.25">
      <c r="A470" s="8"/>
      <c r="E470" s="8"/>
      <c r="F470" s="8"/>
      <c r="G470" s="8"/>
      <c r="I470" s="8"/>
    </row>
    <row r="471" spans="1:9" x14ac:dyDescent="0.25">
      <c r="A471" s="8"/>
      <c r="E471" s="8"/>
      <c r="F471" s="8"/>
      <c r="G471" s="8"/>
      <c r="I471" s="8"/>
    </row>
    <row r="472" spans="1:9" x14ac:dyDescent="0.25">
      <c r="A472" s="8"/>
      <c r="E472" s="8"/>
      <c r="F472" s="8"/>
      <c r="G472" s="8"/>
      <c r="I472" s="8"/>
    </row>
    <row r="473" spans="1:9" x14ac:dyDescent="0.25">
      <c r="A473" s="8"/>
      <c r="E473" s="8"/>
      <c r="F473" s="8"/>
      <c r="G473" s="8"/>
      <c r="I473" s="8"/>
    </row>
    <row r="474" spans="1:9" x14ac:dyDescent="0.25">
      <c r="A474" s="8"/>
      <c r="E474" s="8"/>
      <c r="F474" s="8"/>
      <c r="G474" s="8"/>
      <c r="I474" s="8"/>
    </row>
    <row r="475" spans="1:9" x14ac:dyDescent="0.25">
      <c r="A475" s="8"/>
      <c r="E475" s="8"/>
      <c r="F475" s="8"/>
      <c r="G475" s="8"/>
      <c r="I475" s="8"/>
    </row>
    <row r="476" spans="1:9" x14ac:dyDescent="0.25">
      <c r="A476" s="8"/>
      <c r="E476" s="8"/>
      <c r="F476" s="8"/>
      <c r="G476" s="8"/>
      <c r="I476" s="8"/>
    </row>
    <row r="477" spans="1:9" x14ac:dyDescent="0.25">
      <c r="A477" s="8"/>
      <c r="E477" s="8"/>
      <c r="F477" s="8"/>
      <c r="G477" s="8"/>
      <c r="I477" s="8"/>
    </row>
    <row r="478" spans="1:9" x14ac:dyDescent="0.25">
      <c r="A478" s="8"/>
      <c r="E478" s="8"/>
      <c r="F478" s="8"/>
      <c r="G478" s="8"/>
      <c r="I478" s="8"/>
    </row>
    <row r="479" spans="1:9" x14ac:dyDescent="0.25">
      <c r="A479" s="8"/>
      <c r="E479" s="8"/>
      <c r="F479" s="8"/>
      <c r="G479" s="8"/>
      <c r="I479" s="8"/>
    </row>
    <row r="480" spans="1:9" x14ac:dyDescent="0.25">
      <c r="A480" s="8"/>
      <c r="E480" s="8"/>
      <c r="F480" s="8"/>
      <c r="G480" s="8"/>
      <c r="I480" s="8"/>
    </row>
    <row r="481" spans="1:9" x14ac:dyDescent="0.25">
      <c r="A481" s="8"/>
      <c r="E481" s="8"/>
      <c r="F481" s="8"/>
      <c r="G481" s="8"/>
      <c r="I481" s="8"/>
    </row>
    <row r="482" spans="1:9" x14ac:dyDescent="0.25">
      <c r="A482" s="8"/>
      <c r="E482" s="8"/>
      <c r="F482" s="8"/>
      <c r="G482" s="8"/>
      <c r="I482" s="8"/>
    </row>
    <row r="483" spans="1:9" x14ac:dyDescent="0.25">
      <c r="A483" s="8"/>
      <c r="E483" s="8"/>
      <c r="F483" s="8"/>
      <c r="G483" s="8"/>
      <c r="I483" s="8"/>
    </row>
    <row r="484" spans="1:9" x14ac:dyDescent="0.25">
      <c r="A484" s="8"/>
      <c r="E484" s="8"/>
      <c r="F484" s="8"/>
      <c r="G484" s="8"/>
      <c r="I484" s="8"/>
    </row>
    <row r="485" spans="1:9" x14ac:dyDescent="0.25">
      <c r="A485" s="8"/>
      <c r="E485" s="8"/>
      <c r="F485" s="8"/>
      <c r="G485" s="8"/>
      <c r="I485" s="8"/>
    </row>
    <row r="486" spans="1:9" x14ac:dyDescent="0.25">
      <c r="A486" s="8"/>
      <c r="E486" s="8"/>
      <c r="F486" s="8"/>
      <c r="G486" s="8"/>
      <c r="I486" s="8"/>
    </row>
    <row r="487" spans="1:9" x14ac:dyDescent="0.25">
      <c r="A487" s="8"/>
      <c r="E487" s="8"/>
      <c r="F487" s="8"/>
      <c r="G487" s="8"/>
      <c r="I487" s="8"/>
    </row>
    <row r="488" spans="1:9" x14ac:dyDescent="0.25">
      <c r="A488" s="8"/>
      <c r="E488" s="8"/>
      <c r="F488" s="8"/>
      <c r="G488" s="8"/>
      <c r="I488" s="8"/>
    </row>
    <row r="489" spans="1:9" x14ac:dyDescent="0.25">
      <c r="A489" s="8"/>
      <c r="E489" s="8"/>
      <c r="F489" s="8"/>
      <c r="G489" s="8"/>
      <c r="I489" s="8"/>
    </row>
    <row r="490" spans="1:9" x14ac:dyDescent="0.25">
      <c r="A490" s="8"/>
      <c r="E490" s="8"/>
      <c r="F490" s="8"/>
      <c r="G490" s="8"/>
      <c r="I490" s="8"/>
    </row>
    <row r="491" spans="1:9" x14ac:dyDescent="0.25">
      <c r="A491" s="8"/>
      <c r="E491" s="8"/>
      <c r="F491" s="8"/>
      <c r="G491" s="8"/>
      <c r="I491" s="8"/>
    </row>
    <row r="492" spans="1:9" x14ac:dyDescent="0.25">
      <c r="A492" s="8"/>
      <c r="E492" s="8"/>
      <c r="F492" s="8"/>
      <c r="G492" s="8"/>
      <c r="I492" s="8"/>
    </row>
    <row r="493" spans="1:9" x14ac:dyDescent="0.25">
      <c r="A493" s="8"/>
      <c r="E493" s="8"/>
      <c r="F493" s="8"/>
      <c r="G493" s="8"/>
      <c r="I493" s="8"/>
    </row>
    <row r="494" spans="1:9" x14ac:dyDescent="0.25">
      <c r="A494" s="8"/>
      <c r="E494" s="8"/>
      <c r="F494" s="8"/>
      <c r="G494" s="8"/>
      <c r="I494" s="8"/>
    </row>
    <row r="495" spans="1:9" x14ac:dyDescent="0.25">
      <c r="A495" s="8"/>
      <c r="E495" s="8"/>
      <c r="F495" s="8"/>
      <c r="G495" s="8"/>
      <c r="I495" s="8"/>
    </row>
    <row r="496" spans="1:9" x14ac:dyDescent="0.25">
      <c r="A496" s="8"/>
      <c r="E496" s="8"/>
      <c r="F496" s="8"/>
      <c r="G496" s="8"/>
      <c r="I496" s="8"/>
    </row>
    <row r="497" spans="1:9" x14ac:dyDescent="0.25">
      <c r="A497" s="8"/>
      <c r="E497" s="8"/>
      <c r="F497" s="8"/>
      <c r="G497" s="8"/>
      <c r="I497" s="8"/>
    </row>
    <row r="498" spans="1:9" x14ac:dyDescent="0.25">
      <c r="A498" s="8"/>
      <c r="E498" s="8"/>
      <c r="F498" s="8"/>
      <c r="G498" s="8"/>
      <c r="I498" s="8"/>
    </row>
    <row r="499" spans="1:9" x14ac:dyDescent="0.25">
      <c r="A499" s="8"/>
      <c r="E499" s="8"/>
      <c r="F499" s="8"/>
      <c r="G499" s="8"/>
      <c r="I499" s="8"/>
    </row>
    <row r="500" spans="1:9" x14ac:dyDescent="0.25">
      <c r="A500" s="8"/>
      <c r="E500" s="8"/>
      <c r="F500" s="8"/>
      <c r="G500" s="8"/>
      <c r="I500" s="8"/>
    </row>
    <row r="501" spans="1:9" x14ac:dyDescent="0.25">
      <c r="A501" s="8"/>
      <c r="E501" s="8"/>
      <c r="F501" s="8"/>
      <c r="G501" s="8"/>
      <c r="I501" s="8"/>
    </row>
    <row r="502" spans="1:9" x14ac:dyDescent="0.25">
      <c r="A502" s="8"/>
      <c r="E502" s="8"/>
      <c r="F502" s="8"/>
      <c r="G502" s="8"/>
      <c r="I502" s="8"/>
    </row>
    <row r="503" spans="1:9" x14ac:dyDescent="0.25">
      <c r="A503" s="8"/>
      <c r="E503" s="8"/>
      <c r="F503" s="8"/>
      <c r="G503" s="8"/>
      <c r="I503" s="8"/>
    </row>
    <row r="504" spans="1:9" x14ac:dyDescent="0.25">
      <c r="A504" s="8"/>
      <c r="E504" s="8"/>
      <c r="F504" s="8"/>
      <c r="G504" s="8"/>
      <c r="I504" s="8"/>
    </row>
    <row r="505" spans="1:9" x14ac:dyDescent="0.25">
      <c r="A505" s="8"/>
      <c r="E505" s="8"/>
      <c r="F505" s="8"/>
      <c r="G505" s="8"/>
      <c r="I505" s="8"/>
    </row>
    <row r="506" spans="1:9" x14ac:dyDescent="0.25">
      <c r="A506" s="8"/>
      <c r="E506" s="8"/>
      <c r="F506" s="8"/>
      <c r="G506" s="8"/>
      <c r="I506" s="8"/>
    </row>
    <row r="507" spans="1:9" x14ac:dyDescent="0.25">
      <c r="A507" s="8"/>
      <c r="E507" s="8"/>
      <c r="F507" s="8"/>
      <c r="G507" s="8"/>
      <c r="I507" s="8"/>
    </row>
    <row r="508" spans="1:9" x14ac:dyDescent="0.25">
      <c r="A508" s="8"/>
      <c r="E508" s="8"/>
      <c r="F508" s="8"/>
      <c r="G508" s="8"/>
      <c r="I508" s="8"/>
    </row>
    <row r="509" spans="1:9" x14ac:dyDescent="0.25">
      <c r="A509" s="8"/>
      <c r="E509" s="8"/>
      <c r="F509" s="8"/>
      <c r="G509" s="8"/>
      <c r="I509" s="8"/>
    </row>
    <row r="510" spans="1:9" x14ac:dyDescent="0.25">
      <c r="A510" s="8"/>
      <c r="E510" s="8"/>
      <c r="F510" s="8"/>
      <c r="G510" s="8"/>
      <c r="I510" s="8"/>
    </row>
    <row r="511" spans="1:9" x14ac:dyDescent="0.25">
      <c r="A511" s="8"/>
      <c r="E511" s="8"/>
      <c r="F511" s="8"/>
      <c r="G511" s="8"/>
      <c r="I511" s="8"/>
    </row>
    <row r="512" spans="1:9" x14ac:dyDescent="0.25">
      <c r="A512" s="8"/>
      <c r="E512" s="8"/>
      <c r="F512" s="8"/>
      <c r="G512" s="8"/>
      <c r="I512" s="8"/>
    </row>
    <row r="513" spans="1:9" x14ac:dyDescent="0.25">
      <c r="A513" s="8"/>
      <c r="E513" s="8"/>
      <c r="F513" s="8"/>
      <c r="G513" s="8"/>
      <c r="I513" s="8"/>
    </row>
    <row r="514" spans="1:9" x14ac:dyDescent="0.25">
      <c r="A514" s="8"/>
      <c r="E514" s="8"/>
      <c r="F514" s="8"/>
      <c r="G514" s="8"/>
      <c r="I514" s="8"/>
    </row>
    <row r="515" spans="1:9" x14ac:dyDescent="0.25">
      <c r="A515" s="8"/>
      <c r="E515" s="8"/>
      <c r="F515" s="8"/>
      <c r="G515" s="8"/>
      <c r="I515" s="8"/>
    </row>
    <row r="516" spans="1:9" x14ac:dyDescent="0.25">
      <c r="A516" s="8"/>
      <c r="E516" s="8"/>
      <c r="F516" s="8"/>
      <c r="G516" s="8"/>
      <c r="I516" s="8"/>
    </row>
    <row r="517" spans="1:9" x14ac:dyDescent="0.25">
      <c r="A517" s="8"/>
      <c r="E517" s="8"/>
      <c r="F517" s="8"/>
      <c r="G517" s="8"/>
      <c r="I517" s="8"/>
    </row>
    <row r="518" spans="1:9" x14ac:dyDescent="0.25">
      <c r="A518" s="8"/>
      <c r="E518" s="8"/>
      <c r="F518" s="8"/>
      <c r="G518" s="8"/>
      <c r="I518" s="8"/>
    </row>
    <row r="519" spans="1:9" x14ac:dyDescent="0.25">
      <c r="A519" s="8"/>
      <c r="E519" s="8"/>
      <c r="F519" s="8"/>
      <c r="G519" s="8"/>
      <c r="I519" s="8"/>
    </row>
    <row r="520" spans="1:9" x14ac:dyDescent="0.25">
      <c r="A520" s="8"/>
      <c r="E520" s="8"/>
      <c r="F520" s="8"/>
      <c r="G520" s="8"/>
      <c r="I520" s="8"/>
    </row>
    <row r="521" spans="1:9" x14ac:dyDescent="0.25">
      <c r="A521" s="8"/>
      <c r="E521" s="8"/>
      <c r="F521" s="8"/>
      <c r="G521" s="8"/>
      <c r="I521" s="8"/>
    </row>
    <row r="522" spans="1:9" x14ac:dyDescent="0.25">
      <c r="A522" s="8"/>
      <c r="E522" s="8"/>
      <c r="F522" s="8"/>
      <c r="G522" s="8"/>
      <c r="I522" s="8"/>
    </row>
    <row r="523" spans="1:9" x14ac:dyDescent="0.25">
      <c r="A523" s="8"/>
      <c r="E523" s="8"/>
      <c r="F523" s="8"/>
      <c r="G523" s="8"/>
      <c r="I523" s="8"/>
    </row>
    <row r="524" spans="1:9" x14ac:dyDescent="0.25">
      <c r="A524" s="8"/>
      <c r="E524" s="8"/>
      <c r="F524" s="8"/>
      <c r="G524" s="8"/>
      <c r="I524" s="8"/>
    </row>
    <row r="525" spans="1:9" x14ac:dyDescent="0.25">
      <c r="A525" s="8"/>
      <c r="E525" s="8"/>
      <c r="F525" s="8"/>
      <c r="G525" s="8"/>
      <c r="I525" s="8"/>
    </row>
    <row r="526" spans="1:9" x14ac:dyDescent="0.25">
      <c r="A526" s="8"/>
      <c r="E526" s="8"/>
      <c r="F526" s="8"/>
      <c r="G526" s="8"/>
      <c r="I526" s="8"/>
    </row>
    <row r="527" spans="1:9" x14ac:dyDescent="0.25">
      <c r="A527" s="8"/>
      <c r="E527" s="8"/>
      <c r="F527" s="8"/>
      <c r="G527" s="8"/>
      <c r="I527" s="8"/>
    </row>
    <row r="528" spans="1:9" x14ac:dyDescent="0.25">
      <c r="A528" s="8"/>
      <c r="E528" s="8"/>
      <c r="F528" s="8"/>
      <c r="G528" s="8"/>
      <c r="I528" s="8"/>
    </row>
    <row r="529" spans="1:9" x14ac:dyDescent="0.25">
      <c r="A529" s="8"/>
      <c r="E529" s="8"/>
      <c r="F529" s="8"/>
      <c r="G529" s="8"/>
      <c r="I529" s="8"/>
    </row>
    <row r="530" spans="1:9" x14ac:dyDescent="0.25">
      <c r="A530" s="8"/>
      <c r="E530" s="8"/>
      <c r="F530" s="8"/>
      <c r="G530" s="8"/>
      <c r="I530" s="8"/>
    </row>
    <row r="531" spans="1:9" x14ac:dyDescent="0.25">
      <c r="A531" s="8"/>
      <c r="E531" s="8"/>
      <c r="F531" s="8"/>
      <c r="G531" s="8"/>
      <c r="I531" s="8"/>
    </row>
    <row r="532" spans="1:9" x14ac:dyDescent="0.25">
      <c r="A532" s="8"/>
      <c r="E532" s="8"/>
      <c r="F532" s="8"/>
      <c r="G532" s="8"/>
      <c r="I532" s="8"/>
    </row>
    <row r="533" spans="1:9" x14ac:dyDescent="0.25">
      <c r="A533" s="8"/>
      <c r="E533" s="8"/>
      <c r="F533" s="8"/>
      <c r="G533" s="8"/>
      <c r="I533" s="8"/>
    </row>
    <row r="534" spans="1:9" x14ac:dyDescent="0.25">
      <c r="A534" s="8"/>
      <c r="E534" s="8"/>
      <c r="F534" s="8"/>
      <c r="G534" s="8"/>
      <c r="I534" s="8"/>
    </row>
    <row r="535" spans="1:9" x14ac:dyDescent="0.25">
      <c r="A535" s="8"/>
      <c r="E535" s="8"/>
      <c r="F535" s="8"/>
      <c r="G535" s="8"/>
      <c r="I535" s="8"/>
    </row>
    <row r="536" spans="1:9" x14ac:dyDescent="0.25">
      <c r="A536" s="8"/>
      <c r="E536" s="8"/>
      <c r="F536" s="8"/>
      <c r="G536" s="8"/>
      <c r="I536" s="8"/>
    </row>
    <row r="537" spans="1:9" x14ac:dyDescent="0.25">
      <c r="A537" s="8"/>
      <c r="E537" s="8"/>
      <c r="F537" s="8"/>
      <c r="G537" s="8"/>
      <c r="I537" s="8"/>
    </row>
    <row r="538" spans="1:9" x14ac:dyDescent="0.25">
      <c r="A538" s="8"/>
      <c r="E538" s="8"/>
      <c r="F538" s="8"/>
      <c r="G538" s="8"/>
      <c r="I538" s="8"/>
    </row>
    <row r="539" spans="1:9" x14ac:dyDescent="0.25">
      <c r="A539" s="8"/>
      <c r="E539" s="8"/>
      <c r="F539" s="8"/>
      <c r="G539" s="8"/>
      <c r="I539" s="8"/>
    </row>
    <row r="540" spans="1:9" x14ac:dyDescent="0.25">
      <c r="A540" s="8"/>
      <c r="E540" s="8"/>
      <c r="F540" s="8"/>
      <c r="G540" s="8"/>
      <c r="I540" s="8"/>
    </row>
    <row r="541" spans="1:9" x14ac:dyDescent="0.25">
      <c r="A541" s="8"/>
      <c r="E541" s="8"/>
      <c r="F541" s="8"/>
      <c r="G541" s="8"/>
      <c r="I541" s="8"/>
    </row>
    <row r="542" spans="1:9" x14ac:dyDescent="0.25">
      <c r="A542" s="8"/>
      <c r="E542" s="8"/>
      <c r="F542" s="8"/>
      <c r="G542" s="8"/>
      <c r="I542" s="8"/>
    </row>
    <row r="543" spans="1:9" x14ac:dyDescent="0.25">
      <c r="A543" s="8"/>
      <c r="E543" s="8"/>
      <c r="F543" s="8"/>
      <c r="G543" s="8"/>
      <c r="I543" s="8"/>
    </row>
    <row r="544" spans="1:9" x14ac:dyDescent="0.25">
      <c r="A544" s="8"/>
      <c r="E544" s="8"/>
      <c r="F544" s="8"/>
      <c r="G544" s="8"/>
      <c r="I544" s="8"/>
    </row>
    <row r="545" spans="1:9" x14ac:dyDescent="0.25">
      <c r="A545" s="8"/>
      <c r="E545" s="8"/>
      <c r="F545" s="8"/>
      <c r="G545" s="8"/>
      <c r="I545" s="8"/>
    </row>
    <row r="546" spans="1:9" x14ac:dyDescent="0.25">
      <c r="A546" s="8"/>
      <c r="E546" s="8"/>
      <c r="F546" s="8"/>
      <c r="G546" s="8"/>
      <c r="I546" s="8"/>
    </row>
    <row r="547" spans="1:9" x14ac:dyDescent="0.25">
      <c r="A547" s="8"/>
      <c r="E547" s="8"/>
      <c r="F547" s="8"/>
      <c r="G547" s="8"/>
      <c r="I547" s="8"/>
    </row>
    <row r="548" spans="1:9" x14ac:dyDescent="0.25">
      <c r="A548" s="8"/>
      <c r="E548" s="8"/>
      <c r="F548" s="8"/>
      <c r="G548" s="8"/>
      <c r="I548" s="8"/>
    </row>
    <row r="549" spans="1:9" x14ac:dyDescent="0.25">
      <c r="A549" s="8"/>
      <c r="E549" s="8"/>
      <c r="F549" s="8"/>
      <c r="G549" s="8"/>
      <c r="I549" s="8"/>
    </row>
    <row r="550" spans="1:9" x14ac:dyDescent="0.25">
      <c r="A550" s="8"/>
      <c r="E550" s="8"/>
      <c r="F550" s="8"/>
      <c r="G550" s="8"/>
      <c r="I550" s="8"/>
    </row>
    <row r="551" spans="1:9" x14ac:dyDescent="0.25">
      <c r="A551" s="8"/>
      <c r="E551" s="8"/>
      <c r="F551" s="8"/>
      <c r="G551" s="8"/>
      <c r="I551" s="8"/>
    </row>
    <row r="552" spans="1:9" x14ac:dyDescent="0.25">
      <c r="A552" s="8"/>
      <c r="E552" s="8"/>
      <c r="F552" s="8"/>
      <c r="G552" s="8"/>
      <c r="I552" s="8"/>
    </row>
    <row r="553" spans="1:9" x14ac:dyDescent="0.25">
      <c r="A553" s="8"/>
      <c r="E553" s="8"/>
      <c r="F553" s="8"/>
      <c r="G553" s="8"/>
      <c r="I553" s="8"/>
    </row>
    <row r="554" spans="1:9" x14ac:dyDescent="0.25">
      <c r="A554" s="8"/>
      <c r="E554" s="8"/>
      <c r="F554" s="8"/>
      <c r="G554" s="8"/>
      <c r="I554" s="8"/>
    </row>
    <row r="555" spans="1:9" x14ac:dyDescent="0.25">
      <c r="A555" s="8"/>
      <c r="E555" s="8"/>
      <c r="F555" s="8"/>
      <c r="G555" s="8"/>
      <c r="I555" s="8"/>
    </row>
    <row r="556" spans="1:9" x14ac:dyDescent="0.25">
      <c r="A556" s="8"/>
      <c r="E556" s="8"/>
      <c r="F556" s="8"/>
      <c r="G556" s="8"/>
      <c r="I556" s="8"/>
    </row>
    <row r="557" spans="1:9" x14ac:dyDescent="0.25">
      <c r="A557" s="8"/>
      <c r="E557" s="8"/>
      <c r="F557" s="8"/>
      <c r="G557" s="8"/>
      <c r="I557" s="8"/>
    </row>
    <row r="558" spans="1:9" x14ac:dyDescent="0.25">
      <c r="A558" s="8"/>
      <c r="E558" s="8"/>
      <c r="F558" s="8"/>
      <c r="G558" s="8"/>
      <c r="I558" s="8"/>
    </row>
    <row r="559" spans="1:9" x14ac:dyDescent="0.25">
      <c r="A559" s="8"/>
      <c r="E559" s="8"/>
      <c r="F559" s="8"/>
      <c r="G559" s="8"/>
      <c r="I559" s="8"/>
    </row>
    <row r="560" spans="1:9" x14ac:dyDescent="0.25">
      <c r="A560" s="8"/>
      <c r="E560" s="8"/>
      <c r="F560" s="8"/>
      <c r="G560" s="8"/>
      <c r="I560" s="8"/>
    </row>
    <row r="561" spans="1:9" x14ac:dyDescent="0.25">
      <c r="A561" s="8"/>
      <c r="E561" s="8"/>
      <c r="F561" s="8"/>
      <c r="G561" s="8"/>
      <c r="I561" s="8"/>
    </row>
    <row r="562" spans="1:9" x14ac:dyDescent="0.25">
      <c r="A562" s="8"/>
      <c r="E562" s="8"/>
      <c r="F562" s="8"/>
      <c r="G562" s="8"/>
      <c r="I562" s="8"/>
    </row>
    <row r="563" spans="1:9" x14ac:dyDescent="0.25">
      <c r="A563" s="8"/>
      <c r="E563" s="8"/>
      <c r="F563" s="8"/>
      <c r="G563" s="8"/>
      <c r="I563" s="8"/>
    </row>
    <row r="564" spans="1:9" x14ac:dyDescent="0.25">
      <c r="A564" s="8"/>
      <c r="E564" s="8"/>
      <c r="F564" s="8"/>
      <c r="G564" s="8"/>
      <c r="I564" s="8"/>
    </row>
    <row r="565" spans="1:9" x14ac:dyDescent="0.25">
      <c r="A565" s="8"/>
      <c r="E565" s="8"/>
      <c r="F565" s="8"/>
      <c r="G565" s="8"/>
      <c r="I565" s="8"/>
    </row>
    <row r="566" spans="1:9" x14ac:dyDescent="0.25">
      <c r="A566" s="8"/>
      <c r="E566" s="8"/>
      <c r="F566" s="8"/>
      <c r="G566" s="8"/>
      <c r="I566" s="8"/>
    </row>
    <row r="567" spans="1:9" x14ac:dyDescent="0.25">
      <c r="A567" s="8"/>
      <c r="E567" s="8"/>
      <c r="F567" s="8"/>
      <c r="G567" s="8"/>
      <c r="I567" s="8"/>
    </row>
    <row r="568" spans="1:9" x14ac:dyDescent="0.25">
      <c r="A568" s="8"/>
      <c r="E568" s="8"/>
      <c r="F568" s="8"/>
      <c r="G568" s="8"/>
      <c r="I568" s="8"/>
    </row>
    <row r="569" spans="1:9" x14ac:dyDescent="0.25">
      <c r="A569" s="8"/>
      <c r="E569" s="8"/>
      <c r="F569" s="8"/>
      <c r="G569" s="8"/>
      <c r="I569" s="8"/>
    </row>
    <row r="570" spans="1:9" x14ac:dyDescent="0.25">
      <c r="A570" s="8"/>
      <c r="E570" s="8"/>
      <c r="F570" s="8"/>
      <c r="G570" s="8"/>
      <c r="I570" s="8"/>
    </row>
    <row r="571" spans="1:9" x14ac:dyDescent="0.25">
      <c r="A571" s="8"/>
      <c r="E571" s="8"/>
      <c r="F571" s="8"/>
      <c r="G571" s="8"/>
      <c r="I571" s="8"/>
    </row>
    <row r="572" spans="1:9" x14ac:dyDescent="0.25">
      <c r="A572" s="8"/>
      <c r="E572" s="8"/>
      <c r="F572" s="8"/>
      <c r="G572" s="8"/>
      <c r="I572" s="8"/>
    </row>
    <row r="573" spans="1:9" x14ac:dyDescent="0.25">
      <c r="A573" s="8"/>
      <c r="E573" s="8"/>
      <c r="F573" s="8"/>
      <c r="G573" s="8"/>
      <c r="I573" s="8"/>
    </row>
    <row r="574" spans="1:9" x14ac:dyDescent="0.25">
      <c r="A574" s="8"/>
      <c r="E574" s="8"/>
      <c r="F574" s="8"/>
      <c r="G574" s="8"/>
      <c r="I574" s="8"/>
    </row>
    <row r="575" spans="1:9" x14ac:dyDescent="0.25">
      <c r="A575" s="8"/>
      <c r="E575" s="8"/>
      <c r="F575" s="8"/>
      <c r="G575" s="8"/>
      <c r="I575" s="8"/>
    </row>
    <row r="576" spans="1:9" x14ac:dyDescent="0.25">
      <c r="A576" s="8"/>
      <c r="E576" s="8"/>
      <c r="F576" s="8"/>
      <c r="G576" s="8"/>
      <c r="I576" s="8"/>
    </row>
    <row r="577" spans="1:9" x14ac:dyDescent="0.25">
      <c r="A577" s="8"/>
      <c r="E577" s="8"/>
      <c r="F577" s="8"/>
      <c r="G577" s="8"/>
      <c r="I577" s="8"/>
    </row>
    <row r="578" spans="1:9" x14ac:dyDescent="0.25">
      <c r="A578" s="8"/>
      <c r="E578" s="8"/>
      <c r="F578" s="8"/>
      <c r="G578" s="8"/>
      <c r="I578" s="8"/>
    </row>
    <row r="579" spans="1:9" x14ac:dyDescent="0.25">
      <c r="A579" s="8"/>
      <c r="E579" s="8"/>
      <c r="F579" s="8"/>
      <c r="G579" s="8"/>
      <c r="I579" s="8"/>
    </row>
    <row r="580" spans="1:9" x14ac:dyDescent="0.25">
      <c r="A580" s="8"/>
      <c r="E580" s="8"/>
      <c r="F580" s="8"/>
      <c r="G580" s="8"/>
      <c r="I580" s="8"/>
    </row>
    <row r="581" spans="1:9" x14ac:dyDescent="0.25">
      <c r="A581" s="8"/>
      <c r="E581" s="8"/>
      <c r="F581" s="8"/>
      <c r="G581" s="8"/>
      <c r="I581" s="8"/>
    </row>
    <row r="582" spans="1:9" x14ac:dyDescent="0.25">
      <c r="A582" s="8"/>
      <c r="E582" s="8"/>
      <c r="F582" s="8"/>
      <c r="G582" s="8"/>
      <c r="I582" s="8"/>
    </row>
    <row r="583" spans="1:9" x14ac:dyDescent="0.25">
      <c r="A583" s="8"/>
      <c r="E583" s="8"/>
      <c r="F583" s="8"/>
      <c r="G583" s="8"/>
      <c r="I583" s="8"/>
    </row>
    <row r="584" spans="1:9" x14ac:dyDescent="0.25">
      <c r="A584" s="8"/>
      <c r="E584" s="8"/>
      <c r="F584" s="8"/>
      <c r="G584" s="8"/>
      <c r="I584" s="8"/>
    </row>
    <row r="585" spans="1:9" x14ac:dyDescent="0.25">
      <c r="A585" s="8"/>
      <c r="E585" s="8"/>
      <c r="F585" s="8"/>
      <c r="G585" s="8"/>
      <c r="I585" s="8"/>
    </row>
    <row r="586" spans="1:9" x14ac:dyDescent="0.25">
      <c r="A586" s="8"/>
      <c r="E586" s="8"/>
      <c r="F586" s="8"/>
      <c r="G586" s="8"/>
      <c r="I586" s="8"/>
    </row>
    <row r="587" spans="1:9" x14ac:dyDescent="0.25">
      <c r="A587" s="8"/>
      <c r="E587" s="8"/>
      <c r="F587" s="8"/>
      <c r="G587" s="8"/>
      <c r="I587" s="8"/>
    </row>
    <row r="588" spans="1:9" x14ac:dyDescent="0.25">
      <c r="A588" s="8"/>
      <c r="E588" s="8"/>
      <c r="F588" s="8"/>
      <c r="G588" s="8"/>
      <c r="I588" s="8"/>
    </row>
    <row r="589" spans="1:9" x14ac:dyDescent="0.25">
      <c r="A589" s="8"/>
      <c r="E589" s="8"/>
      <c r="F589" s="8"/>
      <c r="G589" s="8"/>
      <c r="I589" s="8"/>
    </row>
    <row r="590" spans="1:9" x14ac:dyDescent="0.25">
      <c r="A590" s="8"/>
      <c r="E590" s="8"/>
      <c r="F590" s="8"/>
      <c r="G590" s="8"/>
      <c r="I590" s="8"/>
    </row>
    <row r="591" spans="1:9" x14ac:dyDescent="0.25">
      <c r="A591" s="8"/>
      <c r="E591" s="8"/>
      <c r="F591" s="8"/>
      <c r="G591" s="8"/>
      <c r="I591" s="8"/>
    </row>
    <row r="592" spans="1:9" x14ac:dyDescent="0.25">
      <c r="A592" s="8"/>
      <c r="E592" s="8"/>
      <c r="F592" s="8"/>
      <c r="G592" s="8"/>
      <c r="I592" s="8"/>
    </row>
    <row r="593" spans="1:9" x14ac:dyDescent="0.25">
      <c r="A593" s="8"/>
      <c r="E593" s="8"/>
      <c r="F593" s="8"/>
      <c r="G593" s="8"/>
      <c r="I593" s="8"/>
    </row>
    <row r="594" spans="1:9" x14ac:dyDescent="0.25">
      <c r="A594" s="8"/>
      <c r="E594" s="8"/>
      <c r="F594" s="8"/>
      <c r="G594" s="8"/>
      <c r="I594" s="8"/>
    </row>
    <row r="595" spans="1:9" x14ac:dyDescent="0.25">
      <c r="A595" s="8"/>
      <c r="E595" s="8"/>
      <c r="F595" s="8"/>
      <c r="G595" s="8"/>
      <c r="I595" s="8"/>
    </row>
    <row r="596" spans="1:9" x14ac:dyDescent="0.25">
      <c r="A596" s="8"/>
      <c r="E596" s="8"/>
      <c r="F596" s="8"/>
      <c r="G596" s="8"/>
      <c r="I596" s="8"/>
    </row>
    <row r="597" spans="1:9" x14ac:dyDescent="0.25">
      <c r="A597" s="8"/>
      <c r="E597" s="8"/>
      <c r="F597" s="8"/>
      <c r="G597" s="8"/>
      <c r="I597" s="8"/>
    </row>
    <row r="598" spans="1:9" x14ac:dyDescent="0.25">
      <c r="A598" s="8"/>
      <c r="E598" s="8"/>
      <c r="F598" s="8"/>
      <c r="G598" s="8"/>
      <c r="I598" s="8"/>
    </row>
    <row r="599" spans="1:9" x14ac:dyDescent="0.25">
      <c r="A599" s="8"/>
      <c r="E599" s="8"/>
      <c r="F599" s="8"/>
      <c r="G599" s="8"/>
      <c r="I599" s="8"/>
    </row>
    <row r="600" spans="1:9" x14ac:dyDescent="0.25">
      <c r="A600" s="8"/>
      <c r="E600" s="8"/>
      <c r="F600" s="8"/>
      <c r="G600" s="8"/>
      <c r="I600" s="8"/>
    </row>
    <row r="601" spans="1:9" x14ac:dyDescent="0.25">
      <c r="A601" s="8"/>
      <c r="E601" s="8"/>
      <c r="F601" s="8"/>
      <c r="G601" s="8"/>
      <c r="I601" s="8"/>
    </row>
    <row r="602" spans="1:9" x14ac:dyDescent="0.25">
      <c r="A602" s="8"/>
      <c r="E602" s="8"/>
      <c r="F602" s="8"/>
      <c r="G602" s="8"/>
      <c r="I602" s="8"/>
    </row>
    <row r="603" spans="1:9" x14ac:dyDescent="0.25">
      <c r="A603" s="8"/>
      <c r="E603" s="8"/>
      <c r="F603" s="8"/>
      <c r="G603" s="8"/>
      <c r="I603" s="8"/>
    </row>
    <row r="604" spans="1:9" x14ac:dyDescent="0.25">
      <c r="A604" s="8"/>
      <c r="E604" s="8"/>
      <c r="F604" s="8"/>
      <c r="G604" s="8"/>
      <c r="I604" s="8"/>
    </row>
    <row r="605" spans="1:9" x14ac:dyDescent="0.25">
      <c r="A605" s="8"/>
      <c r="E605" s="8"/>
      <c r="F605" s="8"/>
      <c r="G605" s="8"/>
      <c r="I605" s="8"/>
    </row>
    <row r="606" spans="1:9" x14ac:dyDescent="0.25">
      <c r="A606" s="8"/>
      <c r="E606" s="8"/>
      <c r="F606" s="8"/>
      <c r="G606" s="8"/>
      <c r="I606" s="8"/>
    </row>
    <row r="607" spans="1:9" x14ac:dyDescent="0.25">
      <c r="A607" s="8"/>
      <c r="E607" s="8"/>
      <c r="F607" s="8"/>
      <c r="G607" s="8"/>
      <c r="I607" s="8"/>
    </row>
    <row r="608" spans="1:9" x14ac:dyDescent="0.25">
      <c r="A608" s="8"/>
      <c r="E608" s="8"/>
      <c r="F608" s="8"/>
      <c r="G608" s="8"/>
      <c r="I608" s="8"/>
    </row>
    <row r="609" spans="1:9" x14ac:dyDescent="0.25">
      <c r="A609" s="8"/>
      <c r="E609" s="8"/>
      <c r="F609" s="8"/>
      <c r="G609" s="8"/>
      <c r="I609" s="8"/>
    </row>
    <row r="610" spans="1:9" x14ac:dyDescent="0.25">
      <c r="A610" s="8"/>
      <c r="E610" s="8"/>
      <c r="F610" s="8"/>
      <c r="G610" s="8"/>
      <c r="I610" s="8"/>
    </row>
    <row r="611" spans="1:9" x14ac:dyDescent="0.25">
      <c r="A611" s="8"/>
      <c r="E611" s="8"/>
      <c r="F611" s="8"/>
      <c r="G611" s="8"/>
      <c r="I611" s="8"/>
    </row>
    <row r="612" spans="1:9" x14ac:dyDescent="0.25">
      <c r="A612" s="8"/>
      <c r="E612" s="8"/>
      <c r="F612" s="8"/>
      <c r="G612" s="8"/>
      <c r="I612" s="8"/>
    </row>
    <row r="613" spans="1:9" x14ac:dyDescent="0.25">
      <c r="A613" s="8"/>
      <c r="E613" s="8"/>
      <c r="F613" s="8"/>
      <c r="G613" s="8"/>
      <c r="I613" s="8"/>
    </row>
    <row r="614" spans="1:9" x14ac:dyDescent="0.25">
      <c r="A614" s="8"/>
      <c r="E614" s="8"/>
      <c r="F614" s="8"/>
      <c r="G614" s="8"/>
      <c r="I614" s="8"/>
    </row>
    <row r="615" spans="1:9" x14ac:dyDescent="0.25">
      <c r="A615" s="8"/>
      <c r="E615" s="8"/>
      <c r="F615" s="8"/>
      <c r="G615" s="8"/>
      <c r="I615" s="8"/>
    </row>
    <row r="616" spans="1:9" x14ac:dyDescent="0.25">
      <c r="A616" s="8"/>
      <c r="E616" s="8"/>
      <c r="F616" s="8"/>
      <c r="G616" s="8"/>
      <c r="I616" s="8"/>
    </row>
    <row r="617" spans="1:9" x14ac:dyDescent="0.25">
      <c r="A617" s="8"/>
      <c r="E617" s="8"/>
      <c r="F617" s="8"/>
      <c r="G617" s="8"/>
      <c r="I617" s="8"/>
    </row>
    <row r="618" spans="1:9" x14ac:dyDescent="0.25">
      <c r="A618" s="8"/>
      <c r="E618" s="8"/>
      <c r="F618" s="8"/>
      <c r="G618" s="8"/>
      <c r="I618" s="8"/>
    </row>
    <row r="619" spans="1:9" x14ac:dyDescent="0.25">
      <c r="A619" s="8"/>
      <c r="E619" s="8"/>
      <c r="F619" s="8"/>
      <c r="G619" s="8"/>
      <c r="I619" s="8"/>
    </row>
    <row r="620" spans="1:9" x14ac:dyDescent="0.25">
      <c r="A620" s="8"/>
      <c r="E620" s="8"/>
      <c r="F620" s="8"/>
      <c r="G620" s="8"/>
      <c r="I620" s="8"/>
    </row>
    <row r="621" spans="1:9" x14ac:dyDescent="0.25">
      <c r="A621" s="8"/>
      <c r="E621" s="8"/>
      <c r="F621" s="8"/>
      <c r="G621" s="8"/>
      <c r="I621" s="8"/>
    </row>
    <row r="622" spans="1:9" x14ac:dyDescent="0.25">
      <c r="A622" s="8"/>
      <c r="E622" s="8"/>
      <c r="F622" s="8"/>
      <c r="G622" s="8"/>
      <c r="I622" s="8"/>
    </row>
    <row r="623" spans="1:9" x14ac:dyDescent="0.25">
      <c r="A623" s="8"/>
      <c r="E623" s="8"/>
      <c r="F623" s="8"/>
      <c r="G623" s="8"/>
      <c r="I623" s="8"/>
    </row>
    <row r="624" spans="1:9" x14ac:dyDescent="0.25">
      <c r="A624" s="8"/>
      <c r="E624" s="8"/>
      <c r="F624" s="8"/>
      <c r="G624" s="8"/>
      <c r="I624" s="8"/>
    </row>
    <row r="625" spans="1:9" x14ac:dyDescent="0.25">
      <c r="A625" s="8"/>
      <c r="E625" s="8"/>
      <c r="F625" s="8"/>
      <c r="G625" s="8"/>
      <c r="I625" s="8"/>
    </row>
    <row r="626" spans="1:9" x14ac:dyDescent="0.25">
      <c r="A626" s="8"/>
      <c r="E626" s="8"/>
      <c r="F626" s="8"/>
      <c r="G626" s="8"/>
      <c r="I626" s="8"/>
    </row>
    <row r="627" spans="1:9" x14ac:dyDescent="0.25">
      <c r="A627" s="8"/>
      <c r="E627" s="8"/>
      <c r="F627" s="8"/>
      <c r="G627" s="8"/>
      <c r="I627" s="8"/>
    </row>
    <row r="628" spans="1:9" x14ac:dyDescent="0.25">
      <c r="A628" s="8"/>
      <c r="E628" s="8"/>
      <c r="F628" s="8"/>
      <c r="G628" s="8"/>
      <c r="I628" s="8"/>
    </row>
    <row r="629" spans="1:9" x14ac:dyDescent="0.25">
      <c r="A629" s="8"/>
      <c r="E629" s="8"/>
      <c r="F629" s="8"/>
      <c r="G629" s="8"/>
      <c r="I629" s="8"/>
    </row>
    <row r="630" spans="1:9" x14ac:dyDescent="0.25">
      <c r="A630" s="8"/>
      <c r="E630" s="8"/>
      <c r="F630" s="8"/>
      <c r="G630" s="8"/>
      <c r="I630" s="8"/>
    </row>
    <row r="631" spans="1:9" x14ac:dyDescent="0.25">
      <c r="A631" s="8"/>
      <c r="E631" s="8"/>
      <c r="F631" s="8"/>
      <c r="G631" s="8"/>
      <c r="I631" s="8"/>
    </row>
    <row r="632" spans="1:9" x14ac:dyDescent="0.25">
      <c r="A632" s="8"/>
      <c r="E632" s="8"/>
      <c r="F632" s="8"/>
      <c r="G632" s="8"/>
      <c r="I632" s="8"/>
    </row>
    <row r="633" spans="1:9" x14ac:dyDescent="0.25">
      <c r="A633" s="8"/>
      <c r="E633" s="8"/>
      <c r="F633" s="8"/>
      <c r="G633" s="8"/>
      <c r="I633" s="8"/>
    </row>
    <row r="634" spans="1:9" x14ac:dyDescent="0.25">
      <c r="A634" s="8"/>
      <c r="E634" s="8"/>
      <c r="F634" s="8"/>
      <c r="G634" s="8"/>
      <c r="I634" s="8"/>
    </row>
    <row r="635" spans="1:9" x14ac:dyDescent="0.25">
      <c r="A635" s="8"/>
      <c r="E635" s="8"/>
      <c r="F635" s="8"/>
      <c r="G635" s="8"/>
      <c r="I635" s="8"/>
    </row>
    <row r="636" spans="1:9" x14ac:dyDescent="0.25">
      <c r="A636" s="8"/>
      <c r="E636" s="8"/>
      <c r="F636" s="8"/>
      <c r="G636" s="8"/>
      <c r="I636" s="8"/>
    </row>
    <row r="637" spans="1:9" x14ac:dyDescent="0.25">
      <c r="A637" s="8"/>
      <c r="E637" s="8"/>
      <c r="F637" s="8"/>
      <c r="G637" s="8"/>
      <c r="I637" s="8"/>
    </row>
    <row r="638" spans="1:9" x14ac:dyDescent="0.25">
      <c r="A638" s="8"/>
      <c r="E638" s="8"/>
      <c r="F638" s="8"/>
      <c r="G638" s="8"/>
      <c r="I638" s="8"/>
    </row>
    <row r="639" spans="1:9" x14ac:dyDescent="0.25">
      <c r="A639" s="8"/>
      <c r="E639" s="8"/>
      <c r="F639" s="8"/>
      <c r="G639" s="8"/>
      <c r="I639" s="8"/>
    </row>
    <row r="640" spans="1:9" x14ac:dyDescent="0.25">
      <c r="A640" s="8"/>
      <c r="E640" s="8"/>
      <c r="F640" s="8"/>
      <c r="G640" s="8"/>
      <c r="I640" s="8"/>
    </row>
    <row r="641" spans="1:9" x14ac:dyDescent="0.25">
      <c r="A641" s="8"/>
      <c r="E641" s="8"/>
      <c r="F641" s="8"/>
      <c r="G641" s="8"/>
      <c r="I641" s="8"/>
    </row>
    <row r="642" spans="1:9" x14ac:dyDescent="0.25">
      <c r="A642" s="8"/>
      <c r="E642" s="8"/>
      <c r="F642" s="8"/>
      <c r="G642" s="8"/>
      <c r="I642" s="8"/>
    </row>
    <row r="643" spans="1:9" x14ac:dyDescent="0.25">
      <c r="A643" s="8"/>
      <c r="E643" s="8"/>
      <c r="F643" s="8"/>
      <c r="G643" s="8"/>
      <c r="I643" s="8"/>
    </row>
    <row r="644" spans="1:9" x14ac:dyDescent="0.25">
      <c r="A644" s="8"/>
      <c r="E644" s="8"/>
      <c r="F644" s="8"/>
      <c r="G644" s="8"/>
      <c r="I644" s="8"/>
    </row>
    <row r="645" spans="1:9" x14ac:dyDescent="0.25">
      <c r="A645" s="8"/>
      <c r="E645" s="8"/>
      <c r="F645" s="8"/>
      <c r="G645" s="8"/>
      <c r="I645" s="8"/>
    </row>
    <row r="646" spans="1:9" x14ac:dyDescent="0.25">
      <c r="A646" s="8"/>
      <c r="E646" s="8"/>
      <c r="F646" s="8"/>
      <c r="G646" s="8"/>
      <c r="I646" s="8"/>
    </row>
    <row r="647" spans="1:9" x14ac:dyDescent="0.25">
      <c r="A647" s="8"/>
      <c r="E647" s="8"/>
      <c r="F647" s="8"/>
      <c r="G647" s="8"/>
      <c r="I647" s="8"/>
    </row>
    <row r="648" spans="1:9" x14ac:dyDescent="0.25">
      <c r="A648" s="8"/>
      <c r="E648" s="8"/>
      <c r="F648" s="8"/>
      <c r="G648" s="8"/>
      <c r="I648" s="8"/>
    </row>
    <row r="649" spans="1:9" x14ac:dyDescent="0.25">
      <c r="A649" s="8"/>
      <c r="E649" s="8"/>
      <c r="F649" s="8"/>
      <c r="G649" s="8"/>
      <c r="I649" s="8"/>
    </row>
    <row r="650" spans="1:9" x14ac:dyDescent="0.25">
      <c r="A650" s="8"/>
      <c r="E650" s="8"/>
      <c r="F650" s="8"/>
      <c r="G650" s="8"/>
      <c r="I650" s="8"/>
    </row>
    <row r="651" spans="1:9" x14ac:dyDescent="0.25">
      <c r="A651" s="8"/>
      <c r="E651" s="8"/>
      <c r="F651" s="8"/>
      <c r="G651" s="8"/>
      <c r="I651" s="8"/>
    </row>
    <row r="652" spans="1:9" x14ac:dyDescent="0.25">
      <c r="A652" s="8"/>
      <c r="E652" s="8"/>
      <c r="F652" s="8"/>
      <c r="G652" s="8"/>
      <c r="I652" s="8"/>
    </row>
    <row r="653" spans="1:9" x14ac:dyDescent="0.25">
      <c r="A653" s="8"/>
      <c r="E653" s="8"/>
      <c r="F653" s="8"/>
      <c r="G653" s="8"/>
      <c r="I653" s="8"/>
    </row>
    <row r="654" spans="1:9" x14ac:dyDescent="0.25">
      <c r="A654" s="8"/>
      <c r="E654" s="8"/>
      <c r="F654" s="8"/>
      <c r="G654" s="8"/>
      <c r="I654" s="8"/>
    </row>
    <row r="655" spans="1:9" x14ac:dyDescent="0.25">
      <c r="A655" s="8"/>
      <c r="E655" s="8"/>
      <c r="F655" s="8"/>
      <c r="G655" s="8"/>
      <c r="I655" s="8"/>
    </row>
    <row r="656" spans="1:9" x14ac:dyDescent="0.25">
      <c r="A656" s="8"/>
      <c r="E656" s="8"/>
      <c r="F656" s="8"/>
      <c r="G656" s="8"/>
      <c r="I656" s="8"/>
    </row>
    <row r="657" spans="1:9" x14ac:dyDescent="0.25">
      <c r="A657" s="8"/>
      <c r="E657" s="8"/>
      <c r="F657" s="8"/>
      <c r="G657" s="8"/>
      <c r="I657" s="8"/>
    </row>
    <row r="658" spans="1:9" x14ac:dyDescent="0.25">
      <c r="A658" s="8"/>
      <c r="E658" s="8"/>
      <c r="F658" s="8"/>
      <c r="G658" s="8"/>
      <c r="I658" s="8"/>
    </row>
    <row r="659" spans="1:9" x14ac:dyDescent="0.25">
      <c r="A659" s="8"/>
      <c r="E659" s="8"/>
      <c r="F659" s="8"/>
      <c r="G659" s="8"/>
      <c r="I659" s="8"/>
    </row>
    <row r="660" spans="1:9" x14ac:dyDescent="0.25">
      <c r="A660" s="8"/>
      <c r="E660" s="8"/>
      <c r="F660" s="8"/>
      <c r="G660" s="8"/>
      <c r="I660" s="8"/>
    </row>
    <row r="661" spans="1:9" x14ac:dyDescent="0.25">
      <c r="A661" s="8"/>
      <c r="E661" s="8"/>
      <c r="F661" s="8"/>
      <c r="G661" s="8"/>
      <c r="I661" s="8"/>
    </row>
    <row r="662" spans="1:9" x14ac:dyDescent="0.25">
      <c r="A662" s="8"/>
      <c r="E662" s="8"/>
      <c r="F662" s="8"/>
      <c r="G662" s="8"/>
      <c r="I662" s="8"/>
    </row>
    <row r="663" spans="1:9" x14ac:dyDescent="0.25">
      <c r="A663" s="8"/>
      <c r="E663" s="8"/>
      <c r="F663" s="8"/>
      <c r="G663" s="8"/>
      <c r="I663" s="8"/>
    </row>
    <row r="664" spans="1:9" x14ac:dyDescent="0.25">
      <c r="A664" s="8"/>
      <c r="E664" s="8"/>
      <c r="F664" s="8"/>
      <c r="G664" s="8"/>
      <c r="I664" s="8"/>
    </row>
    <row r="665" spans="1:9" x14ac:dyDescent="0.25">
      <c r="A665" s="8"/>
      <c r="E665" s="8"/>
      <c r="F665" s="8"/>
      <c r="G665" s="8"/>
      <c r="I665" s="8"/>
    </row>
    <row r="666" spans="1:9" x14ac:dyDescent="0.25">
      <c r="A666" s="8"/>
      <c r="E666" s="8"/>
      <c r="F666" s="8"/>
      <c r="G666" s="8"/>
      <c r="I666" s="8"/>
    </row>
    <row r="667" spans="1:9" x14ac:dyDescent="0.25">
      <c r="A667" s="8"/>
      <c r="E667" s="8"/>
      <c r="F667" s="8"/>
      <c r="G667" s="8"/>
      <c r="I667" s="8"/>
    </row>
    <row r="668" spans="1:9" x14ac:dyDescent="0.25">
      <c r="A668" s="8"/>
      <c r="E668" s="8"/>
      <c r="F668" s="8"/>
      <c r="G668" s="8"/>
      <c r="I668" s="8"/>
    </row>
    <row r="669" spans="1:9" x14ac:dyDescent="0.25">
      <c r="A669" s="8"/>
      <c r="E669" s="8"/>
      <c r="F669" s="8"/>
      <c r="G669" s="8"/>
      <c r="I669" s="8"/>
    </row>
    <row r="670" spans="1:9" x14ac:dyDescent="0.25">
      <c r="A670" s="8"/>
      <c r="E670" s="8"/>
      <c r="F670" s="8"/>
      <c r="G670" s="8"/>
      <c r="I670" s="8"/>
    </row>
    <row r="671" spans="1:9" x14ac:dyDescent="0.25">
      <c r="A671" s="8"/>
      <c r="E671" s="8"/>
      <c r="F671" s="8"/>
      <c r="G671" s="8"/>
      <c r="I671" s="8"/>
    </row>
    <row r="672" spans="1:9" x14ac:dyDescent="0.25">
      <c r="A672" s="8"/>
      <c r="E672" s="8"/>
      <c r="F672" s="8"/>
      <c r="G672" s="8"/>
      <c r="I672" s="8"/>
    </row>
    <row r="673" spans="1:9" x14ac:dyDescent="0.25">
      <c r="A673" s="8"/>
      <c r="E673" s="8"/>
      <c r="F673" s="8"/>
      <c r="G673" s="8"/>
      <c r="I673" s="8"/>
    </row>
    <row r="674" spans="1:9" x14ac:dyDescent="0.25">
      <c r="A674" s="8"/>
      <c r="E674" s="8"/>
      <c r="F674" s="8"/>
      <c r="G674" s="8"/>
      <c r="I674" s="8"/>
    </row>
    <row r="675" spans="1:9" x14ac:dyDescent="0.25">
      <c r="A675" s="8"/>
      <c r="E675" s="8"/>
      <c r="F675" s="8"/>
      <c r="G675" s="8"/>
      <c r="I675" s="8"/>
    </row>
    <row r="676" spans="1:9" x14ac:dyDescent="0.25">
      <c r="A676" s="8"/>
      <c r="E676" s="8"/>
      <c r="F676" s="8"/>
      <c r="G676" s="8"/>
      <c r="I676" s="8"/>
    </row>
    <row r="677" spans="1:9" x14ac:dyDescent="0.25">
      <c r="A677" s="8"/>
      <c r="E677" s="8"/>
      <c r="F677" s="8"/>
      <c r="G677" s="8"/>
      <c r="I677" s="8"/>
    </row>
    <row r="678" spans="1:9" x14ac:dyDescent="0.25">
      <c r="A678" s="8"/>
      <c r="E678" s="8"/>
      <c r="F678" s="8"/>
      <c r="G678" s="8"/>
      <c r="I678" s="8"/>
    </row>
    <row r="679" spans="1:9" x14ac:dyDescent="0.25">
      <c r="A679" s="8"/>
      <c r="E679" s="8"/>
      <c r="F679" s="8"/>
      <c r="G679" s="8"/>
      <c r="I679" s="8"/>
    </row>
    <row r="680" spans="1:9" x14ac:dyDescent="0.25">
      <c r="A680" s="8"/>
      <c r="E680" s="8"/>
      <c r="F680" s="8"/>
      <c r="G680" s="8"/>
      <c r="I680" s="8"/>
    </row>
    <row r="681" spans="1:9" x14ac:dyDescent="0.25">
      <c r="A681" s="8"/>
      <c r="E681" s="8"/>
      <c r="F681" s="8"/>
      <c r="G681" s="8"/>
      <c r="I681" s="8"/>
    </row>
    <row r="682" spans="1:9" x14ac:dyDescent="0.25">
      <c r="A682" s="8"/>
      <c r="E682" s="8"/>
      <c r="F682" s="8"/>
      <c r="G682" s="8"/>
      <c r="I682" s="8"/>
    </row>
    <row r="683" spans="1:9" x14ac:dyDescent="0.25">
      <c r="A683" s="8"/>
      <c r="E683" s="8"/>
      <c r="F683" s="8"/>
      <c r="G683" s="8"/>
      <c r="I683" s="8"/>
    </row>
    <row r="684" spans="1:9" x14ac:dyDescent="0.25">
      <c r="A684" s="8"/>
      <c r="E684" s="8"/>
      <c r="F684" s="8"/>
      <c r="G684" s="8"/>
      <c r="I684" s="8"/>
    </row>
    <row r="685" spans="1:9" x14ac:dyDescent="0.25">
      <c r="A685" s="8"/>
      <c r="E685" s="8"/>
      <c r="F685" s="8"/>
      <c r="G685" s="8"/>
      <c r="I685" s="8"/>
    </row>
    <row r="686" spans="1:9" x14ac:dyDescent="0.25">
      <c r="A686" s="8"/>
      <c r="E686" s="8"/>
      <c r="F686" s="8"/>
      <c r="G686" s="8"/>
      <c r="I686" s="8"/>
    </row>
    <row r="687" spans="1:9" x14ac:dyDescent="0.25">
      <c r="A687" s="8"/>
      <c r="E687" s="8"/>
      <c r="F687" s="8"/>
      <c r="G687" s="8"/>
      <c r="I687" s="8"/>
    </row>
    <row r="688" spans="1:9" x14ac:dyDescent="0.25">
      <c r="A688" s="8"/>
      <c r="E688" s="8"/>
      <c r="F688" s="8"/>
      <c r="G688" s="8"/>
      <c r="I688" s="8"/>
    </row>
    <row r="689" spans="1:9" x14ac:dyDescent="0.25">
      <c r="A689" s="8"/>
      <c r="E689" s="8"/>
      <c r="F689" s="8"/>
      <c r="G689" s="8"/>
      <c r="I689" s="8"/>
    </row>
    <row r="690" spans="1:9" x14ac:dyDescent="0.25">
      <c r="A690" s="8"/>
      <c r="E690" s="8"/>
      <c r="F690" s="8"/>
      <c r="G690" s="8"/>
      <c r="I690" s="8"/>
    </row>
    <row r="691" spans="1:9" x14ac:dyDescent="0.25">
      <c r="A691" s="8"/>
      <c r="E691" s="8"/>
      <c r="F691" s="8"/>
      <c r="G691" s="8"/>
      <c r="I691" s="8"/>
    </row>
    <row r="692" spans="1:9" x14ac:dyDescent="0.25">
      <c r="A692" s="8"/>
      <c r="E692" s="8"/>
      <c r="F692" s="8"/>
      <c r="G692" s="8"/>
      <c r="I692" s="8"/>
    </row>
    <row r="693" spans="1:9" x14ac:dyDescent="0.25">
      <c r="A693" s="8"/>
      <c r="E693" s="8"/>
      <c r="F693" s="8"/>
      <c r="G693" s="8"/>
      <c r="I693" s="8"/>
    </row>
    <row r="694" spans="1:9" x14ac:dyDescent="0.25">
      <c r="A694" s="8"/>
      <c r="E694" s="8"/>
      <c r="F694" s="8"/>
      <c r="G694" s="8"/>
      <c r="I694" s="8"/>
    </row>
    <row r="695" spans="1:9" x14ac:dyDescent="0.25">
      <c r="A695" s="8"/>
      <c r="E695" s="8"/>
      <c r="F695" s="8"/>
      <c r="G695" s="8"/>
      <c r="I695" s="8"/>
    </row>
    <row r="696" spans="1:9" x14ac:dyDescent="0.25">
      <c r="A696" s="8"/>
      <c r="E696" s="8"/>
      <c r="F696" s="8"/>
      <c r="G696" s="8"/>
      <c r="I696" s="8"/>
    </row>
    <row r="697" spans="1:9" x14ac:dyDescent="0.25">
      <c r="A697" s="8"/>
      <c r="E697" s="8"/>
      <c r="F697" s="8"/>
      <c r="G697" s="8"/>
      <c r="I697" s="8"/>
    </row>
    <row r="698" spans="1:9" x14ac:dyDescent="0.25">
      <c r="A698" s="8"/>
      <c r="E698" s="8"/>
      <c r="F698" s="8"/>
      <c r="G698" s="8"/>
      <c r="I698" s="8"/>
    </row>
    <row r="699" spans="1:9" x14ac:dyDescent="0.25">
      <c r="A699" s="8"/>
      <c r="E699" s="8"/>
      <c r="F699" s="8"/>
      <c r="G699" s="8"/>
      <c r="I699" s="8"/>
    </row>
    <row r="700" spans="1:9" x14ac:dyDescent="0.25">
      <c r="A700" s="8"/>
      <c r="E700" s="8"/>
      <c r="F700" s="8"/>
      <c r="G700" s="8"/>
      <c r="I700" s="8"/>
    </row>
    <row r="701" spans="1:9" x14ac:dyDescent="0.25">
      <c r="A701" s="8"/>
      <c r="E701" s="8"/>
      <c r="F701" s="8"/>
      <c r="G701" s="8"/>
      <c r="I701" s="8"/>
    </row>
    <row r="702" spans="1:9" x14ac:dyDescent="0.25">
      <c r="A702" s="8"/>
      <c r="E702" s="8"/>
      <c r="F702" s="8"/>
      <c r="G702" s="8"/>
      <c r="I702" s="8"/>
    </row>
    <row r="703" spans="1:9" x14ac:dyDescent="0.25">
      <c r="A703" s="8"/>
      <c r="E703" s="8"/>
      <c r="F703" s="8"/>
      <c r="G703" s="8"/>
      <c r="I703" s="8"/>
    </row>
    <row r="704" spans="1:9" x14ac:dyDescent="0.25">
      <c r="A704" s="8"/>
      <c r="E704" s="8"/>
      <c r="F704" s="8"/>
      <c r="G704" s="8"/>
      <c r="I704" s="8"/>
    </row>
    <row r="705" spans="1:9" x14ac:dyDescent="0.25">
      <c r="A705" s="8"/>
      <c r="E705" s="8"/>
      <c r="F705" s="8"/>
      <c r="G705" s="8"/>
      <c r="I705" s="8"/>
    </row>
    <row r="706" spans="1:9" x14ac:dyDescent="0.25">
      <c r="A706" s="8"/>
      <c r="E706" s="8"/>
      <c r="F706" s="8"/>
      <c r="G706" s="8"/>
      <c r="I706" s="8"/>
    </row>
    <row r="707" spans="1:9" x14ac:dyDescent="0.25">
      <c r="A707" s="8"/>
      <c r="E707" s="8"/>
      <c r="F707" s="8"/>
      <c r="G707" s="8"/>
      <c r="I707" s="8"/>
    </row>
    <row r="708" spans="1:9" x14ac:dyDescent="0.25">
      <c r="A708" s="8"/>
      <c r="E708" s="8"/>
      <c r="F708" s="8"/>
      <c r="G708" s="8"/>
      <c r="I708" s="8"/>
    </row>
    <row r="709" spans="1:9" x14ac:dyDescent="0.25">
      <c r="A709" s="8"/>
      <c r="E709" s="8"/>
      <c r="F709" s="8"/>
      <c r="G709" s="8"/>
      <c r="I709" s="8"/>
    </row>
    <row r="710" spans="1:9" x14ac:dyDescent="0.25">
      <c r="A710" s="8"/>
      <c r="E710" s="8"/>
      <c r="F710" s="8"/>
      <c r="G710" s="8"/>
      <c r="I710" s="8"/>
    </row>
    <row r="711" spans="1:9" x14ac:dyDescent="0.25">
      <c r="A711" s="8"/>
      <c r="E711" s="8"/>
      <c r="F711" s="8"/>
      <c r="G711" s="8"/>
      <c r="I711" s="8"/>
    </row>
    <row r="712" spans="1:9" x14ac:dyDescent="0.25">
      <c r="A712" s="8"/>
      <c r="E712" s="8"/>
      <c r="F712" s="8"/>
      <c r="G712" s="8"/>
      <c r="I712" s="8"/>
    </row>
    <row r="713" spans="1:9" x14ac:dyDescent="0.25">
      <c r="A713" s="8"/>
      <c r="E713" s="8"/>
      <c r="F713" s="8"/>
      <c r="G713" s="8"/>
      <c r="I713" s="8"/>
    </row>
    <row r="714" spans="1:9" x14ac:dyDescent="0.25">
      <c r="A714" s="8"/>
      <c r="E714" s="8"/>
      <c r="F714" s="8"/>
      <c r="G714" s="8"/>
      <c r="I714" s="8"/>
    </row>
    <row r="715" spans="1:9" x14ac:dyDescent="0.25">
      <c r="A715" s="8"/>
      <c r="E715" s="8"/>
      <c r="F715" s="8"/>
      <c r="G715" s="8"/>
      <c r="I715" s="8"/>
    </row>
    <row r="716" spans="1:9" x14ac:dyDescent="0.25">
      <c r="A716" s="8"/>
      <c r="E716" s="8"/>
      <c r="F716" s="8"/>
      <c r="G716" s="8"/>
      <c r="I716" s="8"/>
    </row>
    <row r="717" spans="1:9" x14ac:dyDescent="0.25">
      <c r="A717" s="8"/>
      <c r="E717" s="8"/>
      <c r="F717" s="8"/>
      <c r="G717" s="8"/>
      <c r="I717" s="8"/>
    </row>
    <row r="718" spans="1:9" x14ac:dyDescent="0.25">
      <c r="A718" s="8"/>
      <c r="E718" s="8"/>
      <c r="F718" s="8"/>
      <c r="G718" s="8"/>
      <c r="I718" s="8"/>
    </row>
    <row r="719" spans="1:9" x14ac:dyDescent="0.25">
      <c r="A719" s="8"/>
      <c r="E719" s="8"/>
      <c r="F719" s="8"/>
      <c r="G719" s="8"/>
      <c r="I719" s="8"/>
    </row>
    <row r="720" spans="1:9" x14ac:dyDescent="0.25">
      <c r="A720" s="8"/>
      <c r="E720" s="8"/>
      <c r="F720" s="8"/>
      <c r="G720" s="8"/>
      <c r="I720" s="8"/>
    </row>
    <row r="721" spans="1:9" x14ac:dyDescent="0.25">
      <c r="A721" s="8"/>
      <c r="E721" s="8"/>
      <c r="F721" s="8"/>
      <c r="G721" s="8"/>
      <c r="I721" s="8"/>
    </row>
    <row r="722" spans="1:9" x14ac:dyDescent="0.25">
      <c r="A722" s="8"/>
      <c r="E722" s="8"/>
      <c r="F722" s="8"/>
      <c r="G722" s="8"/>
      <c r="I722" s="8"/>
    </row>
    <row r="723" spans="1:9" x14ac:dyDescent="0.25">
      <c r="A723" s="8"/>
      <c r="E723" s="8"/>
      <c r="F723" s="8"/>
      <c r="G723" s="8"/>
      <c r="I723" s="8"/>
    </row>
    <row r="724" spans="1:9" x14ac:dyDescent="0.25">
      <c r="A724" s="8"/>
      <c r="E724" s="8"/>
      <c r="F724" s="8"/>
      <c r="G724" s="8"/>
      <c r="I724" s="8"/>
    </row>
    <row r="725" spans="1:9" x14ac:dyDescent="0.25">
      <c r="A725" s="8"/>
      <c r="E725" s="8"/>
      <c r="F725" s="8"/>
      <c r="G725" s="8"/>
      <c r="I725" s="8"/>
    </row>
    <row r="726" spans="1:9" x14ac:dyDescent="0.25">
      <c r="A726" s="8"/>
      <c r="E726" s="8"/>
      <c r="F726" s="8"/>
      <c r="G726" s="8"/>
      <c r="I726" s="8"/>
    </row>
    <row r="727" spans="1:9" x14ac:dyDescent="0.25">
      <c r="A727" s="8"/>
      <c r="E727" s="8"/>
      <c r="F727" s="8"/>
      <c r="G727" s="8"/>
      <c r="I727" s="8"/>
    </row>
    <row r="728" spans="1:9" x14ac:dyDescent="0.25">
      <c r="A728" s="8"/>
      <c r="E728" s="8"/>
      <c r="F728" s="8"/>
      <c r="G728" s="8"/>
      <c r="I728" s="8"/>
    </row>
    <row r="729" spans="1:9" x14ac:dyDescent="0.25">
      <c r="A729" s="8"/>
      <c r="E729" s="8"/>
      <c r="F729" s="8"/>
      <c r="G729" s="8"/>
      <c r="I729" s="8"/>
    </row>
    <row r="730" spans="1:9" x14ac:dyDescent="0.25">
      <c r="A730" s="8"/>
      <c r="E730" s="8"/>
      <c r="F730" s="8"/>
      <c r="G730" s="8"/>
      <c r="I730" s="8"/>
    </row>
    <row r="731" spans="1:9" x14ac:dyDescent="0.25">
      <c r="A731" s="8"/>
      <c r="E731" s="8"/>
      <c r="F731" s="8"/>
      <c r="G731" s="8"/>
      <c r="I731" s="8"/>
    </row>
    <row r="732" spans="1:9" x14ac:dyDescent="0.25">
      <c r="A732" s="8"/>
      <c r="E732" s="8"/>
      <c r="F732" s="8"/>
      <c r="G732" s="8"/>
      <c r="I732" s="8"/>
    </row>
    <row r="733" spans="1:9" x14ac:dyDescent="0.25">
      <c r="A733" s="8"/>
      <c r="E733" s="8"/>
      <c r="F733" s="8"/>
      <c r="G733" s="8"/>
      <c r="I733" s="8"/>
    </row>
    <row r="734" spans="1:9" x14ac:dyDescent="0.25">
      <c r="A734" s="8"/>
      <c r="E734" s="8"/>
      <c r="F734" s="8"/>
      <c r="G734" s="8"/>
      <c r="I734" s="8"/>
    </row>
    <row r="735" spans="1:9" x14ac:dyDescent="0.25">
      <c r="A735" s="8"/>
      <c r="E735" s="8"/>
      <c r="F735" s="8"/>
      <c r="G735" s="8"/>
      <c r="I735" s="8"/>
    </row>
    <row r="736" spans="1:9" x14ac:dyDescent="0.25">
      <c r="A736" s="8"/>
      <c r="E736" s="8"/>
      <c r="F736" s="8"/>
      <c r="G736" s="8"/>
      <c r="I736" s="8"/>
    </row>
    <row r="737" spans="1:9" x14ac:dyDescent="0.25">
      <c r="A737" s="8"/>
      <c r="E737" s="8"/>
      <c r="F737" s="8"/>
      <c r="G737" s="8"/>
      <c r="I737" s="8"/>
    </row>
    <row r="738" spans="1:9" x14ac:dyDescent="0.25">
      <c r="A738" s="8"/>
      <c r="E738" s="8"/>
      <c r="F738" s="8"/>
      <c r="G738" s="8"/>
      <c r="I738" s="8"/>
    </row>
    <row r="739" spans="1:9" x14ac:dyDescent="0.25">
      <c r="A739" s="8"/>
      <c r="E739" s="8"/>
      <c r="F739" s="8"/>
      <c r="G739" s="8"/>
      <c r="I739" s="8"/>
    </row>
    <row r="740" spans="1:9" x14ac:dyDescent="0.25">
      <c r="A740" s="8"/>
      <c r="E740" s="8"/>
      <c r="F740" s="8"/>
      <c r="G740" s="8"/>
      <c r="I740" s="8"/>
    </row>
    <row r="741" spans="1:9" x14ac:dyDescent="0.25">
      <c r="A741" s="8"/>
      <c r="E741" s="8"/>
      <c r="F741" s="8"/>
      <c r="G741" s="8"/>
      <c r="I741" s="8"/>
    </row>
    <row r="742" spans="1:9" x14ac:dyDescent="0.25">
      <c r="A742" s="8"/>
      <c r="E742" s="8"/>
      <c r="F742" s="8"/>
      <c r="G742" s="8"/>
      <c r="I742" s="8"/>
    </row>
    <row r="743" spans="1:9" x14ac:dyDescent="0.25">
      <c r="A743" s="8"/>
      <c r="E743" s="8"/>
      <c r="F743" s="8"/>
      <c r="G743" s="8"/>
      <c r="I743" s="8"/>
    </row>
    <row r="744" spans="1:9" x14ac:dyDescent="0.25">
      <c r="A744" s="8"/>
      <c r="E744" s="8"/>
      <c r="F744" s="8"/>
      <c r="G744" s="8"/>
      <c r="I744" s="8"/>
    </row>
    <row r="745" spans="1:9" x14ac:dyDescent="0.25">
      <c r="A745" s="8"/>
      <c r="E745" s="8"/>
      <c r="F745" s="8"/>
      <c r="G745" s="8"/>
      <c r="I745" s="8"/>
    </row>
    <row r="746" spans="1:9" x14ac:dyDescent="0.25">
      <c r="A746" s="8"/>
      <c r="E746" s="8"/>
      <c r="F746" s="8"/>
      <c r="G746" s="8"/>
      <c r="I746" s="8"/>
    </row>
    <row r="747" spans="1:9" x14ac:dyDescent="0.25">
      <c r="A747" s="8"/>
      <c r="E747" s="8"/>
      <c r="F747" s="8"/>
      <c r="G747" s="8"/>
      <c r="I747" s="8"/>
    </row>
    <row r="748" spans="1:9" x14ac:dyDescent="0.25">
      <c r="A748" s="8"/>
      <c r="E748" s="8"/>
      <c r="F748" s="8"/>
      <c r="G748" s="8"/>
      <c r="I748" s="8"/>
    </row>
    <row r="749" spans="1:9" x14ac:dyDescent="0.25">
      <c r="A749" s="8"/>
      <c r="E749" s="8"/>
      <c r="F749" s="8"/>
      <c r="G749" s="8"/>
      <c r="I749" s="8"/>
    </row>
    <row r="750" spans="1:9" x14ac:dyDescent="0.25">
      <c r="A750" s="8"/>
      <c r="E750" s="8"/>
      <c r="F750" s="8"/>
      <c r="G750" s="8"/>
      <c r="I750" s="8"/>
    </row>
    <row r="751" spans="1:9" x14ac:dyDescent="0.25">
      <c r="A751" s="8"/>
      <c r="E751" s="8"/>
      <c r="F751" s="8"/>
      <c r="G751" s="8"/>
      <c r="I751" s="8"/>
    </row>
    <row r="752" spans="1:9" x14ac:dyDescent="0.25">
      <c r="A752" s="8"/>
      <c r="E752" s="8"/>
      <c r="F752" s="8"/>
      <c r="G752" s="8"/>
      <c r="I752" s="8"/>
    </row>
    <row r="753" spans="1:9" x14ac:dyDescent="0.25">
      <c r="A753" s="8"/>
      <c r="E753" s="8"/>
      <c r="F753" s="8"/>
      <c r="G753" s="8"/>
      <c r="I753" s="8"/>
    </row>
    <row r="754" spans="1:9" x14ac:dyDescent="0.25">
      <c r="A754" s="8"/>
      <c r="E754" s="8"/>
      <c r="F754" s="8"/>
      <c r="G754" s="8"/>
      <c r="I754" s="8"/>
    </row>
    <row r="755" spans="1:9" x14ac:dyDescent="0.25">
      <c r="A755" s="8"/>
      <c r="E755" s="8"/>
      <c r="F755" s="8"/>
      <c r="G755" s="8"/>
      <c r="I755" s="8"/>
    </row>
    <row r="756" spans="1:9" x14ac:dyDescent="0.25">
      <c r="A756" s="8"/>
      <c r="E756" s="8"/>
      <c r="F756" s="8"/>
      <c r="G756" s="8"/>
      <c r="I756" s="8"/>
    </row>
    <row r="757" spans="1:9" x14ac:dyDescent="0.25">
      <c r="A757" s="8"/>
      <c r="E757" s="8"/>
      <c r="F757" s="8"/>
      <c r="G757" s="8"/>
      <c r="I757" s="8"/>
    </row>
    <row r="758" spans="1:9" x14ac:dyDescent="0.25">
      <c r="A758" s="8"/>
      <c r="E758" s="8"/>
      <c r="F758" s="8"/>
      <c r="G758" s="8"/>
      <c r="I758" s="8"/>
    </row>
    <row r="759" spans="1:9" x14ac:dyDescent="0.25">
      <c r="A759" s="8"/>
      <c r="E759" s="8"/>
      <c r="F759" s="8"/>
      <c r="G759" s="8"/>
      <c r="I759" s="8"/>
    </row>
    <row r="760" spans="1:9" x14ac:dyDescent="0.25">
      <c r="A760" s="8"/>
      <c r="E760" s="8"/>
      <c r="F760" s="8"/>
      <c r="G760" s="8"/>
      <c r="I760" s="8"/>
    </row>
    <row r="761" spans="1:9" x14ac:dyDescent="0.25">
      <c r="A761" s="8"/>
      <c r="E761" s="8"/>
      <c r="F761" s="8"/>
      <c r="G761" s="8"/>
      <c r="I761" s="8"/>
    </row>
    <row r="762" spans="1:9" x14ac:dyDescent="0.25">
      <c r="A762" s="8"/>
      <c r="E762" s="8"/>
      <c r="F762" s="8"/>
      <c r="G762" s="8"/>
      <c r="I762" s="8"/>
    </row>
    <row r="763" spans="1:9" x14ac:dyDescent="0.25">
      <c r="A763" s="8"/>
      <c r="E763" s="8"/>
      <c r="F763" s="8"/>
      <c r="G763" s="8"/>
      <c r="I763" s="8"/>
    </row>
    <row r="764" spans="1:9" x14ac:dyDescent="0.25">
      <c r="A764" s="8"/>
      <c r="E764" s="8"/>
      <c r="F764" s="8"/>
      <c r="G764" s="8"/>
      <c r="I764" s="8"/>
    </row>
    <row r="765" spans="1:9" x14ac:dyDescent="0.25">
      <c r="A765" s="8"/>
      <c r="E765" s="8"/>
      <c r="F765" s="8"/>
      <c r="G765" s="8"/>
      <c r="I765" s="8"/>
    </row>
    <row r="766" spans="1:9" x14ac:dyDescent="0.25">
      <c r="A766" s="8"/>
      <c r="E766" s="8"/>
      <c r="F766" s="8"/>
      <c r="G766" s="8"/>
      <c r="I766" s="8"/>
    </row>
    <row r="767" spans="1:9" x14ac:dyDescent="0.25">
      <c r="A767" s="8"/>
      <c r="E767" s="8"/>
      <c r="F767" s="8"/>
      <c r="G767" s="8"/>
      <c r="I767" s="8"/>
    </row>
    <row r="768" spans="1:9" x14ac:dyDescent="0.25">
      <c r="A768" s="8"/>
      <c r="E768" s="8"/>
      <c r="F768" s="8"/>
      <c r="G768" s="8"/>
      <c r="I768" s="8"/>
    </row>
    <row r="769" spans="1:9" x14ac:dyDescent="0.25">
      <c r="A769" s="8"/>
      <c r="E769" s="8"/>
      <c r="F769" s="8"/>
      <c r="G769" s="8"/>
      <c r="I769" s="8"/>
    </row>
    <row r="770" spans="1:9" x14ac:dyDescent="0.25">
      <c r="A770" s="8"/>
      <c r="E770" s="8"/>
      <c r="F770" s="8"/>
      <c r="G770" s="8"/>
      <c r="I770" s="8"/>
    </row>
    <row r="771" spans="1:9" x14ac:dyDescent="0.25">
      <c r="A771" s="8"/>
      <c r="E771" s="8"/>
      <c r="F771" s="8"/>
      <c r="G771" s="8"/>
      <c r="I771" s="8"/>
    </row>
    <row r="772" spans="1:9" x14ac:dyDescent="0.25">
      <c r="A772" s="8"/>
      <c r="E772" s="8"/>
      <c r="F772" s="8"/>
      <c r="G772" s="8"/>
      <c r="I772" s="8"/>
    </row>
    <row r="773" spans="1:9" x14ac:dyDescent="0.25">
      <c r="A773" s="8"/>
      <c r="E773" s="8"/>
      <c r="F773" s="8"/>
      <c r="G773" s="8"/>
      <c r="I773" s="8"/>
    </row>
    <row r="774" spans="1:9" x14ac:dyDescent="0.25">
      <c r="A774" s="8"/>
      <c r="E774" s="8"/>
      <c r="F774" s="8"/>
      <c r="G774" s="8"/>
      <c r="I774" s="8"/>
    </row>
    <row r="775" spans="1:9" x14ac:dyDescent="0.25">
      <c r="A775" s="8"/>
      <c r="E775" s="8"/>
      <c r="F775" s="8"/>
      <c r="G775" s="8"/>
      <c r="I775" s="8"/>
    </row>
    <row r="776" spans="1:9" x14ac:dyDescent="0.25">
      <c r="A776" s="8"/>
      <c r="E776" s="8"/>
      <c r="F776" s="8"/>
      <c r="G776" s="8"/>
      <c r="I776" s="8"/>
    </row>
    <row r="777" spans="1:9" x14ac:dyDescent="0.25">
      <c r="A777" s="8"/>
      <c r="E777" s="8"/>
      <c r="F777" s="8"/>
      <c r="G777" s="8"/>
      <c r="I777" s="8"/>
    </row>
    <row r="778" spans="1:9" x14ac:dyDescent="0.25">
      <c r="A778" s="8"/>
      <c r="E778" s="8"/>
      <c r="F778" s="8"/>
      <c r="G778" s="8"/>
      <c r="I778" s="8"/>
    </row>
    <row r="779" spans="1:9" x14ac:dyDescent="0.25">
      <c r="A779" s="8"/>
      <c r="E779" s="8"/>
      <c r="F779" s="8"/>
      <c r="G779" s="8"/>
      <c r="I779" s="8"/>
    </row>
    <row r="780" spans="1:9" x14ac:dyDescent="0.25">
      <c r="A780" s="8"/>
      <c r="E780" s="8"/>
      <c r="F780" s="8"/>
      <c r="G780" s="8"/>
      <c r="I780" s="8"/>
    </row>
    <row r="781" spans="1:9" x14ac:dyDescent="0.25">
      <c r="A781" s="8"/>
      <c r="E781" s="8"/>
      <c r="F781" s="8"/>
      <c r="G781" s="8"/>
      <c r="I781" s="8"/>
    </row>
    <row r="782" spans="1:9" x14ac:dyDescent="0.25">
      <c r="A782" s="8"/>
      <c r="E782" s="8"/>
      <c r="F782" s="8"/>
      <c r="G782" s="8"/>
      <c r="I782" s="8"/>
    </row>
    <row r="783" spans="1:9" x14ac:dyDescent="0.25">
      <c r="A783" s="8"/>
      <c r="E783" s="8"/>
      <c r="F783" s="8"/>
      <c r="G783" s="8"/>
      <c r="I783" s="8"/>
    </row>
    <row r="784" spans="1:9" x14ac:dyDescent="0.25">
      <c r="A784" s="8"/>
      <c r="E784" s="8"/>
      <c r="F784" s="8"/>
      <c r="G784" s="8"/>
      <c r="I784" s="8"/>
    </row>
    <row r="785" spans="1:9" x14ac:dyDescent="0.25">
      <c r="A785" s="8"/>
      <c r="E785" s="8"/>
      <c r="F785" s="8"/>
      <c r="G785" s="8"/>
      <c r="I785" s="8"/>
    </row>
    <row r="786" spans="1:9" x14ac:dyDescent="0.25">
      <c r="A786" s="8"/>
      <c r="E786" s="8"/>
      <c r="F786" s="8"/>
      <c r="G786" s="8"/>
      <c r="I786" s="8"/>
    </row>
    <row r="787" spans="1:9" x14ac:dyDescent="0.25">
      <c r="A787" s="8"/>
      <c r="E787" s="8"/>
      <c r="F787" s="8"/>
      <c r="G787" s="8"/>
      <c r="I787" s="8"/>
    </row>
    <row r="788" spans="1:9" x14ac:dyDescent="0.25">
      <c r="A788" s="8"/>
      <c r="E788" s="8"/>
      <c r="F788" s="8"/>
      <c r="G788" s="8"/>
      <c r="I788" s="8"/>
    </row>
    <row r="789" spans="1:9" x14ac:dyDescent="0.25">
      <c r="A789" s="8"/>
      <c r="E789" s="8"/>
      <c r="F789" s="8"/>
      <c r="G789" s="8"/>
      <c r="I789" s="8"/>
    </row>
    <row r="790" spans="1:9" x14ac:dyDescent="0.25">
      <c r="A790" s="8"/>
      <c r="E790" s="8"/>
      <c r="F790" s="8"/>
      <c r="G790" s="8"/>
      <c r="I790" s="8"/>
    </row>
    <row r="791" spans="1:9" x14ac:dyDescent="0.25">
      <c r="A791" s="8"/>
      <c r="E791" s="8"/>
      <c r="F791" s="8"/>
      <c r="G791" s="8"/>
      <c r="I791" s="8"/>
    </row>
    <row r="792" spans="1:9" x14ac:dyDescent="0.25">
      <c r="A792" s="8"/>
      <c r="E792" s="8"/>
      <c r="F792" s="8"/>
      <c r="G792" s="8"/>
      <c r="I792" s="8"/>
    </row>
    <row r="793" spans="1:9" x14ac:dyDescent="0.25">
      <c r="A793" s="8"/>
      <c r="E793" s="8"/>
      <c r="F793" s="8"/>
      <c r="G793" s="8"/>
      <c r="I793" s="8"/>
    </row>
    <row r="794" spans="1:9" x14ac:dyDescent="0.25">
      <c r="A794" s="8"/>
      <c r="E794" s="8"/>
      <c r="F794" s="8"/>
      <c r="G794" s="8"/>
      <c r="I794" s="8"/>
    </row>
    <row r="795" spans="1:9" x14ac:dyDescent="0.25">
      <c r="A795" s="8"/>
      <c r="E795" s="8"/>
      <c r="F795" s="8"/>
      <c r="G795" s="8"/>
      <c r="I795" s="8"/>
    </row>
    <row r="796" spans="1:9" x14ac:dyDescent="0.25">
      <c r="A796" s="8"/>
      <c r="E796" s="8"/>
      <c r="F796" s="8"/>
      <c r="G796" s="8"/>
      <c r="I796" s="8"/>
    </row>
    <row r="797" spans="1:9" x14ac:dyDescent="0.25">
      <c r="A797" s="8"/>
      <c r="E797" s="8"/>
      <c r="F797" s="8"/>
      <c r="G797" s="8"/>
      <c r="I797" s="8"/>
    </row>
    <row r="798" spans="1:9" x14ac:dyDescent="0.25">
      <c r="A798" s="8"/>
      <c r="E798" s="8"/>
      <c r="F798" s="8"/>
      <c r="G798" s="8"/>
      <c r="I798" s="8"/>
    </row>
    <row r="799" spans="1:9" x14ac:dyDescent="0.25">
      <c r="A799" s="8"/>
      <c r="E799" s="8"/>
      <c r="F799" s="8"/>
      <c r="G799" s="8"/>
      <c r="I799" s="8"/>
    </row>
    <row r="800" spans="1:9" x14ac:dyDescent="0.25">
      <c r="A800" s="8"/>
      <c r="E800" s="8"/>
      <c r="F800" s="8"/>
      <c r="G800" s="8"/>
      <c r="I800" s="8"/>
    </row>
    <row r="801" spans="1:9" x14ac:dyDescent="0.25">
      <c r="A801" s="8"/>
      <c r="E801" s="8"/>
      <c r="F801" s="8"/>
      <c r="G801" s="8"/>
      <c r="I801" s="8"/>
    </row>
    <row r="802" spans="1:9" x14ac:dyDescent="0.25">
      <c r="A802" s="8"/>
      <c r="E802" s="8"/>
      <c r="F802" s="8"/>
      <c r="G802" s="8"/>
      <c r="I802" s="8"/>
    </row>
    <row r="803" spans="1:9" x14ac:dyDescent="0.25">
      <c r="A803" s="8"/>
      <c r="E803" s="8"/>
      <c r="F803" s="8"/>
      <c r="G803" s="8"/>
      <c r="I803" s="8"/>
    </row>
    <row r="804" spans="1:9" x14ac:dyDescent="0.25">
      <c r="A804" s="8"/>
      <c r="E804" s="8"/>
      <c r="F804" s="8"/>
      <c r="G804" s="8"/>
      <c r="I804" s="8"/>
    </row>
    <row r="805" spans="1:9" x14ac:dyDescent="0.25">
      <c r="A805" s="8"/>
      <c r="E805" s="8"/>
      <c r="F805" s="8"/>
      <c r="G805" s="8"/>
      <c r="I805" s="8"/>
    </row>
    <row r="806" spans="1:9" x14ac:dyDescent="0.25">
      <c r="A806" s="8"/>
      <c r="E806" s="8"/>
      <c r="F806" s="8"/>
      <c r="G806" s="8"/>
      <c r="I806" s="8"/>
    </row>
    <row r="807" spans="1:9" x14ac:dyDescent="0.25">
      <c r="A807" s="8"/>
      <c r="E807" s="8"/>
      <c r="F807" s="8"/>
      <c r="G807" s="8"/>
      <c r="I807" s="8"/>
    </row>
    <row r="808" spans="1:9" x14ac:dyDescent="0.25">
      <c r="A808" s="8"/>
      <c r="E808" s="8"/>
      <c r="F808" s="8"/>
      <c r="G808" s="8"/>
      <c r="I808" s="8"/>
    </row>
    <row r="809" spans="1:9" x14ac:dyDescent="0.25">
      <c r="A809" s="8"/>
      <c r="E809" s="8"/>
      <c r="F809" s="8"/>
      <c r="G809" s="8"/>
      <c r="I809" s="8"/>
    </row>
    <row r="810" spans="1:9" x14ac:dyDescent="0.25">
      <c r="A810" s="8"/>
      <c r="E810" s="8"/>
      <c r="F810" s="8"/>
      <c r="G810" s="8"/>
      <c r="I810" s="8"/>
    </row>
    <row r="811" spans="1:9" x14ac:dyDescent="0.25">
      <c r="A811" s="8"/>
      <c r="E811" s="8"/>
      <c r="F811" s="8"/>
      <c r="G811" s="8"/>
      <c r="I811" s="8"/>
    </row>
    <row r="812" spans="1:9" x14ac:dyDescent="0.25">
      <c r="A812" s="8"/>
      <c r="E812" s="8"/>
      <c r="F812" s="8"/>
      <c r="G812" s="8"/>
      <c r="I812" s="8"/>
    </row>
    <row r="813" spans="1:9" x14ac:dyDescent="0.25">
      <c r="A813" s="8"/>
      <c r="E813" s="8"/>
      <c r="F813" s="8"/>
      <c r="G813" s="8"/>
      <c r="I813" s="8"/>
    </row>
    <row r="814" spans="1:9" x14ac:dyDescent="0.25">
      <c r="A814" s="8"/>
      <c r="E814" s="8"/>
      <c r="F814" s="8"/>
      <c r="G814" s="8"/>
      <c r="I814" s="8"/>
    </row>
    <row r="815" spans="1:9" x14ac:dyDescent="0.25">
      <c r="A815" s="8"/>
      <c r="E815" s="8"/>
      <c r="F815" s="8"/>
      <c r="G815" s="8"/>
      <c r="I815" s="8"/>
    </row>
    <row r="816" spans="1:9" x14ac:dyDescent="0.25">
      <c r="A816" s="8"/>
      <c r="E816" s="8"/>
      <c r="F816" s="8"/>
      <c r="G816" s="8"/>
      <c r="I816" s="8"/>
    </row>
    <row r="817" spans="1:9" x14ac:dyDescent="0.25">
      <c r="A817" s="8"/>
      <c r="E817" s="8"/>
      <c r="F817" s="8"/>
      <c r="G817" s="8"/>
      <c r="I817" s="8"/>
    </row>
    <row r="818" spans="1:9" x14ac:dyDescent="0.25">
      <c r="A818" s="8"/>
      <c r="E818" s="8"/>
      <c r="F818" s="8"/>
      <c r="G818" s="8"/>
      <c r="I818" s="8"/>
    </row>
    <row r="819" spans="1:9" x14ac:dyDescent="0.25">
      <c r="A819" s="8"/>
      <c r="E819" s="8"/>
      <c r="F819" s="8"/>
      <c r="G819" s="8"/>
      <c r="I819" s="8"/>
    </row>
    <row r="820" spans="1:9" x14ac:dyDescent="0.25">
      <c r="A820" s="8"/>
      <c r="E820" s="8"/>
      <c r="F820" s="8"/>
      <c r="G820" s="8"/>
      <c r="I820" s="8"/>
    </row>
    <row r="821" spans="1:9" x14ac:dyDescent="0.25">
      <c r="A821" s="8"/>
      <c r="E821" s="8"/>
      <c r="F821" s="8"/>
      <c r="G821" s="8"/>
      <c r="I821" s="8"/>
    </row>
    <row r="822" spans="1:9" x14ac:dyDescent="0.25">
      <c r="A822" s="8"/>
      <c r="E822" s="8"/>
      <c r="F822" s="8"/>
      <c r="G822" s="8"/>
      <c r="I822" s="8"/>
    </row>
    <row r="823" spans="1:9" x14ac:dyDescent="0.25">
      <c r="A823" s="8"/>
      <c r="E823" s="8"/>
      <c r="F823" s="8"/>
      <c r="G823" s="8"/>
      <c r="I823" s="8"/>
    </row>
    <row r="824" spans="1:9" x14ac:dyDescent="0.25">
      <c r="A824" s="8"/>
      <c r="E824" s="8"/>
      <c r="F824" s="8"/>
      <c r="G824" s="8"/>
      <c r="I824" s="8"/>
    </row>
    <row r="825" spans="1:9" x14ac:dyDescent="0.25">
      <c r="A825" s="8"/>
      <c r="E825" s="8"/>
      <c r="F825" s="8"/>
      <c r="G825" s="8"/>
      <c r="I825" s="8"/>
    </row>
    <row r="826" spans="1:9" x14ac:dyDescent="0.25">
      <c r="A826" s="8"/>
      <c r="E826" s="8"/>
      <c r="F826" s="8"/>
      <c r="G826" s="8"/>
      <c r="I826" s="8"/>
    </row>
    <row r="827" spans="1:9" x14ac:dyDescent="0.25">
      <c r="A827" s="8"/>
      <c r="E827" s="8"/>
      <c r="F827" s="8"/>
      <c r="G827" s="8"/>
      <c r="I827" s="8"/>
    </row>
    <row r="828" spans="1:9" x14ac:dyDescent="0.25">
      <c r="A828" s="8"/>
      <c r="E828" s="8"/>
      <c r="F828" s="8"/>
      <c r="G828" s="8"/>
      <c r="I828" s="8"/>
    </row>
    <row r="829" spans="1:9" x14ac:dyDescent="0.25">
      <c r="A829" s="8"/>
      <c r="E829" s="8"/>
      <c r="F829" s="8"/>
      <c r="G829" s="8"/>
      <c r="I829" s="8"/>
    </row>
    <row r="830" spans="1:9" x14ac:dyDescent="0.25">
      <c r="A830" s="8"/>
      <c r="E830" s="8"/>
      <c r="F830" s="8"/>
      <c r="G830" s="8"/>
      <c r="I830" s="8"/>
    </row>
    <row r="831" spans="1:9" x14ac:dyDescent="0.25">
      <c r="A831" s="8"/>
      <c r="E831" s="8"/>
      <c r="F831" s="8"/>
      <c r="G831" s="8"/>
      <c r="I831" s="8"/>
    </row>
    <row r="832" spans="1:9" x14ac:dyDescent="0.25">
      <c r="A832" s="8"/>
      <c r="E832" s="8"/>
      <c r="F832" s="8"/>
      <c r="G832" s="8"/>
      <c r="I832" s="8"/>
    </row>
    <row r="833" spans="1:9" x14ac:dyDescent="0.25">
      <c r="A833" s="8"/>
      <c r="E833" s="8"/>
      <c r="F833" s="8"/>
      <c r="G833" s="8"/>
      <c r="I833" s="8"/>
    </row>
    <row r="834" spans="1:9" x14ac:dyDescent="0.25">
      <c r="A834" s="8"/>
      <c r="E834" s="8"/>
      <c r="F834" s="8"/>
      <c r="G834" s="8"/>
      <c r="I834" s="8"/>
    </row>
    <row r="835" spans="1:9" x14ac:dyDescent="0.25">
      <c r="A835" s="8"/>
      <c r="E835" s="8"/>
      <c r="F835" s="8"/>
      <c r="G835" s="8"/>
      <c r="I835" s="8"/>
    </row>
    <row r="836" spans="1:9" x14ac:dyDescent="0.25">
      <c r="A836" s="8"/>
      <c r="E836" s="8"/>
      <c r="F836" s="8"/>
      <c r="G836" s="8"/>
      <c r="I836" s="8"/>
    </row>
    <row r="837" spans="1:9" x14ac:dyDescent="0.25">
      <c r="A837" s="8"/>
      <c r="E837" s="8"/>
      <c r="F837" s="8"/>
      <c r="G837" s="8"/>
      <c r="I837" s="8"/>
    </row>
    <row r="838" spans="1:9" x14ac:dyDescent="0.25">
      <c r="A838" s="8"/>
      <c r="E838" s="8"/>
      <c r="F838" s="8"/>
      <c r="G838" s="8"/>
      <c r="I838" s="8"/>
    </row>
    <row r="839" spans="1:9" x14ac:dyDescent="0.25">
      <c r="A839" s="8"/>
      <c r="E839" s="8"/>
      <c r="F839" s="8"/>
      <c r="G839" s="8"/>
      <c r="I839" s="8"/>
    </row>
    <row r="840" spans="1:9" x14ac:dyDescent="0.25">
      <c r="A840" s="8"/>
      <c r="E840" s="8"/>
      <c r="F840" s="8"/>
      <c r="G840" s="8"/>
      <c r="I840" s="8"/>
    </row>
    <row r="841" spans="1:9" x14ac:dyDescent="0.25">
      <c r="A841" s="8"/>
      <c r="E841" s="8"/>
      <c r="F841" s="8"/>
      <c r="G841" s="8"/>
      <c r="I841" s="8"/>
    </row>
    <row r="842" spans="1:9" x14ac:dyDescent="0.25">
      <c r="A842" s="8"/>
      <c r="E842" s="8"/>
      <c r="F842" s="8"/>
      <c r="G842" s="8"/>
      <c r="I842" s="8"/>
    </row>
    <row r="843" spans="1:9" x14ac:dyDescent="0.25">
      <c r="A843" s="8"/>
      <c r="E843" s="8"/>
      <c r="F843" s="8"/>
      <c r="G843" s="8"/>
      <c r="I843" s="8"/>
    </row>
    <row r="844" spans="1:9" x14ac:dyDescent="0.25">
      <c r="A844" s="8"/>
      <c r="E844" s="8"/>
      <c r="F844" s="8"/>
      <c r="G844" s="8"/>
      <c r="I844" s="8"/>
    </row>
    <row r="845" spans="1:9" x14ac:dyDescent="0.25">
      <c r="A845" s="8"/>
      <c r="E845" s="8"/>
      <c r="F845" s="8"/>
      <c r="G845" s="8"/>
      <c r="I845" s="8"/>
    </row>
    <row r="846" spans="1:9" x14ac:dyDescent="0.25">
      <c r="A846" s="8"/>
      <c r="E846" s="8"/>
      <c r="F846" s="8"/>
      <c r="G846" s="8"/>
      <c r="I846" s="8"/>
    </row>
    <row r="847" spans="1:9" x14ac:dyDescent="0.25">
      <c r="A847" s="8"/>
      <c r="E847" s="8"/>
      <c r="F847" s="8"/>
      <c r="G847" s="8"/>
      <c r="I847" s="8"/>
    </row>
    <row r="848" spans="1:9" x14ac:dyDescent="0.25">
      <c r="A848" s="8"/>
      <c r="E848" s="8"/>
      <c r="F848" s="8"/>
      <c r="G848" s="8"/>
      <c r="I848" s="8"/>
    </row>
    <row r="849" spans="1:9" x14ac:dyDescent="0.25">
      <c r="A849" s="8"/>
      <c r="E849" s="8"/>
      <c r="F849" s="8"/>
      <c r="G849" s="8"/>
      <c r="I849" s="8"/>
    </row>
    <row r="850" spans="1:9" x14ac:dyDescent="0.25">
      <c r="A850" s="8"/>
      <c r="E850" s="8"/>
      <c r="F850" s="8"/>
      <c r="G850" s="8"/>
      <c r="I850" s="8"/>
    </row>
    <row r="851" spans="1:9" x14ac:dyDescent="0.25">
      <c r="A851" s="8"/>
      <c r="E851" s="8"/>
      <c r="F851" s="8"/>
      <c r="G851" s="8"/>
      <c r="I851" s="8"/>
    </row>
    <row r="852" spans="1:9" x14ac:dyDescent="0.25">
      <c r="A852" s="8"/>
      <c r="E852" s="8"/>
      <c r="F852" s="8"/>
      <c r="G852" s="8"/>
      <c r="I852" s="8"/>
    </row>
    <row r="853" spans="1:9" x14ac:dyDescent="0.25">
      <c r="A853" s="8"/>
      <c r="E853" s="8"/>
      <c r="F853" s="8"/>
      <c r="G853" s="8"/>
      <c r="I853" s="8"/>
    </row>
    <row r="854" spans="1:9" x14ac:dyDescent="0.25">
      <c r="A854" s="8"/>
      <c r="E854" s="8"/>
      <c r="F854" s="8"/>
      <c r="G854" s="8"/>
      <c r="I854" s="8"/>
    </row>
    <row r="855" spans="1:9" x14ac:dyDescent="0.25">
      <c r="A855" s="8"/>
      <c r="E855" s="8"/>
      <c r="F855" s="8"/>
      <c r="G855" s="8"/>
      <c r="I855" s="8"/>
    </row>
    <row r="856" spans="1:9" x14ac:dyDescent="0.25">
      <c r="A856" s="8"/>
      <c r="E856" s="8"/>
      <c r="F856" s="8"/>
      <c r="G856" s="8"/>
      <c r="I856" s="8"/>
    </row>
    <row r="857" spans="1:9" x14ac:dyDescent="0.25">
      <c r="A857" s="8"/>
      <c r="E857" s="8"/>
      <c r="F857" s="8"/>
      <c r="G857" s="8"/>
      <c r="I857" s="8"/>
    </row>
    <row r="858" spans="1:9" x14ac:dyDescent="0.25">
      <c r="A858" s="8"/>
      <c r="E858" s="8"/>
      <c r="F858" s="8"/>
      <c r="G858" s="8"/>
      <c r="I858" s="8"/>
    </row>
    <row r="859" spans="1:9" x14ac:dyDescent="0.25">
      <c r="A859" s="8"/>
      <c r="E859" s="8"/>
      <c r="F859" s="8"/>
      <c r="G859" s="8"/>
      <c r="I859" s="8"/>
    </row>
    <row r="860" spans="1:9" x14ac:dyDescent="0.25">
      <c r="A860" s="8"/>
      <c r="E860" s="8"/>
      <c r="F860" s="8"/>
      <c r="G860" s="8"/>
      <c r="I860" s="8"/>
    </row>
    <row r="861" spans="1:9" x14ac:dyDescent="0.25">
      <c r="A861" s="8"/>
      <c r="E861" s="8"/>
      <c r="F861" s="8"/>
      <c r="G861" s="8"/>
      <c r="I861" s="8"/>
    </row>
    <row r="862" spans="1:9" x14ac:dyDescent="0.25">
      <c r="A862" s="8"/>
      <c r="E862" s="8"/>
      <c r="F862" s="8"/>
      <c r="G862" s="8"/>
      <c r="I862" s="8"/>
    </row>
    <row r="863" spans="1:9" x14ac:dyDescent="0.25">
      <c r="A863" s="8"/>
      <c r="E863" s="8"/>
      <c r="F863" s="8"/>
      <c r="G863" s="8"/>
      <c r="I863" s="8"/>
    </row>
    <row r="864" spans="1:9" x14ac:dyDescent="0.25">
      <c r="A864" s="8"/>
      <c r="E864" s="8"/>
      <c r="F864" s="8"/>
      <c r="G864" s="8"/>
      <c r="I864" s="8"/>
    </row>
    <row r="865" spans="1:9" x14ac:dyDescent="0.25">
      <c r="A865" s="8"/>
      <c r="E865" s="8"/>
      <c r="F865" s="8"/>
      <c r="G865" s="8"/>
      <c r="I865" s="8"/>
    </row>
    <row r="866" spans="1:9" x14ac:dyDescent="0.25">
      <c r="A866" s="8"/>
      <c r="E866" s="8"/>
      <c r="F866" s="8"/>
      <c r="G866" s="8"/>
      <c r="I866" s="8"/>
    </row>
    <row r="867" spans="1:9" x14ac:dyDescent="0.25">
      <c r="A867" s="8"/>
      <c r="E867" s="8"/>
      <c r="F867" s="8"/>
      <c r="G867" s="8"/>
      <c r="I867" s="8"/>
    </row>
    <row r="868" spans="1:9" x14ac:dyDescent="0.25">
      <c r="A868" s="8"/>
      <c r="E868" s="8"/>
      <c r="F868" s="8"/>
      <c r="G868" s="8"/>
      <c r="I868" s="8"/>
    </row>
    <row r="869" spans="1:9" x14ac:dyDescent="0.25">
      <c r="A869" s="8"/>
      <c r="E869" s="8"/>
      <c r="F869" s="8"/>
      <c r="G869" s="8"/>
      <c r="I869" s="8"/>
    </row>
    <row r="870" spans="1:9" x14ac:dyDescent="0.25">
      <c r="A870" s="8"/>
      <c r="E870" s="8"/>
      <c r="F870" s="8"/>
      <c r="G870" s="8"/>
      <c r="I870" s="8"/>
    </row>
    <row r="871" spans="1:9" x14ac:dyDescent="0.25">
      <c r="A871" s="8"/>
      <c r="E871" s="8"/>
      <c r="F871" s="8"/>
      <c r="G871" s="8"/>
      <c r="I871" s="8"/>
    </row>
    <row r="872" spans="1:9" x14ac:dyDescent="0.25">
      <c r="A872" s="8"/>
      <c r="E872" s="8"/>
      <c r="F872" s="8"/>
      <c r="G872" s="8"/>
      <c r="I872" s="8"/>
    </row>
    <row r="873" spans="1:9" x14ac:dyDescent="0.25">
      <c r="A873" s="8"/>
      <c r="E873" s="8"/>
      <c r="F873" s="8"/>
      <c r="G873" s="8"/>
      <c r="I873" s="8"/>
    </row>
    <row r="874" spans="1:9" x14ac:dyDescent="0.25">
      <c r="A874" s="8"/>
      <c r="E874" s="8"/>
      <c r="F874" s="8"/>
      <c r="G874" s="8"/>
      <c r="I874" s="8"/>
    </row>
    <row r="875" spans="1:9" x14ac:dyDescent="0.25">
      <c r="A875" s="8"/>
      <c r="E875" s="8"/>
      <c r="F875" s="8"/>
      <c r="G875" s="8"/>
      <c r="I875" s="8"/>
    </row>
    <row r="876" spans="1:9" x14ac:dyDescent="0.25">
      <c r="A876" s="8"/>
      <c r="E876" s="8"/>
      <c r="F876" s="8"/>
      <c r="G876" s="8"/>
      <c r="I876" s="8"/>
    </row>
    <row r="877" spans="1:9" x14ac:dyDescent="0.25">
      <c r="A877" s="8"/>
      <c r="E877" s="8"/>
      <c r="F877" s="8"/>
      <c r="G877" s="8"/>
      <c r="I877" s="8"/>
    </row>
    <row r="878" spans="1:9" x14ac:dyDescent="0.25">
      <c r="A878" s="8"/>
      <c r="E878" s="8"/>
      <c r="F878" s="8"/>
      <c r="G878" s="8"/>
      <c r="I878" s="8"/>
    </row>
    <row r="879" spans="1:9" x14ac:dyDescent="0.25">
      <c r="A879" s="8"/>
      <c r="E879" s="8"/>
      <c r="F879" s="8"/>
      <c r="G879" s="8"/>
      <c r="I879" s="8"/>
    </row>
    <row r="880" spans="1:9" x14ac:dyDescent="0.25">
      <c r="A880" s="8"/>
      <c r="E880" s="8"/>
      <c r="F880" s="8"/>
      <c r="G880" s="8"/>
      <c r="I880" s="8"/>
    </row>
    <row r="881" spans="1:9" x14ac:dyDescent="0.25">
      <c r="A881" s="8"/>
      <c r="E881" s="8"/>
      <c r="F881" s="8"/>
      <c r="G881" s="8"/>
      <c r="I881" s="8"/>
    </row>
    <row r="882" spans="1:9" x14ac:dyDescent="0.25">
      <c r="A882" s="8"/>
      <c r="E882" s="8"/>
      <c r="F882" s="8"/>
      <c r="G882" s="8"/>
      <c r="I882" s="8"/>
    </row>
    <row r="883" spans="1:9" x14ac:dyDescent="0.25">
      <c r="A883" s="8"/>
      <c r="E883" s="8"/>
      <c r="F883" s="8"/>
      <c r="G883" s="8"/>
      <c r="I883" s="8"/>
    </row>
    <row r="884" spans="1:9" x14ac:dyDescent="0.25">
      <c r="A884" s="8"/>
      <c r="E884" s="8"/>
      <c r="F884" s="8"/>
      <c r="G884" s="8"/>
      <c r="I884" s="8"/>
    </row>
    <row r="885" spans="1:9" x14ac:dyDescent="0.25">
      <c r="A885" s="8"/>
      <c r="E885" s="8"/>
      <c r="F885" s="8"/>
      <c r="G885" s="8"/>
      <c r="I885" s="8"/>
    </row>
    <row r="886" spans="1:9" x14ac:dyDescent="0.25">
      <c r="A886" s="8"/>
      <c r="E886" s="8"/>
      <c r="F886" s="8"/>
      <c r="G886" s="8"/>
      <c r="I886" s="8"/>
    </row>
    <row r="887" spans="1:9" x14ac:dyDescent="0.25">
      <c r="A887" s="8"/>
      <c r="E887" s="8"/>
      <c r="F887" s="8"/>
      <c r="G887" s="8"/>
      <c r="I887" s="8"/>
    </row>
    <row r="888" spans="1:9" x14ac:dyDescent="0.25">
      <c r="A888" s="8"/>
      <c r="E888" s="8"/>
      <c r="F888" s="8"/>
      <c r="G888" s="8"/>
      <c r="I888" s="8"/>
    </row>
    <row r="889" spans="1:9" x14ac:dyDescent="0.25">
      <c r="A889" s="8"/>
      <c r="E889" s="8"/>
      <c r="F889" s="8"/>
      <c r="G889" s="8"/>
      <c r="I889" s="8"/>
    </row>
    <row r="890" spans="1:9" x14ac:dyDescent="0.25">
      <c r="A890" s="8"/>
      <c r="E890" s="8"/>
      <c r="F890" s="8"/>
      <c r="G890" s="8"/>
      <c r="I890" s="8"/>
    </row>
    <row r="891" spans="1:9" x14ac:dyDescent="0.25">
      <c r="A891" s="8"/>
      <c r="E891" s="8"/>
      <c r="F891" s="8"/>
      <c r="G891" s="8"/>
      <c r="I891" s="8"/>
    </row>
    <row r="892" spans="1:9" x14ac:dyDescent="0.25">
      <c r="A892" s="8"/>
      <c r="E892" s="8"/>
      <c r="F892" s="8"/>
      <c r="G892" s="8"/>
      <c r="I892" s="8"/>
    </row>
    <row r="893" spans="1:9" x14ac:dyDescent="0.25">
      <c r="A893" s="8"/>
      <c r="E893" s="8"/>
      <c r="F893" s="8"/>
      <c r="G893" s="8"/>
      <c r="I893" s="8"/>
    </row>
    <row r="894" spans="1:9" x14ac:dyDescent="0.25">
      <c r="A894" s="8"/>
      <c r="E894" s="8"/>
      <c r="F894" s="8"/>
      <c r="G894" s="8"/>
      <c r="I894" s="8"/>
    </row>
    <row r="895" spans="1:9" x14ac:dyDescent="0.25">
      <c r="A895" s="8"/>
      <c r="E895" s="8"/>
      <c r="F895" s="8"/>
      <c r="G895" s="8"/>
      <c r="I895" s="8"/>
    </row>
    <row r="896" spans="1:9" x14ac:dyDescent="0.25">
      <c r="A896" s="8"/>
      <c r="E896" s="8"/>
      <c r="F896" s="8"/>
      <c r="G896" s="8"/>
      <c r="I896" s="8"/>
    </row>
    <row r="897" spans="1:9" x14ac:dyDescent="0.25">
      <c r="A897" s="8"/>
      <c r="E897" s="8"/>
      <c r="F897" s="8"/>
      <c r="G897" s="8"/>
      <c r="I897" s="8"/>
    </row>
    <row r="898" spans="1:9" x14ac:dyDescent="0.25">
      <c r="A898" s="8"/>
      <c r="E898" s="8"/>
      <c r="F898" s="8"/>
      <c r="G898" s="8"/>
      <c r="I898" s="8"/>
    </row>
    <row r="899" spans="1:9" x14ac:dyDescent="0.25">
      <c r="A899" s="8"/>
      <c r="E899" s="8"/>
      <c r="F899" s="8"/>
      <c r="G899" s="8"/>
      <c r="I899" s="8"/>
    </row>
    <row r="900" spans="1:9" x14ac:dyDescent="0.25">
      <c r="A900" s="8"/>
      <c r="E900" s="8"/>
      <c r="F900" s="8"/>
      <c r="G900" s="8"/>
      <c r="I900" s="8"/>
    </row>
    <row r="901" spans="1:9" x14ac:dyDescent="0.25">
      <c r="A901" s="8"/>
      <c r="E901" s="8"/>
      <c r="F901" s="8"/>
      <c r="G901" s="8"/>
      <c r="I901" s="8"/>
    </row>
    <row r="902" spans="1:9" x14ac:dyDescent="0.25">
      <c r="A902" s="8"/>
      <c r="E902" s="8"/>
      <c r="F902" s="8"/>
      <c r="G902" s="8"/>
      <c r="I902" s="8"/>
    </row>
    <row r="903" spans="1:9" x14ac:dyDescent="0.25">
      <c r="A903" s="8"/>
      <c r="E903" s="8"/>
      <c r="F903" s="8"/>
      <c r="G903" s="8"/>
      <c r="I903" s="8"/>
    </row>
    <row r="904" spans="1:9" x14ac:dyDescent="0.25">
      <c r="A904" s="8"/>
      <c r="E904" s="8"/>
      <c r="F904" s="8"/>
      <c r="G904" s="8"/>
      <c r="I904" s="8"/>
    </row>
    <row r="905" spans="1:9" x14ac:dyDescent="0.25">
      <c r="A905" s="8"/>
      <c r="E905" s="8"/>
      <c r="F905" s="8"/>
      <c r="G905" s="8"/>
      <c r="I905" s="8"/>
    </row>
    <row r="906" spans="1:9" x14ac:dyDescent="0.25">
      <c r="A906" s="8"/>
      <c r="E906" s="8"/>
      <c r="F906" s="8"/>
      <c r="G906" s="8"/>
      <c r="I906" s="8"/>
    </row>
    <row r="907" spans="1:9" x14ac:dyDescent="0.25">
      <c r="A907" s="8"/>
      <c r="E907" s="8"/>
      <c r="F907" s="8"/>
      <c r="G907" s="8"/>
      <c r="I907" s="8"/>
    </row>
    <row r="908" spans="1:9" x14ac:dyDescent="0.25">
      <c r="A908" s="8"/>
      <c r="E908" s="8"/>
      <c r="F908" s="8"/>
      <c r="G908" s="8"/>
      <c r="I908" s="8"/>
    </row>
    <row r="909" spans="1:9" x14ac:dyDescent="0.25">
      <c r="A909" s="8"/>
      <c r="E909" s="8"/>
      <c r="F909" s="8"/>
      <c r="G909" s="8"/>
      <c r="I909" s="8"/>
    </row>
    <row r="910" spans="1:9" x14ac:dyDescent="0.25">
      <c r="A910" s="8"/>
      <c r="E910" s="8"/>
      <c r="F910" s="8"/>
      <c r="G910" s="8"/>
      <c r="I910" s="8"/>
    </row>
    <row r="911" spans="1:9" x14ac:dyDescent="0.25">
      <c r="A911" s="8"/>
      <c r="E911" s="8"/>
      <c r="F911" s="8"/>
      <c r="G911" s="8"/>
      <c r="I911" s="8"/>
    </row>
    <row r="912" spans="1:9" x14ac:dyDescent="0.25">
      <c r="A912" s="8"/>
      <c r="E912" s="8"/>
      <c r="F912" s="8"/>
      <c r="G912" s="8"/>
      <c r="I912" s="8"/>
    </row>
    <row r="913" spans="1:9" x14ac:dyDescent="0.25">
      <c r="A913" s="8"/>
      <c r="E913" s="8"/>
      <c r="F913" s="8"/>
      <c r="G913" s="8"/>
      <c r="I913" s="8"/>
    </row>
    <row r="914" spans="1:9" x14ac:dyDescent="0.25">
      <c r="A914" s="8"/>
      <c r="E914" s="8"/>
      <c r="F914" s="8"/>
      <c r="G914" s="8"/>
      <c r="I914" s="8"/>
    </row>
    <row r="915" spans="1:9" x14ac:dyDescent="0.25">
      <c r="A915" s="8"/>
      <c r="E915" s="8"/>
      <c r="F915" s="8"/>
      <c r="G915" s="8"/>
      <c r="I915" s="8"/>
    </row>
    <row r="916" spans="1:9" x14ac:dyDescent="0.25">
      <c r="A916" s="8"/>
      <c r="E916" s="8"/>
      <c r="F916" s="8"/>
      <c r="G916" s="8"/>
      <c r="I916" s="8"/>
    </row>
    <row r="917" spans="1:9" x14ac:dyDescent="0.25">
      <c r="A917" s="8"/>
      <c r="E917" s="8"/>
      <c r="F917" s="8"/>
      <c r="G917" s="8"/>
      <c r="I917" s="8"/>
    </row>
    <row r="918" spans="1:9" x14ac:dyDescent="0.25">
      <c r="A918" s="8"/>
      <c r="E918" s="8"/>
      <c r="F918" s="8"/>
      <c r="G918" s="8"/>
      <c r="I918" s="8"/>
    </row>
    <row r="919" spans="1:9" x14ac:dyDescent="0.25">
      <c r="A919" s="8"/>
      <c r="E919" s="8"/>
      <c r="F919" s="8"/>
      <c r="G919" s="8"/>
      <c r="I919" s="8"/>
    </row>
    <row r="920" spans="1:9" x14ac:dyDescent="0.25">
      <c r="A920" s="8"/>
      <c r="E920" s="8"/>
      <c r="F920" s="8"/>
      <c r="G920" s="8"/>
      <c r="I920" s="8"/>
    </row>
    <row r="921" spans="1:9" x14ac:dyDescent="0.25">
      <c r="A921" s="8"/>
      <c r="E921" s="8"/>
      <c r="F921" s="8"/>
      <c r="G921" s="8"/>
      <c r="I921" s="8"/>
    </row>
    <row r="922" spans="1:9" x14ac:dyDescent="0.25">
      <c r="A922" s="8"/>
      <c r="E922" s="8"/>
      <c r="F922" s="8"/>
      <c r="G922" s="8"/>
      <c r="I922" s="8"/>
    </row>
    <row r="923" spans="1:9" x14ac:dyDescent="0.25">
      <c r="A923" s="8"/>
      <c r="E923" s="8"/>
      <c r="F923" s="8"/>
      <c r="G923" s="8"/>
      <c r="I923" s="8"/>
    </row>
    <row r="924" spans="1:9" x14ac:dyDescent="0.25">
      <c r="A924" s="8"/>
      <c r="E924" s="8"/>
      <c r="F924" s="8"/>
      <c r="G924" s="8"/>
      <c r="I924" s="8"/>
    </row>
    <row r="925" spans="1:9" x14ac:dyDescent="0.25">
      <c r="A925" s="8"/>
      <c r="E925" s="8"/>
      <c r="F925" s="8"/>
      <c r="G925" s="8"/>
      <c r="I925" s="8"/>
    </row>
    <row r="926" spans="1:9" x14ac:dyDescent="0.25">
      <c r="A926" s="8"/>
      <c r="E926" s="8"/>
      <c r="F926" s="8"/>
      <c r="G926" s="8"/>
      <c r="I926" s="8"/>
    </row>
    <row r="927" spans="1:9" x14ac:dyDescent="0.25">
      <c r="A927" s="8"/>
      <c r="E927" s="8"/>
      <c r="F927" s="8"/>
      <c r="G927" s="8"/>
      <c r="I927" s="8"/>
    </row>
    <row r="928" spans="1:9" x14ac:dyDescent="0.25">
      <c r="A928" s="8"/>
      <c r="E928" s="8"/>
      <c r="F928" s="8"/>
      <c r="G928" s="8"/>
      <c r="I928" s="8"/>
    </row>
    <row r="929" spans="1:9" x14ac:dyDescent="0.25">
      <c r="A929" s="8"/>
      <c r="E929" s="8"/>
      <c r="F929" s="8"/>
      <c r="G929" s="8"/>
      <c r="I929" s="8"/>
    </row>
    <row r="930" spans="1:9" x14ac:dyDescent="0.25">
      <c r="A930" s="8"/>
      <c r="E930" s="8"/>
      <c r="F930" s="8"/>
      <c r="G930" s="8"/>
      <c r="I930" s="8"/>
    </row>
    <row r="931" spans="1:9" x14ac:dyDescent="0.25">
      <c r="A931" s="8"/>
      <c r="E931" s="8"/>
      <c r="F931" s="8"/>
      <c r="G931" s="8"/>
      <c r="I931" s="8"/>
    </row>
    <row r="932" spans="1:9" x14ac:dyDescent="0.25">
      <c r="A932" s="8"/>
      <c r="E932" s="8"/>
      <c r="F932" s="8"/>
      <c r="G932" s="8"/>
      <c r="I932" s="8"/>
    </row>
    <row r="933" spans="1:9" x14ac:dyDescent="0.25">
      <c r="A933" s="8"/>
      <c r="E933" s="8"/>
      <c r="F933" s="8"/>
      <c r="G933" s="8"/>
      <c r="I933" s="8"/>
    </row>
    <row r="934" spans="1:9" x14ac:dyDescent="0.25">
      <c r="A934" s="8"/>
      <c r="E934" s="8"/>
      <c r="F934" s="8"/>
      <c r="G934" s="8"/>
      <c r="I934" s="8"/>
    </row>
    <row r="935" spans="1:9" x14ac:dyDescent="0.25">
      <c r="A935" s="8"/>
      <c r="E935" s="8"/>
      <c r="F935" s="8"/>
      <c r="G935" s="8"/>
      <c r="I935" s="8"/>
    </row>
    <row r="936" spans="1:9" x14ac:dyDescent="0.25">
      <c r="A936" s="8"/>
      <c r="E936" s="8"/>
      <c r="F936" s="8"/>
      <c r="G936" s="8"/>
      <c r="I936" s="8"/>
    </row>
    <row r="937" spans="1:9" x14ac:dyDescent="0.25">
      <c r="A937" s="8"/>
      <c r="E937" s="8"/>
      <c r="F937" s="8"/>
      <c r="G937" s="8"/>
      <c r="I937" s="8"/>
    </row>
    <row r="938" spans="1:9" x14ac:dyDescent="0.25">
      <c r="A938" s="8"/>
      <c r="E938" s="8"/>
      <c r="F938" s="8"/>
      <c r="G938" s="8"/>
      <c r="I938" s="8"/>
    </row>
    <row r="939" spans="1:9" x14ac:dyDescent="0.25">
      <c r="A939" s="8"/>
      <c r="E939" s="8"/>
      <c r="F939" s="8"/>
      <c r="G939" s="8"/>
      <c r="I939" s="8"/>
    </row>
    <row r="940" spans="1:9" x14ac:dyDescent="0.25">
      <c r="A940" s="8"/>
      <c r="E940" s="8"/>
      <c r="F940" s="8"/>
      <c r="G940" s="8"/>
      <c r="I940" s="8"/>
    </row>
    <row r="941" spans="1:9" x14ac:dyDescent="0.25">
      <c r="A941" s="8"/>
      <c r="E941" s="8"/>
      <c r="F941" s="8"/>
      <c r="G941" s="8"/>
      <c r="I941" s="8"/>
    </row>
    <row r="942" spans="1:9" x14ac:dyDescent="0.25">
      <c r="A942" s="8"/>
      <c r="E942" s="8"/>
      <c r="F942" s="8"/>
      <c r="G942" s="8"/>
      <c r="I942" s="8"/>
    </row>
    <row r="943" spans="1:9" x14ac:dyDescent="0.25">
      <c r="A943" s="8"/>
      <c r="E943" s="8"/>
      <c r="F943" s="8"/>
      <c r="G943" s="8"/>
      <c r="I943" s="8"/>
    </row>
    <row r="944" spans="1:9" x14ac:dyDescent="0.25">
      <c r="A944" s="8"/>
      <c r="E944" s="8"/>
      <c r="F944" s="8"/>
      <c r="G944" s="8"/>
      <c r="I944" s="8"/>
    </row>
    <row r="945" spans="1:9" x14ac:dyDescent="0.25">
      <c r="A945" s="8"/>
      <c r="E945" s="8"/>
      <c r="F945" s="8"/>
      <c r="G945" s="8"/>
      <c r="I945" s="8"/>
    </row>
    <row r="946" spans="1:9" x14ac:dyDescent="0.25">
      <c r="A946" s="8"/>
      <c r="E946" s="8"/>
      <c r="F946" s="8"/>
      <c r="G946" s="8"/>
      <c r="I946" s="8"/>
    </row>
  </sheetData>
  <mergeCells count="5">
    <mergeCell ref="J4:L4"/>
    <mergeCell ref="J3:L3"/>
    <mergeCell ref="J2:L2"/>
    <mergeCell ref="J1:L1"/>
    <mergeCell ref="A5:L5"/>
  </mergeCells>
  <pageMargins left="0.59055118110236227" right="0.55118110236220474" top="0.51181102362204722" bottom="0.5118110236220472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zoomScale="80" zoomScaleNormal="80" workbookViewId="0">
      <pane xSplit="9" ySplit="7" topLeftCell="J296" activePane="bottomRight" state="frozen"/>
      <selection activeCell="A280" sqref="A280:XFD286"/>
      <selection pane="topRight" activeCell="A280" sqref="A280:XFD286"/>
      <selection pane="bottomLeft" activeCell="A280" sqref="A280:XFD286"/>
      <selection pane="bottomRight" activeCell="J398" sqref="J398"/>
    </sheetView>
  </sheetViews>
  <sheetFormatPr defaultRowHeight="15" x14ac:dyDescent="0.25"/>
  <cols>
    <col min="1" max="1" width="26.28515625" style="8" customWidth="1"/>
    <col min="2" max="4" width="4" style="8" hidden="1" customWidth="1"/>
    <col min="5" max="5" width="4.5703125" style="7" hidden="1" customWidth="1"/>
    <col min="6" max="7" width="4.28515625" style="7" customWidth="1"/>
    <col min="8" max="8" width="16" style="1" customWidth="1"/>
    <col min="9" max="9" width="5" style="8" customWidth="1"/>
    <col min="10" max="12" width="15.42578125" style="8" customWidth="1"/>
    <col min="13" max="131" width="9.140625" style="8"/>
    <col min="132" max="132" width="1.42578125" style="8" customWidth="1"/>
    <col min="133" max="133" width="59.5703125" style="8" customWidth="1"/>
    <col min="134" max="134" width="9.140625" style="8" customWidth="1"/>
    <col min="135" max="136" width="3.85546875" style="8" customWidth="1"/>
    <col min="137" max="137" width="10.5703125" style="8" customWidth="1"/>
    <col min="138" max="138" width="3.85546875" style="8" customWidth="1"/>
    <col min="139" max="141" width="14.42578125" style="8" customWidth="1"/>
    <col min="142" max="142" width="4.140625" style="8" customWidth="1"/>
    <col min="143" max="143" width="15" style="8" customWidth="1"/>
    <col min="144" max="145" width="9.140625" style="8" customWidth="1"/>
    <col min="146" max="146" width="11.5703125" style="8" customWidth="1"/>
    <col min="147" max="147" width="18.140625" style="8" customWidth="1"/>
    <col min="148" max="148" width="13.140625" style="8" customWidth="1"/>
    <col min="149" max="149" width="12.28515625" style="8" customWidth="1"/>
    <col min="150" max="387" width="9.140625" style="8"/>
    <col min="388" max="388" width="1.42578125" style="8" customWidth="1"/>
    <col min="389" max="389" width="59.5703125" style="8" customWidth="1"/>
    <col min="390" max="390" width="9.140625" style="8" customWidth="1"/>
    <col min="391" max="392" width="3.85546875" style="8" customWidth="1"/>
    <col min="393" max="393" width="10.5703125" style="8" customWidth="1"/>
    <col min="394" max="394" width="3.85546875" style="8" customWidth="1"/>
    <col min="395" max="397" width="14.42578125" style="8" customWidth="1"/>
    <col min="398" max="398" width="4.140625" style="8" customWidth="1"/>
    <col min="399" max="399" width="15" style="8" customWidth="1"/>
    <col min="400" max="401" width="9.140625" style="8" customWidth="1"/>
    <col min="402" max="402" width="11.5703125" style="8" customWidth="1"/>
    <col min="403" max="403" width="18.140625" style="8" customWidth="1"/>
    <col min="404" max="404" width="13.140625" style="8" customWidth="1"/>
    <col min="405" max="405" width="12.28515625" style="8" customWidth="1"/>
    <col min="406" max="643" width="9.140625" style="8"/>
    <col min="644" max="644" width="1.42578125" style="8" customWidth="1"/>
    <col min="645" max="645" width="59.5703125" style="8" customWidth="1"/>
    <col min="646" max="646" width="9.140625" style="8" customWidth="1"/>
    <col min="647" max="648" width="3.85546875" style="8" customWidth="1"/>
    <col min="649" max="649" width="10.5703125" style="8" customWidth="1"/>
    <col min="650" max="650" width="3.85546875" style="8" customWidth="1"/>
    <col min="651" max="653" width="14.42578125" style="8" customWidth="1"/>
    <col min="654" max="654" width="4.140625" style="8" customWidth="1"/>
    <col min="655" max="655" width="15" style="8" customWidth="1"/>
    <col min="656" max="657" width="9.140625" style="8" customWidth="1"/>
    <col min="658" max="658" width="11.5703125" style="8" customWidth="1"/>
    <col min="659" max="659" width="18.140625" style="8" customWidth="1"/>
    <col min="660" max="660" width="13.140625" style="8" customWidth="1"/>
    <col min="661" max="661" width="12.28515625" style="8" customWidth="1"/>
    <col min="662" max="899" width="9.140625" style="8"/>
    <col min="900" max="900" width="1.42578125" style="8" customWidth="1"/>
    <col min="901" max="901" width="59.5703125" style="8" customWidth="1"/>
    <col min="902" max="902" width="9.140625" style="8" customWidth="1"/>
    <col min="903" max="904" width="3.85546875" style="8" customWidth="1"/>
    <col min="905" max="905" width="10.5703125" style="8" customWidth="1"/>
    <col min="906" max="906" width="3.85546875" style="8" customWidth="1"/>
    <col min="907" max="909" width="14.42578125" style="8" customWidth="1"/>
    <col min="910" max="910" width="4.140625" style="8" customWidth="1"/>
    <col min="911" max="911" width="15" style="8" customWidth="1"/>
    <col min="912" max="913" width="9.140625" style="8" customWidth="1"/>
    <col min="914" max="914" width="11.5703125" style="8" customWidth="1"/>
    <col min="915" max="915" width="18.140625" style="8" customWidth="1"/>
    <col min="916" max="916" width="13.140625" style="8" customWidth="1"/>
    <col min="917" max="917" width="12.28515625" style="8" customWidth="1"/>
    <col min="918" max="1155" width="9.140625" style="8"/>
    <col min="1156" max="1156" width="1.42578125" style="8" customWidth="1"/>
    <col min="1157" max="1157" width="59.5703125" style="8" customWidth="1"/>
    <col min="1158" max="1158" width="9.140625" style="8" customWidth="1"/>
    <col min="1159" max="1160" width="3.85546875" style="8" customWidth="1"/>
    <col min="1161" max="1161" width="10.5703125" style="8" customWidth="1"/>
    <col min="1162" max="1162" width="3.85546875" style="8" customWidth="1"/>
    <col min="1163" max="1165" width="14.42578125" style="8" customWidth="1"/>
    <col min="1166" max="1166" width="4.140625" style="8" customWidth="1"/>
    <col min="1167" max="1167" width="15" style="8" customWidth="1"/>
    <col min="1168" max="1169" width="9.140625" style="8" customWidth="1"/>
    <col min="1170" max="1170" width="11.5703125" style="8" customWidth="1"/>
    <col min="1171" max="1171" width="18.140625" style="8" customWidth="1"/>
    <col min="1172" max="1172" width="13.140625" style="8" customWidth="1"/>
    <col min="1173" max="1173" width="12.28515625" style="8" customWidth="1"/>
    <col min="1174" max="1411" width="9.140625" style="8"/>
    <col min="1412" max="1412" width="1.42578125" style="8" customWidth="1"/>
    <col min="1413" max="1413" width="59.5703125" style="8" customWidth="1"/>
    <col min="1414" max="1414" width="9.140625" style="8" customWidth="1"/>
    <col min="1415" max="1416" width="3.85546875" style="8" customWidth="1"/>
    <col min="1417" max="1417" width="10.5703125" style="8" customWidth="1"/>
    <col min="1418" max="1418" width="3.85546875" style="8" customWidth="1"/>
    <col min="1419" max="1421" width="14.42578125" style="8" customWidth="1"/>
    <col min="1422" max="1422" width="4.140625" style="8" customWidth="1"/>
    <col min="1423" max="1423" width="15" style="8" customWidth="1"/>
    <col min="1424" max="1425" width="9.140625" style="8" customWidth="1"/>
    <col min="1426" max="1426" width="11.5703125" style="8" customWidth="1"/>
    <col min="1427" max="1427" width="18.140625" style="8" customWidth="1"/>
    <col min="1428" max="1428" width="13.140625" style="8" customWidth="1"/>
    <col min="1429" max="1429" width="12.28515625" style="8" customWidth="1"/>
    <col min="1430" max="1667" width="9.140625" style="8"/>
    <col min="1668" max="1668" width="1.42578125" style="8" customWidth="1"/>
    <col min="1669" max="1669" width="59.5703125" style="8" customWidth="1"/>
    <col min="1670" max="1670" width="9.140625" style="8" customWidth="1"/>
    <col min="1671" max="1672" width="3.85546875" style="8" customWidth="1"/>
    <col min="1673" max="1673" width="10.5703125" style="8" customWidth="1"/>
    <col min="1674" max="1674" width="3.85546875" style="8" customWidth="1"/>
    <col min="1675" max="1677" width="14.42578125" style="8" customWidth="1"/>
    <col min="1678" max="1678" width="4.140625" style="8" customWidth="1"/>
    <col min="1679" max="1679" width="15" style="8" customWidth="1"/>
    <col min="1680" max="1681" width="9.140625" style="8" customWidth="1"/>
    <col min="1682" max="1682" width="11.5703125" style="8" customWidth="1"/>
    <col min="1683" max="1683" width="18.140625" style="8" customWidth="1"/>
    <col min="1684" max="1684" width="13.140625" style="8" customWidth="1"/>
    <col min="1685" max="1685" width="12.28515625" style="8" customWidth="1"/>
    <col min="1686" max="1923" width="9.140625" style="8"/>
    <col min="1924" max="1924" width="1.42578125" style="8" customWidth="1"/>
    <col min="1925" max="1925" width="59.5703125" style="8" customWidth="1"/>
    <col min="1926" max="1926" width="9.140625" style="8" customWidth="1"/>
    <col min="1927" max="1928" width="3.85546875" style="8" customWidth="1"/>
    <col min="1929" max="1929" width="10.5703125" style="8" customWidth="1"/>
    <col min="1930" max="1930" width="3.85546875" style="8" customWidth="1"/>
    <col min="1931" max="1933" width="14.42578125" style="8" customWidth="1"/>
    <col min="1934" max="1934" width="4.140625" style="8" customWidth="1"/>
    <col min="1935" max="1935" width="15" style="8" customWidth="1"/>
    <col min="1936" max="1937" width="9.140625" style="8" customWidth="1"/>
    <col min="1938" max="1938" width="11.5703125" style="8" customWidth="1"/>
    <col min="1939" max="1939" width="18.140625" style="8" customWidth="1"/>
    <col min="1940" max="1940" width="13.140625" style="8" customWidth="1"/>
    <col min="1941" max="1941" width="12.28515625" style="8" customWidth="1"/>
    <col min="1942" max="2179" width="9.140625" style="8"/>
    <col min="2180" max="2180" width="1.42578125" style="8" customWidth="1"/>
    <col min="2181" max="2181" width="59.5703125" style="8" customWidth="1"/>
    <col min="2182" max="2182" width="9.140625" style="8" customWidth="1"/>
    <col min="2183" max="2184" width="3.85546875" style="8" customWidth="1"/>
    <col min="2185" max="2185" width="10.5703125" style="8" customWidth="1"/>
    <col min="2186" max="2186" width="3.85546875" style="8" customWidth="1"/>
    <col min="2187" max="2189" width="14.42578125" style="8" customWidth="1"/>
    <col min="2190" max="2190" width="4.140625" style="8" customWidth="1"/>
    <col min="2191" max="2191" width="15" style="8" customWidth="1"/>
    <col min="2192" max="2193" width="9.140625" style="8" customWidth="1"/>
    <col min="2194" max="2194" width="11.5703125" style="8" customWidth="1"/>
    <col min="2195" max="2195" width="18.140625" style="8" customWidth="1"/>
    <col min="2196" max="2196" width="13.140625" style="8" customWidth="1"/>
    <col min="2197" max="2197" width="12.28515625" style="8" customWidth="1"/>
    <col min="2198" max="2435" width="9.140625" style="8"/>
    <col min="2436" max="2436" width="1.42578125" style="8" customWidth="1"/>
    <col min="2437" max="2437" width="59.5703125" style="8" customWidth="1"/>
    <col min="2438" max="2438" width="9.140625" style="8" customWidth="1"/>
    <col min="2439" max="2440" width="3.85546875" style="8" customWidth="1"/>
    <col min="2441" max="2441" width="10.5703125" style="8" customWidth="1"/>
    <col min="2442" max="2442" width="3.85546875" style="8" customWidth="1"/>
    <col min="2443" max="2445" width="14.42578125" style="8" customWidth="1"/>
    <col min="2446" max="2446" width="4.140625" style="8" customWidth="1"/>
    <col min="2447" max="2447" width="15" style="8" customWidth="1"/>
    <col min="2448" max="2449" width="9.140625" style="8" customWidth="1"/>
    <col min="2450" max="2450" width="11.5703125" style="8" customWidth="1"/>
    <col min="2451" max="2451" width="18.140625" style="8" customWidth="1"/>
    <col min="2452" max="2452" width="13.140625" style="8" customWidth="1"/>
    <col min="2453" max="2453" width="12.28515625" style="8" customWidth="1"/>
    <col min="2454" max="2691" width="9.140625" style="8"/>
    <col min="2692" max="2692" width="1.42578125" style="8" customWidth="1"/>
    <col min="2693" max="2693" width="59.5703125" style="8" customWidth="1"/>
    <col min="2694" max="2694" width="9.140625" style="8" customWidth="1"/>
    <col min="2695" max="2696" width="3.85546875" style="8" customWidth="1"/>
    <col min="2697" max="2697" width="10.5703125" style="8" customWidth="1"/>
    <col min="2698" max="2698" width="3.85546875" style="8" customWidth="1"/>
    <col min="2699" max="2701" width="14.42578125" style="8" customWidth="1"/>
    <col min="2702" max="2702" width="4.140625" style="8" customWidth="1"/>
    <col min="2703" max="2703" width="15" style="8" customWidth="1"/>
    <col min="2704" max="2705" width="9.140625" style="8" customWidth="1"/>
    <col min="2706" max="2706" width="11.5703125" style="8" customWidth="1"/>
    <col min="2707" max="2707" width="18.140625" style="8" customWidth="1"/>
    <col min="2708" max="2708" width="13.140625" style="8" customWidth="1"/>
    <col min="2709" max="2709" width="12.28515625" style="8" customWidth="1"/>
    <col min="2710" max="2947" width="9.140625" style="8"/>
    <col min="2948" max="2948" width="1.42578125" style="8" customWidth="1"/>
    <col min="2949" max="2949" width="59.5703125" style="8" customWidth="1"/>
    <col min="2950" max="2950" width="9.140625" style="8" customWidth="1"/>
    <col min="2951" max="2952" width="3.85546875" style="8" customWidth="1"/>
    <col min="2953" max="2953" width="10.5703125" style="8" customWidth="1"/>
    <col min="2954" max="2954" width="3.85546875" style="8" customWidth="1"/>
    <col min="2955" max="2957" width="14.42578125" style="8" customWidth="1"/>
    <col min="2958" max="2958" width="4.140625" style="8" customWidth="1"/>
    <col min="2959" max="2959" width="15" style="8" customWidth="1"/>
    <col min="2960" max="2961" width="9.140625" style="8" customWidth="1"/>
    <col min="2962" max="2962" width="11.5703125" style="8" customWidth="1"/>
    <col min="2963" max="2963" width="18.140625" style="8" customWidth="1"/>
    <col min="2964" max="2964" width="13.140625" style="8" customWidth="1"/>
    <col min="2965" max="2965" width="12.28515625" style="8" customWidth="1"/>
    <col min="2966" max="3203" width="9.140625" style="8"/>
    <col min="3204" max="3204" width="1.42578125" style="8" customWidth="1"/>
    <col min="3205" max="3205" width="59.5703125" style="8" customWidth="1"/>
    <col min="3206" max="3206" width="9.140625" style="8" customWidth="1"/>
    <col min="3207" max="3208" width="3.85546875" style="8" customWidth="1"/>
    <col min="3209" max="3209" width="10.5703125" style="8" customWidth="1"/>
    <col min="3210" max="3210" width="3.85546875" style="8" customWidth="1"/>
    <col min="3211" max="3213" width="14.42578125" style="8" customWidth="1"/>
    <col min="3214" max="3214" width="4.140625" style="8" customWidth="1"/>
    <col min="3215" max="3215" width="15" style="8" customWidth="1"/>
    <col min="3216" max="3217" width="9.140625" style="8" customWidth="1"/>
    <col min="3218" max="3218" width="11.5703125" style="8" customWidth="1"/>
    <col min="3219" max="3219" width="18.140625" style="8" customWidth="1"/>
    <col min="3220" max="3220" width="13.140625" style="8" customWidth="1"/>
    <col min="3221" max="3221" width="12.28515625" style="8" customWidth="1"/>
    <col min="3222" max="3459" width="9.140625" style="8"/>
    <col min="3460" max="3460" width="1.42578125" style="8" customWidth="1"/>
    <col min="3461" max="3461" width="59.5703125" style="8" customWidth="1"/>
    <col min="3462" max="3462" width="9.140625" style="8" customWidth="1"/>
    <col min="3463" max="3464" width="3.85546875" style="8" customWidth="1"/>
    <col min="3465" max="3465" width="10.5703125" style="8" customWidth="1"/>
    <col min="3466" max="3466" width="3.85546875" style="8" customWidth="1"/>
    <col min="3467" max="3469" width="14.42578125" style="8" customWidth="1"/>
    <col min="3470" max="3470" width="4.140625" style="8" customWidth="1"/>
    <col min="3471" max="3471" width="15" style="8" customWidth="1"/>
    <col min="3472" max="3473" width="9.140625" style="8" customWidth="1"/>
    <col min="3474" max="3474" width="11.5703125" style="8" customWidth="1"/>
    <col min="3475" max="3475" width="18.140625" style="8" customWidth="1"/>
    <col min="3476" max="3476" width="13.140625" style="8" customWidth="1"/>
    <col min="3477" max="3477" width="12.28515625" style="8" customWidth="1"/>
    <col min="3478" max="3715" width="9.140625" style="8"/>
    <col min="3716" max="3716" width="1.42578125" style="8" customWidth="1"/>
    <col min="3717" max="3717" width="59.5703125" style="8" customWidth="1"/>
    <col min="3718" max="3718" width="9.140625" style="8" customWidth="1"/>
    <col min="3719" max="3720" width="3.85546875" style="8" customWidth="1"/>
    <col min="3721" max="3721" width="10.5703125" style="8" customWidth="1"/>
    <col min="3722" max="3722" width="3.85546875" style="8" customWidth="1"/>
    <col min="3723" max="3725" width="14.42578125" style="8" customWidth="1"/>
    <col min="3726" max="3726" width="4.140625" style="8" customWidth="1"/>
    <col min="3727" max="3727" width="15" style="8" customWidth="1"/>
    <col min="3728" max="3729" width="9.140625" style="8" customWidth="1"/>
    <col min="3730" max="3730" width="11.5703125" style="8" customWidth="1"/>
    <col min="3731" max="3731" width="18.140625" style="8" customWidth="1"/>
    <col min="3732" max="3732" width="13.140625" style="8" customWidth="1"/>
    <col min="3733" max="3733" width="12.28515625" style="8" customWidth="1"/>
    <col min="3734" max="3971" width="9.140625" style="8"/>
    <col min="3972" max="3972" width="1.42578125" style="8" customWidth="1"/>
    <col min="3973" max="3973" width="59.5703125" style="8" customWidth="1"/>
    <col min="3974" max="3974" width="9.140625" style="8" customWidth="1"/>
    <col min="3975" max="3976" width="3.85546875" style="8" customWidth="1"/>
    <col min="3977" max="3977" width="10.5703125" style="8" customWidth="1"/>
    <col min="3978" max="3978" width="3.85546875" style="8" customWidth="1"/>
    <col min="3979" max="3981" width="14.42578125" style="8" customWidth="1"/>
    <col min="3982" max="3982" width="4.140625" style="8" customWidth="1"/>
    <col min="3983" max="3983" width="15" style="8" customWidth="1"/>
    <col min="3984" max="3985" width="9.140625" style="8" customWidth="1"/>
    <col min="3986" max="3986" width="11.5703125" style="8" customWidth="1"/>
    <col min="3987" max="3987" width="18.140625" style="8" customWidth="1"/>
    <col min="3988" max="3988" width="13.140625" style="8" customWidth="1"/>
    <col min="3989" max="3989" width="12.28515625" style="8" customWidth="1"/>
    <col min="3990" max="4227" width="9.140625" style="8"/>
    <col min="4228" max="4228" width="1.42578125" style="8" customWidth="1"/>
    <col min="4229" max="4229" width="59.5703125" style="8" customWidth="1"/>
    <col min="4230" max="4230" width="9.140625" style="8" customWidth="1"/>
    <col min="4231" max="4232" width="3.85546875" style="8" customWidth="1"/>
    <col min="4233" max="4233" width="10.5703125" style="8" customWidth="1"/>
    <col min="4234" max="4234" width="3.85546875" style="8" customWidth="1"/>
    <col min="4235" max="4237" width="14.42578125" style="8" customWidth="1"/>
    <col min="4238" max="4238" width="4.140625" style="8" customWidth="1"/>
    <col min="4239" max="4239" width="15" style="8" customWidth="1"/>
    <col min="4240" max="4241" width="9.140625" style="8" customWidth="1"/>
    <col min="4242" max="4242" width="11.5703125" style="8" customWidth="1"/>
    <col min="4243" max="4243" width="18.140625" style="8" customWidth="1"/>
    <col min="4244" max="4244" width="13.140625" style="8" customWidth="1"/>
    <col min="4245" max="4245" width="12.28515625" style="8" customWidth="1"/>
    <col min="4246" max="4483" width="9.140625" style="8"/>
    <col min="4484" max="4484" width="1.42578125" style="8" customWidth="1"/>
    <col min="4485" max="4485" width="59.5703125" style="8" customWidth="1"/>
    <col min="4486" max="4486" width="9.140625" style="8" customWidth="1"/>
    <col min="4487" max="4488" width="3.85546875" style="8" customWidth="1"/>
    <col min="4489" max="4489" width="10.5703125" style="8" customWidth="1"/>
    <col min="4490" max="4490" width="3.85546875" style="8" customWidth="1"/>
    <col min="4491" max="4493" width="14.42578125" style="8" customWidth="1"/>
    <col min="4494" max="4494" width="4.140625" style="8" customWidth="1"/>
    <col min="4495" max="4495" width="15" style="8" customWidth="1"/>
    <col min="4496" max="4497" width="9.140625" style="8" customWidth="1"/>
    <col min="4498" max="4498" width="11.5703125" style="8" customWidth="1"/>
    <col min="4499" max="4499" width="18.140625" style="8" customWidth="1"/>
    <col min="4500" max="4500" width="13.140625" style="8" customWidth="1"/>
    <col min="4501" max="4501" width="12.28515625" style="8" customWidth="1"/>
    <col min="4502" max="4739" width="9.140625" style="8"/>
    <col min="4740" max="4740" width="1.42578125" style="8" customWidth="1"/>
    <col min="4741" max="4741" width="59.5703125" style="8" customWidth="1"/>
    <col min="4742" max="4742" width="9.140625" style="8" customWidth="1"/>
    <col min="4743" max="4744" width="3.85546875" style="8" customWidth="1"/>
    <col min="4745" max="4745" width="10.5703125" style="8" customWidth="1"/>
    <col min="4746" max="4746" width="3.85546875" style="8" customWidth="1"/>
    <col min="4747" max="4749" width="14.42578125" style="8" customWidth="1"/>
    <col min="4750" max="4750" width="4.140625" style="8" customWidth="1"/>
    <col min="4751" max="4751" width="15" style="8" customWidth="1"/>
    <col min="4752" max="4753" width="9.140625" style="8" customWidth="1"/>
    <col min="4754" max="4754" width="11.5703125" style="8" customWidth="1"/>
    <col min="4755" max="4755" width="18.140625" style="8" customWidth="1"/>
    <col min="4756" max="4756" width="13.140625" style="8" customWidth="1"/>
    <col min="4757" max="4757" width="12.28515625" style="8" customWidth="1"/>
    <col min="4758" max="4995" width="9.140625" style="8"/>
    <col min="4996" max="4996" width="1.42578125" style="8" customWidth="1"/>
    <col min="4997" max="4997" width="59.5703125" style="8" customWidth="1"/>
    <col min="4998" max="4998" width="9.140625" style="8" customWidth="1"/>
    <col min="4999" max="5000" width="3.85546875" style="8" customWidth="1"/>
    <col min="5001" max="5001" width="10.5703125" style="8" customWidth="1"/>
    <col min="5002" max="5002" width="3.85546875" style="8" customWidth="1"/>
    <col min="5003" max="5005" width="14.42578125" style="8" customWidth="1"/>
    <col min="5006" max="5006" width="4.140625" style="8" customWidth="1"/>
    <col min="5007" max="5007" width="15" style="8" customWidth="1"/>
    <col min="5008" max="5009" width="9.140625" style="8" customWidth="1"/>
    <col min="5010" max="5010" width="11.5703125" style="8" customWidth="1"/>
    <col min="5011" max="5011" width="18.140625" style="8" customWidth="1"/>
    <col min="5012" max="5012" width="13.140625" style="8" customWidth="1"/>
    <col min="5013" max="5013" width="12.28515625" style="8" customWidth="1"/>
    <col min="5014" max="5251" width="9.140625" style="8"/>
    <col min="5252" max="5252" width="1.42578125" style="8" customWidth="1"/>
    <col min="5253" max="5253" width="59.5703125" style="8" customWidth="1"/>
    <col min="5254" max="5254" width="9.140625" style="8" customWidth="1"/>
    <col min="5255" max="5256" width="3.85546875" style="8" customWidth="1"/>
    <col min="5257" max="5257" width="10.5703125" style="8" customWidth="1"/>
    <col min="5258" max="5258" width="3.85546875" style="8" customWidth="1"/>
    <col min="5259" max="5261" width="14.42578125" style="8" customWidth="1"/>
    <col min="5262" max="5262" width="4.140625" style="8" customWidth="1"/>
    <col min="5263" max="5263" width="15" style="8" customWidth="1"/>
    <col min="5264" max="5265" width="9.140625" style="8" customWidth="1"/>
    <col min="5266" max="5266" width="11.5703125" style="8" customWidth="1"/>
    <col min="5267" max="5267" width="18.140625" style="8" customWidth="1"/>
    <col min="5268" max="5268" width="13.140625" style="8" customWidth="1"/>
    <col min="5269" max="5269" width="12.28515625" style="8" customWidth="1"/>
    <col min="5270" max="5507" width="9.140625" style="8"/>
    <col min="5508" max="5508" width="1.42578125" style="8" customWidth="1"/>
    <col min="5509" max="5509" width="59.5703125" style="8" customWidth="1"/>
    <col min="5510" max="5510" width="9.140625" style="8" customWidth="1"/>
    <col min="5511" max="5512" width="3.85546875" style="8" customWidth="1"/>
    <col min="5513" max="5513" width="10.5703125" style="8" customWidth="1"/>
    <col min="5514" max="5514" width="3.85546875" style="8" customWidth="1"/>
    <col min="5515" max="5517" width="14.42578125" style="8" customWidth="1"/>
    <col min="5518" max="5518" width="4.140625" style="8" customWidth="1"/>
    <col min="5519" max="5519" width="15" style="8" customWidth="1"/>
    <col min="5520" max="5521" width="9.140625" style="8" customWidth="1"/>
    <col min="5522" max="5522" width="11.5703125" style="8" customWidth="1"/>
    <col min="5523" max="5523" width="18.140625" style="8" customWidth="1"/>
    <col min="5524" max="5524" width="13.140625" style="8" customWidth="1"/>
    <col min="5525" max="5525" width="12.28515625" style="8" customWidth="1"/>
    <col min="5526" max="5763" width="9.140625" style="8"/>
    <col min="5764" max="5764" width="1.42578125" style="8" customWidth="1"/>
    <col min="5765" max="5765" width="59.5703125" style="8" customWidth="1"/>
    <col min="5766" max="5766" width="9.140625" style="8" customWidth="1"/>
    <col min="5767" max="5768" width="3.85546875" style="8" customWidth="1"/>
    <col min="5769" max="5769" width="10.5703125" style="8" customWidth="1"/>
    <col min="5770" max="5770" width="3.85546875" style="8" customWidth="1"/>
    <col min="5771" max="5773" width="14.42578125" style="8" customWidth="1"/>
    <col min="5774" max="5774" width="4.140625" style="8" customWidth="1"/>
    <col min="5775" max="5775" width="15" style="8" customWidth="1"/>
    <col min="5776" max="5777" width="9.140625" style="8" customWidth="1"/>
    <col min="5778" max="5778" width="11.5703125" style="8" customWidth="1"/>
    <col min="5779" max="5779" width="18.140625" style="8" customWidth="1"/>
    <col min="5780" max="5780" width="13.140625" style="8" customWidth="1"/>
    <col min="5781" max="5781" width="12.28515625" style="8" customWidth="1"/>
    <col min="5782" max="6019" width="9.140625" style="8"/>
    <col min="6020" max="6020" width="1.42578125" style="8" customWidth="1"/>
    <col min="6021" max="6021" width="59.5703125" style="8" customWidth="1"/>
    <col min="6022" max="6022" width="9.140625" style="8" customWidth="1"/>
    <col min="6023" max="6024" width="3.85546875" style="8" customWidth="1"/>
    <col min="6025" max="6025" width="10.5703125" style="8" customWidth="1"/>
    <col min="6026" max="6026" width="3.85546875" style="8" customWidth="1"/>
    <col min="6027" max="6029" width="14.42578125" style="8" customWidth="1"/>
    <col min="6030" max="6030" width="4.140625" style="8" customWidth="1"/>
    <col min="6031" max="6031" width="15" style="8" customWidth="1"/>
    <col min="6032" max="6033" width="9.140625" style="8" customWidth="1"/>
    <col min="6034" max="6034" width="11.5703125" style="8" customWidth="1"/>
    <col min="6035" max="6035" width="18.140625" style="8" customWidth="1"/>
    <col min="6036" max="6036" width="13.140625" style="8" customWidth="1"/>
    <col min="6037" max="6037" width="12.28515625" style="8" customWidth="1"/>
    <col min="6038" max="6275" width="9.140625" style="8"/>
    <col min="6276" max="6276" width="1.42578125" style="8" customWidth="1"/>
    <col min="6277" max="6277" width="59.5703125" style="8" customWidth="1"/>
    <col min="6278" max="6278" width="9.140625" style="8" customWidth="1"/>
    <col min="6279" max="6280" width="3.85546875" style="8" customWidth="1"/>
    <col min="6281" max="6281" width="10.5703125" style="8" customWidth="1"/>
    <col min="6282" max="6282" width="3.85546875" style="8" customWidth="1"/>
    <col min="6283" max="6285" width="14.42578125" style="8" customWidth="1"/>
    <col min="6286" max="6286" width="4.140625" style="8" customWidth="1"/>
    <col min="6287" max="6287" width="15" style="8" customWidth="1"/>
    <col min="6288" max="6289" width="9.140625" style="8" customWidth="1"/>
    <col min="6290" max="6290" width="11.5703125" style="8" customWidth="1"/>
    <col min="6291" max="6291" width="18.140625" style="8" customWidth="1"/>
    <col min="6292" max="6292" width="13.140625" style="8" customWidth="1"/>
    <col min="6293" max="6293" width="12.28515625" style="8" customWidth="1"/>
    <col min="6294" max="6531" width="9.140625" style="8"/>
    <col min="6532" max="6532" width="1.42578125" style="8" customWidth="1"/>
    <col min="6533" max="6533" width="59.5703125" style="8" customWidth="1"/>
    <col min="6534" max="6534" width="9.140625" style="8" customWidth="1"/>
    <col min="6535" max="6536" width="3.85546875" style="8" customWidth="1"/>
    <col min="6537" max="6537" width="10.5703125" style="8" customWidth="1"/>
    <col min="6538" max="6538" width="3.85546875" style="8" customWidth="1"/>
    <col min="6539" max="6541" width="14.42578125" style="8" customWidth="1"/>
    <col min="6542" max="6542" width="4.140625" style="8" customWidth="1"/>
    <col min="6543" max="6543" width="15" style="8" customWidth="1"/>
    <col min="6544" max="6545" width="9.140625" style="8" customWidth="1"/>
    <col min="6546" max="6546" width="11.5703125" style="8" customWidth="1"/>
    <col min="6547" max="6547" width="18.140625" style="8" customWidth="1"/>
    <col min="6548" max="6548" width="13.140625" style="8" customWidth="1"/>
    <col min="6549" max="6549" width="12.28515625" style="8" customWidth="1"/>
    <col min="6550" max="6787" width="9.140625" style="8"/>
    <col min="6788" max="6788" width="1.42578125" style="8" customWidth="1"/>
    <col min="6789" max="6789" width="59.5703125" style="8" customWidth="1"/>
    <col min="6790" max="6790" width="9.140625" style="8" customWidth="1"/>
    <col min="6791" max="6792" width="3.85546875" style="8" customWidth="1"/>
    <col min="6793" max="6793" width="10.5703125" style="8" customWidth="1"/>
    <col min="6794" max="6794" width="3.85546875" style="8" customWidth="1"/>
    <col min="6795" max="6797" width="14.42578125" style="8" customWidth="1"/>
    <col min="6798" max="6798" width="4.140625" style="8" customWidth="1"/>
    <col min="6799" max="6799" width="15" style="8" customWidth="1"/>
    <col min="6800" max="6801" width="9.140625" style="8" customWidth="1"/>
    <col min="6802" max="6802" width="11.5703125" style="8" customWidth="1"/>
    <col min="6803" max="6803" width="18.140625" style="8" customWidth="1"/>
    <col min="6804" max="6804" width="13.140625" style="8" customWidth="1"/>
    <col min="6805" max="6805" width="12.28515625" style="8" customWidth="1"/>
    <col min="6806" max="7043" width="9.140625" style="8"/>
    <col min="7044" max="7044" width="1.42578125" style="8" customWidth="1"/>
    <col min="7045" max="7045" width="59.5703125" style="8" customWidth="1"/>
    <col min="7046" max="7046" width="9.140625" style="8" customWidth="1"/>
    <col min="7047" max="7048" width="3.85546875" style="8" customWidth="1"/>
    <col min="7049" max="7049" width="10.5703125" style="8" customWidth="1"/>
    <col min="7050" max="7050" width="3.85546875" style="8" customWidth="1"/>
    <col min="7051" max="7053" width="14.42578125" style="8" customWidth="1"/>
    <col min="7054" max="7054" width="4.140625" style="8" customWidth="1"/>
    <col min="7055" max="7055" width="15" style="8" customWidth="1"/>
    <col min="7056" max="7057" width="9.140625" style="8" customWidth="1"/>
    <col min="7058" max="7058" width="11.5703125" style="8" customWidth="1"/>
    <col min="7059" max="7059" width="18.140625" style="8" customWidth="1"/>
    <col min="7060" max="7060" width="13.140625" style="8" customWidth="1"/>
    <col min="7061" max="7061" width="12.28515625" style="8" customWidth="1"/>
    <col min="7062" max="7299" width="9.140625" style="8"/>
    <col min="7300" max="7300" width="1.42578125" style="8" customWidth="1"/>
    <col min="7301" max="7301" width="59.5703125" style="8" customWidth="1"/>
    <col min="7302" max="7302" width="9.140625" style="8" customWidth="1"/>
    <col min="7303" max="7304" width="3.85546875" style="8" customWidth="1"/>
    <col min="7305" max="7305" width="10.5703125" style="8" customWidth="1"/>
    <col min="7306" max="7306" width="3.85546875" style="8" customWidth="1"/>
    <col min="7307" max="7309" width="14.42578125" style="8" customWidth="1"/>
    <col min="7310" max="7310" width="4.140625" style="8" customWidth="1"/>
    <col min="7311" max="7311" width="15" style="8" customWidth="1"/>
    <col min="7312" max="7313" width="9.140625" style="8" customWidth="1"/>
    <col min="7314" max="7314" width="11.5703125" style="8" customWidth="1"/>
    <col min="7315" max="7315" width="18.140625" style="8" customWidth="1"/>
    <col min="7316" max="7316" width="13.140625" style="8" customWidth="1"/>
    <col min="7317" max="7317" width="12.28515625" style="8" customWidth="1"/>
    <col min="7318" max="7555" width="9.140625" style="8"/>
    <col min="7556" max="7556" width="1.42578125" style="8" customWidth="1"/>
    <col min="7557" max="7557" width="59.5703125" style="8" customWidth="1"/>
    <col min="7558" max="7558" width="9.140625" style="8" customWidth="1"/>
    <col min="7559" max="7560" width="3.85546875" style="8" customWidth="1"/>
    <col min="7561" max="7561" width="10.5703125" style="8" customWidth="1"/>
    <col min="7562" max="7562" width="3.85546875" style="8" customWidth="1"/>
    <col min="7563" max="7565" width="14.42578125" style="8" customWidth="1"/>
    <col min="7566" max="7566" width="4.140625" style="8" customWidth="1"/>
    <col min="7567" max="7567" width="15" style="8" customWidth="1"/>
    <col min="7568" max="7569" width="9.140625" style="8" customWidth="1"/>
    <col min="7570" max="7570" width="11.5703125" style="8" customWidth="1"/>
    <col min="7571" max="7571" width="18.140625" style="8" customWidth="1"/>
    <col min="7572" max="7572" width="13.140625" style="8" customWidth="1"/>
    <col min="7573" max="7573" width="12.28515625" style="8" customWidth="1"/>
    <col min="7574" max="7811" width="9.140625" style="8"/>
    <col min="7812" max="7812" width="1.42578125" style="8" customWidth="1"/>
    <col min="7813" max="7813" width="59.5703125" style="8" customWidth="1"/>
    <col min="7814" max="7814" width="9.140625" style="8" customWidth="1"/>
    <col min="7815" max="7816" width="3.85546875" style="8" customWidth="1"/>
    <col min="7817" max="7817" width="10.5703125" style="8" customWidth="1"/>
    <col min="7818" max="7818" width="3.85546875" style="8" customWidth="1"/>
    <col min="7819" max="7821" width="14.42578125" style="8" customWidth="1"/>
    <col min="7822" max="7822" width="4.140625" style="8" customWidth="1"/>
    <col min="7823" max="7823" width="15" style="8" customWidth="1"/>
    <col min="7824" max="7825" width="9.140625" style="8" customWidth="1"/>
    <col min="7826" max="7826" width="11.5703125" style="8" customWidth="1"/>
    <col min="7827" max="7827" width="18.140625" style="8" customWidth="1"/>
    <col min="7828" max="7828" width="13.140625" style="8" customWidth="1"/>
    <col min="7829" max="7829" width="12.28515625" style="8" customWidth="1"/>
    <col min="7830" max="8067" width="9.140625" style="8"/>
    <col min="8068" max="8068" width="1.42578125" style="8" customWidth="1"/>
    <col min="8069" max="8069" width="59.5703125" style="8" customWidth="1"/>
    <col min="8070" max="8070" width="9.140625" style="8" customWidth="1"/>
    <col min="8071" max="8072" width="3.85546875" style="8" customWidth="1"/>
    <col min="8073" max="8073" width="10.5703125" style="8" customWidth="1"/>
    <col min="8074" max="8074" width="3.85546875" style="8" customWidth="1"/>
    <col min="8075" max="8077" width="14.42578125" style="8" customWidth="1"/>
    <col min="8078" max="8078" width="4.140625" style="8" customWidth="1"/>
    <col min="8079" max="8079" width="15" style="8" customWidth="1"/>
    <col min="8080" max="8081" width="9.140625" style="8" customWidth="1"/>
    <col min="8082" max="8082" width="11.5703125" style="8" customWidth="1"/>
    <col min="8083" max="8083" width="18.140625" style="8" customWidth="1"/>
    <col min="8084" max="8084" width="13.140625" style="8" customWidth="1"/>
    <col min="8085" max="8085" width="12.28515625" style="8" customWidth="1"/>
    <col min="8086" max="8323" width="9.140625" style="8"/>
    <col min="8324" max="8324" width="1.42578125" style="8" customWidth="1"/>
    <col min="8325" max="8325" width="59.5703125" style="8" customWidth="1"/>
    <col min="8326" max="8326" width="9.140625" style="8" customWidth="1"/>
    <col min="8327" max="8328" width="3.85546875" style="8" customWidth="1"/>
    <col min="8329" max="8329" width="10.5703125" style="8" customWidth="1"/>
    <col min="8330" max="8330" width="3.85546875" style="8" customWidth="1"/>
    <col min="8331" max="8333" width="14.42578125" style="8" customWidth="1"/>
    <col min="8334" max="8334" width="4.140625" style="8" customWidth="1"/>
    <col min="8335" max="8335" width="15" style="8" customWidth="1"/>
    <col min="8336" max="8337" width="9.140625" style="8" customWidth="1"/>
    <col min="8338" max="8338" width="11.5703125" style="8" customWidth="1"/>
    <col min="8339" max="8339" width="18.140625" style="8" customWidth="1"/>
    <col min="8340" max="8340" width="13.140625" style="8" customWidth="1"/>
    <col min="8341" max="8341" width="12.28515625" style="8" customWidth="1"/>
    <col min="8342" max="8579" width="9.140625" style="8"/>
    <col min="8580" max="8580" width="1.42578125" style="8" customWidth="1"/>
    <col min="8581" max="8581" width="59.5703125" style="8" customWidth="1"/>
    <col min="8582" max="8582" width="9.140625" style="8" customWidth="1"/>
    <col min="8583" max="8584" width="3.85546875" style="8" customWidth="1"/>
    <col min="8585" max="8585" width="10.5703125" style="8" customWidth="1"/>
    <col min="8586" max="8586" width="3.85546875" style="8" customWidth="1"/>
    <col min="8587" max="8589" width="14.42578125" style="8" customWidth="1"/>
    <col min="8590" max="8590" width="4.140625" style="8" customWidth="1"/>
    <col min="8591" max="8591" width="15" style="8" customWidth="1"/>
    <col min="8592" max="8593" width="9.140625" style="8" customWidth="1"/>
    <col min="8594" max="8594" width="11.5703125" style="8" customWidth="1"/>
    <col min="8595" max="8595" width="18.140625" style="8" customWidth="1"/>
    <col min="8596" max="8596" width="13.140625" style="8" customWidth="1"/>
    <col min="8597" max="8597" width="12.28515625" style="8" customWidth="1"/>
    <col min="8598" max="8835" width="9.140625" style="8"/>
    <col min="8836" max="8836" width="1.42578125" style="8" customWidth="1"/>
    <col min="8837" max="8837" width="59.5703125" style="8" customWidth="1"/>
    <col min="8838" max="8838" width="9.140625" style="8" customWidth="1"/>
    <col min="8839" max="8840" width="3.85546875" style="8" customWidth="1"/>
    <col min="8841" max="8841" width="10.5703125" style="8" customWidth="1"/>
    <col min="8842" max="8842" width="3.85546875" style="8" customWidth="1"/>
    <col min="8843" max="8845" width="14.42578125" style="8" customWidth="1"/>
    <col min="8846" max="8846" width="4.140625" style="8" customWidth="1"/>
    <col min="8847" max="8847" width="15" style="8" customWidth="1"/>
    <col min="8848" max="8849" width="9.140625" style="8" customWidth="1"/>
    <col min="8850" max="8850" width="11.5703125" style="8" customWidth="1"/>
    <col min="8851" max="8851" width="18.140625" style="8" customWidth="1"/>
    <col min="8852" max="8852" width="13.140625" style="8" customWidth="1"/>
    <col min="8853" max="8853" width="12.28515625" style="8" customWidth="1"/>
    <col min="8854" max="9091" width="9.140625" style="8"/>
    <col min="9092" max="9092" width="1.42578125" style="8" customWidth="1"/>
    <col min="9093" max="9093" width="59.5703125" style="8" customWidth="1"/>
    <col min="9094" max="9094" width="9.140625" style="8" customWidth="1"/>
    <col min="9095" max="9096" width="3.85546875" style="8" customWidth="1"/>
    <col min="9097" max="9097" width="10.5703125" style="8" customWidth="1"/>
    <col min="9098" max="9098" width="3.85546875" style="8" customWidth="1"/>
    <col min="9099" max="9101" width="14.42578125" style="8" customWidth="1"/>
    <col min="9102" max="9102" width="4.140625" style="8" customWidth="1"/>
    <col min="9103" max="9103" width="15" style="8" customWidth="1"/>
    <col min="9104" max="9105" width="9.140625" style="8" customWidth="1"/>
    <col min="9106" max="9106" width="11.5703125" style="8" customWidth="1"/>
    <col min="9107" max="9107" width="18.140625" style="8" customWidth="1"/>
    <col min="9108" max="9108" width="13.140625" style="8" customWidth="1"/>
    <col min="9109" max="9109" width="12.28515625" style="8" customWidth="1"/>
    <col min="9110" max="9347" width="9.140625" style="8"/>
    <col min="9348" max="9348" width="1.42578125" style="8" customWidth="1"/>
    <col min="9349" max="9349" width="59.5703125" style="8" customWidth="1"/>
    <col min="9350" max="9350" width="9.140625" style="8" customWidth="1"/>
    <col min="9351" max="9352" width="3.85546875" style="8" customWidth="1"/>
    <col min="9353" max="9353" width="10.5703125" style="8" customWidth="1"/>
    <col min="9354" max="9354" width="3.85546875" style="8" customWidth="1"/>
    <col min="9355" max="9357" width="14.42578125" style="8" customWidth="1"/>
    <col min="9358" max="9358" width="4.140625" style="8" customWidth="1"/>
    <col min="9359" max="9359" width="15" style="8" customWidth="1"/>
    <col min="9360" max="9361" width="9.140625" style="8" customWidth="1"/>
    <col min="9362" max="9362" width="11.5703125" style="8" customWidth="1"/>
    <col min="9363" max="9363" width="18.140625" style="8" customWidth="1"/>
    <col min="9364" max="9364" width="13.140625" style="8" customWidth="1"/>
    <col min="9365" max="9365" width="12.28515625" style="8" customWidth="1"/>
    <col min="9366" max="9603" width="9.140625" style="8"/>
    <col min="9604" max="9604" width="1.42578125" style="8" customWidth="1"/>
    <col min="9605" max="9605" width="59.5703125" style="8" customWidth="1"/>
    <col min="9606" max="9606" width="9.140625" style="8" customWidth="1"/>
    <col min="9607" max="9608" width="3.85546875" style="8" customWidth="1"/>
    <col min="9609" max="9609" width="10.5703125" style="8" customWidth="1"/>
    <col min="9610" max="9610" width="3.85546875" style="8" customWidth="1"/>
    <col min="9611" max="9613" width="14.42578125" style="8" customWidth="1"/>
    <col min="9614" max="9614" width="4.140625" style="8" customWidth="1"/>
    <col min="9615" max="9615" width="15" style="8" customWidth="1"/>
    <col min="9616" max="9617" width="9.140625" style="8" customWidth="1"/>
    <col min="9618" max="9618" width="11.5703125" style="8" customWidth="1"/>
    <col min="9619" max="9619" width="18.140625" style="8" customWidth="1"/>
    <col min="9620" max="9620" width="13.140625" style="8" customWidth="1"/>
    <col min="9621" max="9621" width="12.28515625" style="8" customWidth="1"/>
    <col min="9622" max="9859" width="9.140625" style="8"/>
    <col min="9860" max="9860" width="1.42578125" style="8" customWidth="1"/>
    <col min="9861" max="9861" width="59.5703125" style="8" customWidth="1"/>
    <col min="9862" max="9862" width="9.140625" style="8" customWidth="1"/>
    <col min="9863" max="9864" width="3.85546875" style="8" customWidth="1"/>
    <col min="9865" max="9865" width="10.5703125" style="8" customWidth="1"/>
    <col min="9866" max="9866" width="3.85546875" style="8" customWidth="1"/>
    <col min="9867" max="9869" width="14.42578125" style="8" customWidth="1"/>
    <col min="9870" max="9870" width="4.140625" style="8" customWidth="1"/>
    <col min="9871" max="9871" width="15" style="8" customWidth="1"/>
    <col min="9872" max="9873" width="9.140625" style="8" customWidth="1"/>
    <col min="9874" max="9874" width="11.5703125" style="8" customWidth="1"/>
    <col min="9875" max="9875" width="18.140625" style="8" customWidth="1"/>
    <col min="9876" max="9876" width="13.140625" style="8" customWidth="1"/>
    <col min="9877" max="9877" width="12.28515625" style="8" customWidth="1"/>
    <col min="9878" max="10115" width="9.140625" style="8"/>
    <col min="10116" max="10116" width="1.42578125" style="8" customWidth="1"/>
    <col min="10117" max="10117" width="59.5703125" style="8" customWidth="1"/>
    <col min="10118" max="10118" width="9.140625" style="8" customWidth="1"/>
    <col min="10119" max="10120" width="3.85546875" style="8" customWidth="1"/>
    <col min="10121" max="10121" width="10.5703125" style="8" customWidth="1"/>
    <col min="10122" max="10122" width="3.85546875" style="8" customWidth="1"/>
    <col min="10123" max="10125" width="14.42578125" style="8" customWidth="1"/>
    <col min="10126" max="10126" width="4.140625" style="8" customWidth="1"/>
    <col min="10127" max="10127" width="15" style="8" customWidth="1"/>
    <col min="10128" max="10129" width="9.140625" style="8" customWidth="1"/>
    <col min="10130" max="10130" width="11.5703125" style="8" customWidth="1"/>
    <col min="10131" max="10131" width="18.140625" style="8" customWidth="1"/>
    <col min="10132" max="10132" width="13.140625" style="8" customWidth="1"/>
    <col min="10133" max="10133" width="12.28515625" style="8" customWidth="1"/>
    <col min="10134" max="10371" width="9.140625" style="8"/>
    <col min="10372" max="10372" width="1.42578125" style="8" customWidth="1"/>
    <col min="10373" max="10373" width="59.5703125" style="8" customWidth="1"/>
    <col min="10374" max="10374" width="9.140625" style="8" customWidth="1"/>
    <col min="10375" max="10376" width="3.85546875" style="8" customWidth="1"/>
    <col min="10377" max="10377" width="10.5703125" style="8" customWidth="1"/>
    <col min="10378" max="10378" width="3.85546875" style="8" customWidth="1"/>
    <col min="10379" max="10381" width="14.42578125" style="8" customWidth="1"/>
    <col min="10382" max="10382" width="4.140625" style="8" customWidth="1"/>
    <col min="10383" max="10383" width="15" style="8" customWidth="1"/>
    <col min="10384" max="10385" width="9.140625" style="8" customWidth="1"/>
    <col min="10386" max="10386" width="11.5703125" style="8" customWidth="1"/>
    <col min="10387" max="10387" width="18.140625" style="8" customWidth="1"/>
    <col min="10388" max="10388" width="13.140625" style="8" customWidth="1"/>
    <col min="10389" max="10389" width="12.28515625" style="8" customWidth="1"/>
    <col min="10390" max="10627" width="9.140625" style="8"/>
    <col min="10628" max="10628" width="1.42578125" style="8" customWidth="1"/>
    <col min="10629" max="10629" width="59.5703125" style="8" customWidth="1"/>
    <col min="10630" max="10630" width="9.140625" style="8" customWidth="1"/>
    <col min="10631" max="10632" width="3.85546875" style="8" customWidth="1"/>
    <col min="10633" max="10633" width="10.5703125" style="8" customWidth="1"/>
    <col min="10634" max="10634" width="3.85546875" style="8" customWidth="1"/>
    <col min="10635" max="10637" width="14.42578125" style="8" customWidth="1"/>
    <col min="10638" max="10638" width="4.140625" style="8" customWidth="1"/>
    <col min="10639" max="10639" width="15" style="8" customWidth="1"/>
    <col min="10640" max="10641" width="9.140625" style="8" customWidth="1"/>
    <col min="10642" max="10642" width="11.5703125" style="8" customWidth="1"/>
    <col min="10643" max="10643" width="18.140625" style="8" customWidth="1"/>
    <col min="10644" max="10644" width="13.140625" style="8" customWidth="1"/>
    <col min="10645" max="10645" width="12.28515625" style="8" customWidth="1"/>
    <col min="10646" max="10883" width="9.140625" style="8"/>
    <col min="10884" max="10884" width="1.42578125" style="8" customWidth="1"/>
    <col min="10885" max="10885" width="59.5703125" style="8" customWidth="1"/>
    <col min="10886" max="10886" width="9.140625" style="8" customWidth="1"/>
    <col min="10887" max="10888" width="3.85546875" style="8" customWidth="1"/>
    <col min="10889" max="10889" width="10.5703125" style="8" customWidth="1"/>
    <col min="10890" max="10890" width="3.85546875" style="8" customWidth="1"/>
    <col min="10891" max="10893" width="14.42578125" style="8" customWidth="1"/>
    <col min="10894" max="10894" width="4.140625" style="8" customWidth="1"/>
    <col min="10895" max="10895" width="15" style="8" customWidth="1"/>
    <col min="10896" max="10897" width="9.140625" style="8" customWidth="1"/>
    <col min="10898" max="10898" width="11.5703125" style="8" customWidth="1"/>
    <col min="10899" max="10899" width="18.140625" style="8" customWidth="1"/>
    <col min="10900" max="10900" width="13.140625" style="8" customWidth="1"/>
    <col min="10901" max="10901" width="12.28515625" style="8" customWidth="1"/>
    <col min="10902" max="11139" width="9.140625" style="8"/>
    <col min="11140" max="11140" width="1.42578125" style="8" customWidth="1"/>
    <col min="11141" max="11141" width="59.5703125" style="8" customWidth="1"/>
    <col min="11142" max="11142" width="9.140625" style="8" customWidth="1"/>
    <col min="11143" max="11144" width="3.85546875" style="8" customWidth="1"/>
    <col min="11145" max="11145" width="10.5703125" style="8" customWidth="1"/>
    <col min="11146" max="11146" width="3.85546875" style="8" customWidth="1"/>
    <col min="11147" max="11149" width="14.42578125" style="8" customWidth="1"/>
    <col min="11150" max="11150" width="4.140625" style="8" customWidth="1"/>
    <col min="11151" max="11151" width="15" style="8" customWidth="1"/>
    <col min="11152" max="11153" width="9.140625" style="8" customWidth="1"/>
    <col min="11154" max="11154" width="11.5703125" style="8" customWidth="1"/>
    <col min="11155" max="11155" width="18.140625" style="8" customWidth="1"/>
    <col min="11156" max="11156" width="13.140625" style="8" customWidth="1"/>
    <col min="11157" max="11157" width="12.28515625" style="8" customWidth="1"/>
    <col min="11158" max="11395" width="9.140625" style="8"/>
    <col min="11396" max="11396" width="1.42578125" style="8" customWidth="1"/>
    <col min="11397" max="11397" width="59.5703125" style="8" customWidth="1"/>
    <col min="11398" max="11398" width="9.140625" style="8" customWidth="1"/>
    <col min="11399" max="11400" width="3.85546875" style="8" customWidth="1"/>
    <col min="11401" max="11401" width="10.5703125" style="8" customWidth="1"/>
    <col min="11402" max="11402" width="3.85546875" style="8" customWidth="1"/>
    <col min="11403" max="11405" width="14.42578125" style="8" customWidth="1"/>
    <col min="11406" max="11406" width="4.140625" style="8" customWidth="1"/>
    <col min="11407" max="11407" width="15" style="8" customWidth="1"/>
    <col min="11408" max="11409" width="9.140625" style="8" customWidth="1"/>
    <col min="11410" max="11410" width="11.5703125" style="8" customWidth="1"/>
    <col min="11411" max="11411" width="18.140625" style="8" customWidth="1"/>
    <col min="11412" max="11412" width="13.140625" style="8" customWidth="1"/>
    <col min="11413" max="11413" width="12.28515625" style="8" customWidth="1"/>
    <col min="11414" max="11651" width="9.140625" style="8"/>
    <col min="11652" max="11652" width="1.42578125" style="8" customWidth="1"/>
    <col min="11653" max="11653" width="59.5703125" style="8" customWidth="1"/>
    <col min="11654" max="11654" width="9.140625" style="8" customWidth="1"/>
    <col min="11655" max="11656" width="3.85546875" style="8" customWidth="1"/>
    <col min="11657" max="11657" width="10.5703125" style="8" customWidth="1"/>
    <col min="11658" max="11658" width="3.85546875" style="8" customWidth="1"/>
    <col min="11659" max="11661" width="14.42578125" style="8" customWidth="1"/>
    <col min="11662" max="11662" width="4.140625" style="8" customWidth="1"/>
    <col min="11663" max="11663" width="15" style="8" customWidth="1"/>
    <col min="11664" max="11665" width="9.140625" style="8" customWidth="1"/>
    <col min="11666" max="11666" width="11.5703125" style="8" customWidth="1"/>
    <col min="11667" max="11667" width="18.140625" style="8" customWidth="1"/>
    <col min="11668" max="11668" width="13.140625" style="8" customWidth="1"/>
    <col min="11669" max="11669" width="12.28515625" style="8" customWidth="1"/>
    <col min="11670" max="11907" width="9.140625" style="8"/>
    <col min="11908" max="11908" width="1.42578125" style="8" customWidth="1"/>
    <col min="11909" max="11909" width="59.5703125" style="8" customWidth="1"/>
    <col min="11910" max="11910" width="9.140625" style="8" customWidth="1"/>
    <col min="11911" max="11912" width="3.85546875" style="8" customWidth="1"/>
    <col min="11913" max="11913" width="10.5703125" style="8" customWidth="1"/>
    <col min="11914" max="11914" width="3.85546875" style="8" customWidth="1"/>
    <col min="11915" max="11917" width="14.42578125" style="8" customWidth="1"/>
    <col min="11918" max="11918" width="4.140625" style="8" customWidth="1"/>
    <col min="11919" max="11919" width="15" style="8" customWidth="1"/>
    <col min="11920" max="11921" width="9.140625" style="8" customWidth="1"/>
    <col min="11922" max="11922" width="11.5703125" style="8" customWidth="1"/>
    <col min="11923" max="11923" width="18.140625" style="8" customWidth="1"/>
    <col min="11924" max="11924" width="13.140625" style="8" customWidth="1"/>
    <col min="11925" max="11925" width="12.28515625" style="8" customWidth="1"/>
    <col min="11926" max="12163" width="9.140625" style="8"/>
    <col min="12164" max="12164" width="1.42578125" style="8" customWidth="1"/>
    <col min="12165" max="12165" width="59.5703125" style="8" customWidth="1"/>
    <col min="12166" max="12166" width="9.140625" style="8" customWidth="1"/>
    <col min="12167" max="12168" width="3.85546875" style="8" customWidth="1"/>
    <col min="12169" max="12169" width="10.5703125" style="8" customWidth="1"/>
    <col min="12170" max="12170" width="3.85546875" style="8" customWidth="1"/>
    <col min="12171" max="12173" width="14.42578125" style="8" customWidth="1"/>
    <col min="12174" max="12174" width="4.140625" style="8" customWidth="1"/>
    <col min="12175" max="12175" width="15" style="8" customWidth="1"/>
    <col min="12176" max="12177" width="9.140625" style="8" customWidth="1"/>
    <col min="12178" max="12178" width="11.5703125" style="8" customWidth="1"/>
    <col min="12179" max="12179" width="18.140625" style="8" customWidth="1"/>
    <col min="12180" max="12180" width="13.140625" style="8" customWidth="1"/>
    <col min="12181" max="12181" width="12.28515625" style="8" customWidth="1"/>
    <col min="12182" max="12419" width="9.140625" style="8"/>
    <col min="12420" max="12420" width="1.42578125" style="8" customWidth="1"/>
    <col min="12421" max="12421" width="59.5703125" style="8" customWidth="1"/>
    <col min="12422" max="12422" width="9.140625" style="8" customWidth="1"/>
    <col min="12423" max="12424" width="3.85546875" style="8" customWidth="1"/>
    <col min="12425" max="12425" width="10.5703125" style="8" customWidth="1"/>
    <col min="12426" max="12426" width="3.85546875" style="8" customWidth="1"/>
    <col min="12427" max="12429" width="14.42578125" style="8" customWidth="1"/>
    <col min="12430" max="12430" width="4.140625" style="8" customWidth="1"/>
    <col min="12431" max="12431" width="15" style="8" customWidth="1"/>
    <col min="12432" max="12433" width="9.140625" style="8" customWidth="1"/>
    <col min="12434" max="12434" width="11.5703125" style="8" customWidth="1"/>
    <col min="12435" max="12435" width="18.140625" style="8" customWidth="1"/>
    <col min="12436" max="12436" width="13.140625" style="8" customWidth="1"/>
    <col min="12437" max="12437" width="12.28515625" style="8" customWidth="1"/>
    <col min="12438" max="12675" width="9.140625" style="8"/>
    <col min="12676" max="12676" width="1.42578125" style="8" customWidth="1"/>
    <col min="12677" max="12677" width="59.5703125" style="8" customWidth="1"/>
    <col min="12678" max="12678" width="9.140625" style="8" customWidth="1"/>
    <col min="12679" max="12680" width="3.85546875" style="8" customWidth="1"/>
    <col min="12681" max="12681" width="10.5703125" style="8" customWidth="1"/>
    <col min="12682" max="12682" width="3.85546875" style="8" customWidth="1"/>
    <col min="12683" max="12685" width="14.42578125" style="8" customWidth="1"/>
    <col min="12686" max="12686" width="4.140625" style="8" customWidth="1"/>
    <col min="12687" max="12687" width="15" style="8" customWidth="1"/>
    <col min="12688" max="12689" width="9.140625" style="8" customWidth="1"/>
    <col min="12690" max="12690" width="11.5703125" style="8" customWidth="1"/>
    <col min="12691" max="12691" width="18.140625" style="8" customWidth="1"/>
    <col min="12692" max="12692" width="13.140625" style="8" customWidth="1"/>
    <col min="12693" max="12693" width="12.28515625" style="8" customWidth="1"/>
    <col min="12694" max="12931" width="9.140625" style="8"/>
    <col min="12932" max="12932" width="1.42578125" style="8" customWidth="1"/>
    <col min="12933" max="12933" width="59.5703125" style="8" customWidth="1"/>
    <col min="12934" max="12934" width="9.140625" style="8" customWidth="1"/>
    <col min="12935" max="12936" width="3.85546875" style="8" customWidth="1"/>
    <col min="12937" max="12937" width="10.5703125" style="8" customWidth="1"/>
    <col min="12938" max="12938" width="3.85546875" style="8" customWidth="1"/>
    <col min="12939" max="12941" width="14.42578125" style="8" customWidth="1"/>
    <col min="12942" max="12942" width="4.140625" style="8" customWidth="1"/>
    <col min="12943" max="12943" width="15" style="8" customWidth="1"/>
    <col min="12944" max="12945" width="9.140625" style="8" customWidth="1"/>
    <col min="12946" max="12946" width="11.5703125" style="8" customWidth="1"/>
    <col min="12947" max="12947" width="18.140625" style="8" customWidth="1"/>
    <col min="12948" max="12948" width="13.140625" style="8" customWidth="1"/>
    <col min="12949" max="12949" width="12.28515625" style="8" customWidth="1"/>
    <col min="12950" max="13187" width="9.140625" style="8"/>
    <col min="13188" max="13188" width="1.42578125" style="8" customWidth="1"/>
    <col min="13189" max="13189" width="59.5703125" style="8" customWidth="1"/>
    <col min="13190" max="13190" width="9.140625" style="8" customWidth="1"/>
    <col min="13191" max="13192" width="3.85546875" style="8" customWidth="1"/>
    <col min="13193" max="13193" width="10.5703125" style="8" customWidth="1"/>
    <col min="13194" max="13194" width="3.85546875" style="8" customWidth="1"/>
    <col min="13195" max="13197" width="14.42578125" style="8" customWidth="1"/>
    <col min="13198" max="13198" width="4.140625" style="8" customWidth="1"/>
    <col min="13199" max="13199" width="15" style="8" customWidth="1"/>
    <col min="13200" max="13201" width="9.140625" style="8" customWidth="1"/>
    <col min="13202" max="13202" width="11.5703125" style="8" customWidth="1"/>
    <col min="13203" max="13203" width="18.140625" style="8" customWidth="1"/>
    <col min="13204" max="13204" width="13.140625" style="8" customWidth="1"/>
    <col min="13205" max="13205" width="12.28515625" style="8" customWidth="1"/>
    <col min="13206" max="13443" width="9.140625" style="8"/>
    <col min="13444" max="13444" width="1.42578125" style="8" customWidth="1"/>
    <col min="13445" max="13445" width="59.5703125" style="8" customWidth="1"/>
    <col min="13446" max="13446" width="9.140625" style="8" customWidth="1"/>
    <col min="13447" max="13448" width="3.85546875" style="8" customWidth="1"/>
    <col min="13449" max="13449" width="10.5703125" style="8" customWidth="1"/>
    <col min="13450" max="13450" width="3.85546875" style="8" customWidth="1"/>
    <col min="13451" max="13453" width="14.42578125" style="8" customWidth="1"/>
    <col min="13454" max="13454" width="4.140625" style="8" customWidth="1"/>
    <col min="13455" max="13455" width="15" style="8" customWidth="1"/>
    <col min="13456" max="13457" width="9.140625" style="8" customWidth="1"/>
    <col min="13458" max="13458" width="11.5703125" style="8" customWidth="1"/>
    <col min="13459" max="13459" width="18.140625" style="8" customWidth="1"/>
    <col min="13460" max="13460" width="13.140625" style="8" customWidth="1"/>
    <col min="13461" max="13461" width="12.28515625" style="8" customWidth="1"/>
    <col min="13462" max="13699" width="9.140625" style="8"/>
    <col min="13700" max="13700" width="1.42578125" style="8" customWidth="1"/>
    <col min="13701" max="13701" width="59.5703125" style="8" customWidth="1"/>
    <col min="13702" max="13702" width="9.140625" style="8" customWidth="1"/>
    <col min="13703" max="13704" width="3.85546875" style="8" customWidth="1"/>
    <col min="13705" max="13705" width="10.5703125" style="8" customWidth="1"/>
    <col min="13706" max="13706" width="3.85546875" style="8" customWidth="1"/>
    <col min="13707" max="13709" width="14.42578125" style="8" customWidth="1"/>
    <col min="13710" max="13710" width="4.140625" style="8" customWidth="1"/>
    <col min="13711" max="13711" width="15" style="8" customWidth="1"/>
    <col min="13712" max="13713" width="9.140625" style="8" customWidth="1"/>
    <col min="13714" max="13714" width="11.5703125" style="8" customWidth="1"/>
    <col min="13715" max="13715" width="18.140625" style="8" customWidth="1"/>
    <col min="13716" max="13716" width="13.140625" style="8" customWidth="1"/>
    <col min="13717" max="13717" width="12.28515625" style="8" customWidth="1"/>
    <col min="13718" max="13955" width="9.140625" style="8"/>
    <col min="13956" max="13956" width="1.42578125" style="8" customWidth="1"/>
    <col min="13957" max="13957" width="59.5703125" style="8" customWidth="1"/>
    <col min="13958" max="13958" width="9.140625" style="8" customWidth="1"/>
    <col min="13959" max="13960" width="3.85546875" style="8" customWidth="1"/>
    <col min="13961" max="13961" width="10.5703125" style="8" customWidth="1"/>
    <col min="13962" max="13962" width="3.85546875" style="8" customWidth="1"/>
    <col min="13963" max="13965" width="14.42578125" style="8" customWidth="1"/>
    <col min="13966" max="13966" width="4.140625" style="8" customWidth="1"/>
    <col min="13967" max="13967" width="15" style="8" customWidth="1"/>
    <col min="13968" max="13969" width="9.140625" style="8" customWidth="1"/>
    <col min="13970" max="13970" width="11.5703125" style="8" customWidth="1"/>
    <col min="13971" max="13971" width="18.140625" style="8" customWidth="1"/>
    <col min="13972" max="13972" width="13.140625" style="8" customWidth="1"/>
    <col min="13973" max="13973" width="12.28515625" style="8" customWidth="1"/>
    <col min="13974" max="14211" width="9.140625" style="8"/>
    <col min="14212" max="14212" width="1.42578125" style="8" customWidth="1"/>
    <col min="14213" max="14213" width="59.5703125" style="8" customWidth="1"/>
    <col min="14214" max="14214" width="9.140625" style="8" customWidth="1"/>
    <col min="14215" max="14216" width="3.85546875" style="8" customWidth="1"/>
    <col min="14217" max="14217" width="10.5703125" style="8" customWidth="1"/>
    <col min="14218" max="14218" width="3.85546875" style="8" customWidth="1"/>
    <col min="14219" max="14221" width="14.42578125" style="8" customWidth="1"/>
    <col min="14222" max="14222" width="4.140625" style="8" customWidth="1"/>
    <col min="14223" max="14223" width="15" style="8" customWidth="1"/>
    <col min="14224" max="14225" width="9.140625" style="8" customWidth="1"/>
    <col min="14226" max="14226" width="11.5703125" style="8" customWidth="1"/>
    <col min="14227" max="14227" width="18.140625" style="8" customWidth="1"/>
    <col min="14228" max="14228" width="13.140625" style="8" customWidth="1"/>
    <col min="14229" max="14229" width="12.28515625" style="8" customWidth="1"/>
    <col min="14230" max="14467" width="9.140625" style="8"/>
    <col min="14468" max="14468" width="1.42578125" style="8" customWidth="1"/>
    <col min="14469" max="14469" width="59.5703125" style="8" customWidth="1"/>
    <col min="14470" max="14470" width="9.140625" style="8" customWidth="1"/>
    <col min="14471" max="14472" width="3.85546875" style="8" customWidth="1"/>
    <col min="14473" max="14473" width="10.5703125" style="8" customWidth="1"/>
    <col min="14474" max="14474" width="3.85546875" style="8" customWidth="1"/>
    <col min="14475" max="14477" width="14.42578125" style="8" customWidth="1"/>
    <col min="14478" max="14478" width="4.140625" style="8" customWidth="1"/>
    <col min="14479" max="14479" width="15" style="8" customWidth="1"/>
    <col min="14480" max="14481" width="9.140625" style="8" customWidth="1"/>
    <col min="14482" max="14482" width="11.5703125" style="8" customWidth="1"/>
    <col min="14483" max="14483" width="18.140625" style="8" customWidth="1"/>
    <col min="14484" max="14484" width="13.140625" style="8" customWidth="1"/>
    <col min="14485" max="14485" width="12.28515625" style="8" customWidth="1"/>
    <col min="14486" max="14723" width="9.140625" style="8"/>
    <col min="14724" max="14724" width="1.42578125" style="8" customWidth="1"/>
    <col min="14725" max="14725" width="59.5703125" style="8" customWidth="1"/>
    <col min="14726" max="14726" width="9.140625" style="8" customWidth="1"/>
    <col min="14727" max="14728" width="3.85546875" style="8" customWidth="1"/>
    <col min="14729" max="14729" width="10.5703125" style="8" customWidth="1"/>
    <col min="14730" max="14730" width="3.85546875" style="8" customWidth="1"/>
    <col min="14731" max="14733" width="14.42578125" style="8" customWidth="1"/>
    <col min="14734" max="14734" width="4.140625" style="8" customWidth="1"/>
    <col min="14735" max="14735" width="15" style="8" customWidth="1"/>
    <col min="14736" max="14737" width="9.140625" style="8" customWidth="1"/>
    <col min="14738" max="14738" width="11.5703125" style="8" customWidth="1"/>
    <col min="14739" max="14739" width="18.140625" style="8" customWidth="1"/>
    <col min="14740" max="14740" width="13.140625" style="8" customWidth="1"/>
    <col min="14741" max="14741" width="12.28515625" style="8" customWidth="1"/>
    <col min="14742" max="14979" width="9.140625" style="8"/>
    <col min="14980" max="14980" width="1.42578125" style="8" customWidth="1"/>
    <col min="14981" max="14981" width="59.5703125" style="8" customWidth="1"/>
    <col min="14982" max="14982" width="9.140625" style="8" customWidth="1"/>
    <col min="14983" max="14984" width="3.85546875" style="8" customWidth="1"/>
    <col min="14985" max="14985" width="10.5703125" style="8" customWidth="1"/>
    <col min="14986" max="14986" width="3.85546875" style="8" customWidth="1"/>
    <col min="14987" max="14989" width="14.42578125" style="8" customWidth="1"/>
    <col min="14990" max="14990" width="4.140625" style="8" customWidth="1"/>
    <col min="14991" max="14991" width="15" style="8" customWidth="1"/>
    <col min="14992" max="14993" width="9.140625" style="8" customWidth="1"/>
    <col min="14994" max="14994" width="11.5703125" style="8" customWidth="1"/>
    <col min="14995" max="14995" width="18.140625" style="8" customWidth="1"/>
    <col min="14996" max="14996" width="13.140625" style="8" customWidth="1"/>
    <col min="14997" max="14997" width="12.28515625" style="8" customWidth="1"/>
    <col min="14998" max="15235" width="9.140625" style="8"/>
    <col min="15236" max="15236" width="1.42578125" style="8" customWidth="1"/>
    <col min="15237" max="15237" width="59.5703125" style="8" customWidth="1"/>
    <col min="15238" max="15238" width="9.140625" style="8" customWidth="1"/>
    <col min="15239" max="15240" width="3.85546875" style="8" customWidth="1"/>
    <col min="15241" max="15241" width="10.5703125" style="8" customWidth="1"/>
    <col min="15242" max="15242" width="3.85546875" style="8" customWidth="1"/>
    <col min="15243" max="15245" width="14.42578125" style="8" customWidth="1"/>
    <col min="15246" max="15246" width="4.140625" style="8" customWidth="1"/>
    <col min="15247" max="15247" width="15" style="8" customWidth="1"/>
    <col min="15248" max="15249" width="9.140625" style="8" customWidth="1"/>
    <col min="15250" max="15250" width="11.5703125" style="8" customWidth="1"/>
    <col min="15251" max="15251" width="18.140625" style="8" customWidth="1"/>
    <col min="15252" max="15252" width="13.140625" style="8" customWidth="1"/>
    <col min="15253" max="15253" width="12.28515625" style="8" customWidth="1"/>
    <col min="15254" max="15491" width="9.140625" style="8"/>
    <col min="15492" max="15492" width="1.42578125" style="8" customWidth="1"/>
    <col min="15493" max="15493" width="59.5703125" style="8" customWidth="1"/>
    <col min="15494" max="15494" width="9.140625" style="8" customWidth="1"/>
    <col min="15495" max="15496" width="3.85546875" style="8" customWidth="1"/>
    <col min="15497" max="15497" width="10.5703125" style="8" customWidth="1"/>
    <col min="15498" max="15498" width="3.85546875" style="8" customWidth="1"/>
    <col min="15499" max="15501" width="14.42578125" style="8" customWidth="1"/>
    <col min="15502" max="15502" width="4.140625" style="8" customWidth="1"/>
    <col min="15503" max="15503" width="15" style="8" customWidth="1"/>
    <col min="15504" max="15505" width="9.140625" style="8" customWidth="1"/>
    <col min="15506" max="15506" width="11.5703125" style="8" customWidth="1"/>
    <col min="15507" max="15507" width="18.140625" style="8" customWidth="1"/>
    <col min="15508" max="15508" width="13.140625" style="8" customWidth="1"/>
    <col min="15509" max="15509" width="12.28515625" style="8" customWidth="1"/>
    <col min="15510" max="15747" width="9.140625" style="8"/>
    <col min="15748" max="15748" width="1.42578125" style="8" customWidth="1"/>
    <col min="15749" max="15749" width="59.5703125" style="8" customWidth="1"/>
    <col min="15750" max="15750" width="9.140625" style="8" customWidth="1"/>
    <col min="15751" max="15752" width="3.85546875" style="8" customWidth="1"/>
    <col min="15753" max="15753" width="10.5703125" style="8" customWidth="1"/>
    <col min="15754" max="15754" width="3.85546875" style="8" customWidth="1"/>
    <col min="15755" max="15757" width="14.42578125" style="8" customWidth="1"/>
    <col min="15758" max="15758" width="4.140625" style="8" customWidth="1"/>
    <col min="15759" max="15759" width="15" style="8" customWidth="1"/>
    <col min="15760" max="15761" width="9.140625" style="8" customWidth="1"/>
    <col min="15762" max="15762" width="11.5703125" style="8" customWidth="1"/>
    <col min="15763" max="15763" width="18.140625" style="8" customWidth="1"/>
    <col min="15764" max="15764" width="13.140625" style="8" customWidth="1"/>
    <col min="15765" max="15765" width="12.28515625" style="8" customWidth="1"/>
    <col min="15766" max="16003" width="9.140625" style="8"/>
    <col min="16004" max="16004" width="1.42578125" style="8" customWidth="1"/>
    <col min="16005" max="16005" width="59.5703125" style="8" customWidth="1"/>
    <col min="16006" max="16006" width="9.140625" style="8" customWidth="1"/>
    <col min="16007" max="16008" width="3.85546875" style="8" customWidth="1"/>
    <col min="16009" max="16009" width="10.5703125" style="8" customWidth="1"/>
    <col min="16010" max="16010" width="3.85546875" style="8" customWidth="1"/>
    <col min="16011" max="16013" width="14.42578125" style="8" customWidth="1"/>
    <col min="16014" max="16014" width="4.140625" style="8" customWidth="1"/>
    <col min="16015" max="16015" width="15" style="8" customWidth="1"/>
    <col min="16016" max="16017" width="9.140625" style="8" customWidth="1"/>
    <col min="16018" max="16018" width="11.5703125" style="8" customWidth="1"/>
    <col min="16019" max="16019" width="18.140625" style="8" customWidth="1"/>
    <col min="16020" max="16020" width="13.140625" style="8" customWidth="1"/>
    <col min="16021" max="16021" width="12.28515625" style="8" customWidth="1"/>
    <col min="16022" max="16384" width="9.140625" style="8"/>
  </cols>
  <sheetData>
    <row r="1" spans="1:12" ht="19.5" customHeight="1" x14ac:dyDescent="0.25">
      <c r="J1" s="80" t="s">
        <v>399</v>
      </c>
      <c r="K1" s="80"/>
      <c r="L1" s="80"/>
    </row>
    <row r="2" spans="1:12" ht="92.25" customHeight="1" x14ac:dyDescent="0.25">
      <c r="F2" s="11"/>
      <c r="G2" s="11"/>
      <c r="H2" s="11"/>
      <c r="I2" s="11"/>
      <c r="J2" s="80" t="s">
        <v>468</v>
      </c>
      <c r="K2" s="80"/>
      <c r="L2" s="80"/>
    </row>
    <row r="3" spans="1:12" s="9" customFormat="1" ht="21" customHeight="1" x14ac:dyDescent="0.25">
      <c r="A3" s="8"/>
      <c r="E3" s="10"/>
      <c r="F3" s="10"/>
      <c r="G3" s="77"/>
      <c r="H3" s="1"/>
      <c r="I3" s="1"/>
      <c r="J3" s="79" t="s">
        <v>474</v>
      </c>
      <c r="K3" s="79"/>
      <c r="L3" s="79"/>
    </row>
    <row r="4" spans="1:12" s="9" customFormat="1" ht="66" customHeight="1" x14ac:dyDescent="0.25">
      <c r="A4" s="8"/>
      <c r="E4" s="10"/>
      <c r="F4" s="10"/>
      <c r="G4" s="31"/>
      <c r="H4" s="11"/>
      <c r="I4" s="11"/>
      <c r="J4" s="78" t="s">
        <v>469</v>
      </c>
      <c r="K4" s="78"/>
      <c r="L4" s="78"/>
    </row>
    <row r="5" spans="1:12" ht="55.5" customHeight="1" x14ac:dyDescent="0.25">
      <c r="A5" s="82" t="s">
        <v>471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18" customFormat="1" ht="19.5" customHeight="1" x14ac:dyDescent="0.25">
      <c r="A6" s="16"/>
      <c r="B6" s="16"/>
      <c r="C6" s="16"/>
      <c r="D6" s="16"/>
      <c r="E6" s="17"/>
      <c r="F6" s="17"/>
      <c r="G6" s="17"/>
      <c r="H6" s="21"/>
      <c r="I6" s="16"/>
      <c r="J6" s="24"/>
      <c r="K6" s="24"/>
      <c r="L6" s="24" t="s">
        <v>306</v>
      </c>
    </row>
    <row r="7" spans="1:12" ht="32.25" customHeight="1" x14ac:dyDescent="0.25">
      <c r="A7" s="74" t="s">
        <v>0</v>
      </c>
      <c r="B7" s="73"/>
      <c r="C7" s="73"/>
      <c r="D7" s="73"/>
      <c r="E7" s="73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73" t="s">
        <v>395</v>
      </c>
      <c r="K7" s="73" t="s">
        <v>396</v>
      </c>
      <c r="L7" s="73" t="s">
        <v>397</v>
      </c>
    </row>
    <row r="8" spans="1:12" ht="30" x14ac:dyDescent="0.25">
      <c r="A8" s="12" t="s">
        <v>10</v>
      </c>
      <c r="B8" s="42"/>
      <c r="C8" s="42"/>
      <c r="D8" s="42"/>
      <c r="E8" s="73">
        <v>854</v>
      </c>
      <c r="F8" s="2" t="s">
        <v>11</v>
      </c>
      <c r="G8" s="2"/>
      <c r="H8" s="3"/>
      <c r="I8" s="2"/>
      <c r="J8" s="13">
        <f>J9+J15+J35+J39+J57+J61</f>
        <v>371574</v>
      </c>
      <c r="K8" s="13">
        <f t="shared" ref="K8" si="0">K9+K15+K35+K39+K57+K61</f>
        <v>-11983.48</v>
      </c>
      <c r="L8" s="13">
        <f t="shared" ref="L8" si="1">L9+L15+L35+L39+L57+L61</f>
        <v>-12228.49</v>
      </c>
    </row>
    <row r="9" spans="1:12" ht="93.75" hidden="1" customHeight="1" x14ac:dyDescent="0.25">
      <c r="A9" s="12" t="s">
        <v>195</v>
      </c>
      <c r="B9" s="42"/>
      <c r="C9" s="42"/>
      <c r="D9" s="42"/>
      <c r="E9" s="73">
        <v>854</v>
      </c>
      <c r="F9" s="2" t="s">
        <v>11</v>
      </c>
      <c r="G9" s="2" t="s">
        <v>58</v>
      </c>
      <c r="H9" s="3"/>
      <c r="I9" s="2"/>
      <c r="J9" s="13">
        <f>J10</f>
        <v>0</v>
      </c>
      <c r="K9" s="13">
        <f t="shared" ref="K9" si="2">K10</f>
        <v>0</v>
      </c>
      <c r="L9" s="13">
        <f t="shared" ref="L9" si="3">L10</f>
        <v>0</v>
      </c>
    </row>
    <row r="10" spans="1:12" ht="60" hidden="1" x14ac:dyDescent="0.25">
      <c r="A10" s="12" t="s">
        <v>20</v>
      </c>
      <c r="B10" s="73"/>
      <c r="C10" s="73"/>
      <c r="D10" s="73"/>
      <c r="E10" s="73">
        <v>854</v>
      </c>
      <c r="F10" s="2" t="s">
        <v>17</v>
      </c>
      <c r="G10" s="2" t="s">
        <v>58</v>
      </c>
      <c r="H10" s="3" t="s">
        <v>196</v>
      </c>
      <c r="I10" s="2"/>
      <c r="J10" s="13">
        <f>J11+J13</f>
        <v>0</v>
      </c>
      <c r="K10" s="13">
        <f t="shared" ref="K10" si="4">K11+K13</f>
        <v>0</v>
      </c>
      <c r="L10" s="35">
        <f t="shared" ref="L10" si="5">L11+L13</f>
        <v>0</v>
      </c>
    </row>
    <row r="11" spans="1:12" ht="93" hidden="1" customHeight="1" x14ac:dyDescent="0.25">
      <c r="A11" s="41" t="s">
        <v>16</v>
      </c>
      <c r="B11" s="73"/>
      <c r="C11" s="73"/>
      <c r="D11" s="73"/>
      <c r="E11" s="73">
        <v>854</v>
      </c>
      <c r="F11" s="2" t="s">
        <v>11</v>
      </c>
      <c r="G11" s="2" t="s">
        <v>58</v>
      </c>
      <c r="H11" s="3" t="s">
        <v>196</v>
      </c>
      <c r="I11" s="2" t="s">
        <v>18</v>
      </c>
      <c r="J11" s="13">
        <f t="shared" ref="J11:L11" si="6">J12</f>
        <v>0</v>
      </c>
      <c r="K11" s="13">
        <f t="shared" si="6"/>
        <v>0</v>
      </c>
      <c r="L11" s="13">
        <f t="shared" si="6"/>
        <v>0</v>
      </c>
    </row>
    <row r="12" spans="1:12" ht="47.25" hidden="1" customHeight="1" x14ac:dyDescent="0.25">
      <c r="A12" s="41" t="s">
        <v>8</v>
      </c>
      <c r="B12" s="73"/>
      <c r="C12" s="73"/>
      <c r="D12" s="73"/>
      <c r="E12" s="73">
        <v>854</v>
      </c>
      <c r="F12" s="2" t="s">
        <v>11</v>
      </c>
      <c r="G12" s="2" t="s">
        <v>58</v>
      </c>
      <c r="H12" s="3" t="s">
        <v>196</v>
      </c>
      <c r="I12" s="2" t="s">
        <v>19</v>
      </c>
      <c r="J12" s="13">
        <f>'6.ВС'!J400</f>
        <v>0</v>
      </c>
      <c r="K12" s="13">
        <f>'6.ВС'!K400</f>
        <v>0</v>
      </c>
      <c r="L12" s="13">
        <f>'6.ВС'!L400</f>
        <v>0</v>
      </c>
    </row>
    <row r="13" spans="1:12" ht="47.25" hidden="1" customHeight="1" x14ac:dyDescent="0.25">
      <c r="A13" s="42" t="s">
        <v>22</v>
      </c>
      <c r="B13" s="73"/>
      <c r="C13" s="73"/>
      <c r="D13" s="73"/>
      <c r="E13" s="73">
        <v>854</v>
      </c>
      <c r="F13" s="2" t="s">
        <v>11</v>
      </c>
      <c r="G13" s="2" t="s">
        <v>58</v>
      </c>
      <c r="H13" s="3" t="s">
        <v>196</v>
      </c>
      <c r="I13" s="2" t="s">
        <v>23</v>
      </c>
      <c r="J13" s="13">
        <f t="shared" ref="J13:L13" si="7">J14</f>
        <v>0</v>
      </c>
      <c r="K13" s="13">
        <f t="shared" si="7"/>
        <v>0</v>
      </c>
      <c r="L13" s="13">
        <f t="shared" si="7"/>
        <v>0</v>
      </c>
    </row>
    <row r="14" spans="1:12" ht="75" hidden="1" x14ac:dyDescent="0.25">
      <c r="A14" s="42" t="s">
        <v>9</v>
      </c>
      <c r="B14" s="73"/>
      <c r="C14" s="73"/>
      <c r="D14" s="73"/>
      <c r="E14" s="73">
        <v>854</v>
      </c>
      <c r="F14" s="2" t="s">
        <v>11</v>
      </c>
      <c r="G14" s="2" t="s">
        <v>58</v>
      </c>
      <c r="H14" s="3" t="s">
        <v>196</v>
      </c>
      <c r="I14" s="2" t="s">
        <v>24</v>
      </c>
      <c r="J14" s="13">
        <f>'6.ВС'!J402</f>
        <v>0</v>
      </c>
      <c r="K14" s="13">
        <f>'6.ВС'!K402</f>
        <v>0</v>
      </c>
      <c r="L14" s="13">
        <f>'6.ВС'!L402</f>
        <v>0</v>
      </c>
    </row>
    <row r="15" spans="1:12" ht="102" hidden="1" customHeight="1" x14ac:dyDescent="0.25">
      <c r="A15" s="12" t="s">
        <v>12</v>
      </c>
      <c r="B15" s="42"/>
      <c r="C15" s="42"/>
      <c r="D15" s="42"/>
      <c r="E15" s="73">
        <v>851</v>
      </c>
      <c r="F15" s="2" t="s">
        <v>11</v>
      </c>
      <c r="G15" s="2" t="s">
        <v>13</v>
      </c>
      <c r="H15" s="3"/>
      <c r="I15" s="2"/>
      <c r="J15" s="13">
        <f t="shared" ref="J15" si="8">J16+J19+J32+J26+J29</f>
        <v>0</v>
      </c>
      <c r="K15" s="13">
        <f t="shared" ref="K15" si="9">K16+K19+K32+K26+K29</f>
        <v>0</v>
      </c>
      <c r="L15" s="13">
        <f t="shared" ref="L15" si="10">L16+L19+L32+L26+L29</f>
        <v>0</v>
      </c>
    </row>
    <row r="16" spans="1:12" ht="80.25" hidden="1" customHeight="1" x14ac:dyDescent="0.25">
      <c r="A16" s="12" t="s">
        <v>14</v>
      </c>
      <c r="B16" s="42"/>
      <c r="C16" s="42"/>
      <c r="D16" s="42"/>
      <c r="E16" s="73">
        <v>851</v>
      </c>
      <c r="F16" s="2" t="s">
        <v>11</v>
      </c>
      <c r="G16" s="2" t="s">
        <v>13</v>
      </c>
      <c r="H16" s="3" t="s">
        <v>15</v>
      </c>
      <c r="I16" s="2"/>
      <c r="J16" s="13">
        <f t="shared" ref="J16:L17" si="11">J17</f>
        <v>0</v>
      </c>
      <c r="K16" s="13">
        <f t="shared" si="11"/>
        <v>0</v>
      </c>
      <c r="L16" s="13">
        <f t="shared" si="11"/>
        <v>0</v>
      </c>
    </row>
    <row r="17" spans="1:12" ht="150" hidden="1" x14ac:dyDescent="0.25">
      <c r="A17" s="41" t="s">
        <v>16</v>
      </c>
      <c r="B17" s="42"/>
      <c r="C17" s="42"/>
      <c r="D17" s="42"/>
      <c r="E17" s="73">
        <v>851</v>
      </c>
      <c r="F17" s="2" t="s">
        <v>17</v>
      </c>
      <c r="G17" s="2" t="s">
        <v>13</v>
      </c>
      <c r="H17" s="3" t="s">
        <v>15</v>
      </c>
      <c r="I17" s="2" t="s">
        <v>18</v>
      </c>
      <c r="J17" s="13">
        <f t="shared" si="11"/>
        <v>0</v>
      </c>
      <c r="K17" s="13">
        <f t="shared" si="11"/>
        <v>0</v>
      </c>
      <c r="L17" s="13">
        <f t="shared" ref="L17" si="12">L18</f>
        <v>0</v>
      </c>
    </row>
    <row r="18" spans="1:12" ht="60" hidden="1" x14ac:dyDescent="0.25">
      <c r="A18" s="41" t="s">
        <v>8</v>
      </c>
      <c r="B18" s="41"/>
      <c r="C18" s="41"/>
      <c r="D18" s="41"/>
      <c r="E18" s="73">
        <v>851</v>
      </c>
      <c r="F18" s="2" t="s">
        <v>11</v>
      </c>
      <c r="G18" s="2" t="s">
        <v>13</v>
      </c>
      <c r="H18" s="3" t="s">
        <v>15</v>
      </c>
      <c r="I18" s="2" t="s">
        <v>19</v>
      </c>
      <c r="J18" s="13">
        <f>'6.ВС'!J13</f>
        <v>0</v>
      </c>
      <c r="K18" s="13">
        <f>'6.ВС'!K13</f>
        <v>0</v>
      </c>
      <c r="L18" s="13">
        <f>'6.ВС'!L13</f>
        <v>0</v>
      </c>
    </row>
    <row r="19" spans="1:12" ht="60" hidden="1" x14ac:dyDescent="0.25">
      <c r="A19" s="12" t="s">
        <v>20</v>
      </c>
      <c r="B19" s="19"/>
      <c r="C19" s="73"/>
      <c r="D19" s="73"/>
      <c r="E19" s="73">
        <v>851</v>
      </c>
      <c r="F19" s="2" t="s">
        <v>17</v>
      </c>
      <c r="G19" s="2" t="s">
        <v>13</v>
      </c>
      <c r="H19" s="3" t="s">
        <v>21</v>
      </c>
      <c r="I19" s="2"/>
      <c r="J19" s="13">
        <f t="shared" ref="J19" si="13">J20+J22+J24</f>
        <v>0</v>
      </c>
      <c r="K19" s="13">
        <f t="shared" ref="K19" si="14">K20+K22+K24</f>
        <v>0</v>
      </c>
      <c r="L19" s="13">
        <f t="shared" ref="L19" si="15">L20+L22+L24</f>
        <v>0</v>
      </c>
    </row>
    <row r="20" spans="1:12" ht="73.5" hidden="1" customHeight="1" x14ac:dyDescent="0.25">
      <c r="A20" s="41" t="s">
        <v>16</v>
      </c>
      <c r="B20" s="73"/>
      <c r="C20" s="73"/>
      <c r="D20" s="73"/>
      <c r="E20" s="73">
        <v>851</v>
      </c>
      <c r="F20" s="2" t="s">
        <v>11</v>
      </c>
      <c r="G20" s="2" t="s">
        <v>13</v>
      </c>
      <c r="H20" s="3" t="s">
        <v>21</v>
      </c>
      <c r="I20" s="2" t="s">
        <v>18</v>
      </c>
      <c r="J20" s="13">
        <f t="shared" ref="J20:L20" si="16">J21</f>
        <v>0</v>
      </c>
      <c r="K20" s="13">
        <f t="shared" si="16"/>
        <v>0</v>
      </c>
      <c r="L20" s="13">
        <f t="shared" si="16"/>
        <v>0</v>
      </c>
    </row>
    <row r="21" spans="1:12" ht="44.25" hidden="1" customHeight="1" x14ac:dyDescent="0.25">
      <c r="A21" s="41" t="s">
        <v>8</v>
      </c>
      <c r="B21" s="73"/>
      <c r="C21" s="73"/>
      <c r="D21" s="73"/>
      <c r="E21" s="73">
        <v>851</v>
      </c>
      <c r="F21" s="2" t="s">
        <v>11</v>
      </c>
      <c r="G21" s="2" t="s">
        <v>13</v>
      </c>
      <c r="H21" s="3" t="s">
        <v>21</v>
      </c>
      <c r="I21" s="2" t="s">
        <v>19</v>
      </c>
      <c r="J21" s="13">
        <f>'6.ВС'!J16</f>
        <v>0</v>
      </c>
      <c r="K21" s="13">
        <f>'6.ВС'!K16</f>
        <v>0</v>
      </c>
      <c r="L21" s="13">
        <f>'6.ВС'!L16</f>
        <v>0</v>
      </c>
    </row>
    <row r="22" spans="1:12" ht="44.25" hidden="1" customHeight="1" x14ac:dyDescent="0.25">
      <c r="A22" s="42" t="s">
        <v>22</v>
      </c>
      <c r="B22" s="73"/>
      <c r="C22" s="73"/>
      <c r="D22" s="73"/>
      <c r="E22" s="73">
        <v>851</v>
      </c>
      <c r="F22" s="2" t="s">
        <v>11</v>
      </c>
      <c r="G22" s="2" t="s">
        <v>13</v>
      </c>
      <c r="H22" s="3" t="s">
        <v>21</v>
      </c>
      <c r="I22" s="2" t="s">
        <v>23</v>
      </c>
      <c r="J22" s="13">
        <f t="shared" ref="J22:L22" si="17">J23</f>
        <v>0</v>
      </c>
      <c r="K22" s="13">
        <f t="shared" si="17"/>
        <v>0</v>
      </c>
      <c r="L22" s="13">
        <f t="shared" si="17"/>
        <v>0</v>
      </c>
    </row>
    <row r="23" spans="1:12" ht="66.75" hidden="1" customHeight="1" x14ac:dyDescent="0.25">
      <c r="A23" s="42" t="s">
        <v>9</v>
      </c>
      <c r="B23" s="73"/>
      <c r="C23" s="73"/>
      <c r="D23" s="73"/>
      <c r="E23" s="73">
        <v>851</v>
      </c>
      <c r="F23" s="2" t="s">
        <v>11</v>
      </c>
      <c r="G23" s="2" t="s">
        <v>13</v>
      </c>
      <c r="H23" s="3" t="s">
        <v>21</v>
      </c>
      <c r="I23" s="2" t="s">
        <v>24</v>
      </c>
      <c r="J23" s="13">
        <f>'6.ВС'!J18</f>
        <v>0</v>
      </c>
      <c r="K23" s="13">
        <f>'6.ВС'!K18</f>
        <v>0</v>
      </c>
      <c r="L23" s="13">
        <f>'6.ВС'!L18</f>
        <v>0</v>
      </c>
    </row>
    <row r="24" spans="1:12" ht="18.75" hidden="1" customHeight="1" x14ac:dyDescent="0.25">
      <c r="A24" s="42" t="s">
        <v>25</v>
      </c>
      <c r="B24" s="73"/>
      <c r="C24" s="73"/>
      <c r="D24" s="73"/>
      <c r="E24" s="73">
        <v>851</v>
      </c>
      <c r="F24" s="2" t="s">
        <v>11</v>
      </c>
      <c r="G24" s="2" t="s">
        <v>13</v>
      </c>
      <c r="H24" s="3" t="s">
        <v>21</v>
      </c>
      <c r="I24" s="2" t="s">
        <v>26</v>
      </c>
      <c r="J24" s="13">
        <f t="shared" ref="J24:L24" si="18">J25</f>
        <v>0</v>
      </c>
      <c r="K24" s="13">
        <f t="shared" si="18"/>
        <v>0</v>
      </c>
      <c r="L24" s="13">
        <f t="shared" si="18"/>
        <v>0</v>
      </c>
    </row>
    <row r="25" spans="1:12" ht="33.75" hidden="1" customHeight="1" x14ac:dyDescent="0.25">
      <c r="A25" s="42" t="s">
        <v>27</v>
      </c>
      <c r="B25" s="73"/>
      <c r="C25" s="73"/>
      <c r="D25" s="73"/>
      <c r="E25" s="73">
        <v>851</v>
      </c>
      <c r="F25" s="2" t="s">
        <v>11</v>
      </c>
      <c r="G25" s="2" t="s">
        <v>13</v>
      </c>
      <c r="H25" s="3" t="s">
        <v>21</v>
      </c>
      <c r="I25" s="2" t="s">
        <v>28</v>
      </c>
      <c r="J25" s="13">
        <f>'6.ВС'!J20</f>
        <v>0</v>
      </c>
      <c r="K25" s="13">
        <f>'6.ВС'!K20</f>
        <v>0</v>
      </c>
      <c r="L25" s="13">
        <f>'6.ВС'!L20</f>
        <v>0</v>
      </c>
    </row>
    <row r="26" spans="1:12" ht="48.75" hidden="1" customHeight="1" x14ac:dyDescent="0.25">
      <c r="A26" s="12" t="s">
        <v>323</v>
      </c>
      <c r="B26" s="19"/>
      <c r="C26" s="42"/>
      <c r="D26" s="42"/>
      <c r="E26" s="73">
        <v>851</v>
      </c>
      <c r="F26" s="2" t="s">
        <v>11</v>
      </c>
      <c r="G26" s="2" t="s">
        <v>13</v>
      </c>
      <c r="H26" s="3" t="s">
        <v>31</v>
      </c>
      <c r="I26" s="2"/>
      <c r="J26" s="13">
        <f t="shared" ref="J26:L27" si="19">J27</f>
        <v>0</v>
      </c>
      <c r="K26" s="13">
        <f t="shared" si="19"/>
        <v>0</v>
      </c>
      <c r="L26" s="13">
        <f t="shared" si="19"/>
        <v>0</v>
      </c>
    </row>
    <row r="27" spans="1:12" ht="63.75" hidden="1" customHeight="1" x14ac:dyDescent="0.25">
      <c r="A27" s="42" t="s">
        <v>22</v>
      </c>
      <c r="B27" s="42"/>
      <c r="C27" s="42"/>
      <c r="D27" s="42"/>
      <c r="E27" s="73">
        <v>851</v>
      </c>
      <c r="F27" s="2" t="s">
        <v>11</v>
      </c>
      <c r="G27" s="2" t="s">
        <v>13</v>
      </c>
      <c r="H27" s="3" t="s">
        <v>31</v>
      </c>
      <c r="I27" s="2" t="s">
        <v>23</v>
      </c>
      <c r="J27" s="13">
        <f t="shared" si="19"/>
        <v>0</v>
      </c>
      <c r="K27" s="13">
        <f t="shared" si="19"/>
        <v>0</v>
      </c>
      <c r="L27" s="13">
        <f t="shared" ref="L27" si="20">L28</f>
        <v>0</v>
      </c>
    </row>
    <row r="28" spans="1:12" ht="43.5" hidden="1" customHeight="1" x14ac:dyDescent="0.25">
      <c r="A28" s="42" t="s">
        <v>9</v>
      </c>
      <c r="B28" s="42"/>
      <c r="C28" s="42"/>
      <c r="D28" s="42"/>
      <c r="E28" s="73">
        <v>851</v>
      </c>
      <c r="F28" s="2" t="s">
        <v>11</v>
      </c>
      <c r="G28" s="2" t="s">
        <v>13</v>
      </c>
      <c r="H28" s="3" t="s">
        <v>31</v>
      </c>
      <c r="I28" s="2" t="s">
        <v>24</v>
      </c>
      <c r="J28" s="13">
        <f>'6.ВС'!J23</f>
        <v>0</v>
      </c>
      <c r="K28" s="13">
        <f>'6.ВС'!K23</f>
        <v>0</v>
      </c>
      <c r="L28" s="13">
        <f>'6.ВС'!L23</f>
        <v>0</v>
      </c>
    </row>
    <row r="29" spans="1:12" ht="43.5" hidden="1" customHeight="1" x14ac:dyDescent="0.25">
      <c r="A29" s="12" t="s">
        <v>32</v>
      </c>
      <c r="B29" s="19"/>
      <c r="C29" s="42"/>
      <c r="D29" s="42"/>
      <c r="E29" s="73">
        <v>851</v>
      </c>
      <c r="F29" s="2" t="s">
        <v>11</v>
      </c>
      <c r="G29" s="2" t="s">
        <v>13</v>
      </c>
      <c r="H29" s="3" t="s">
        <v>33</v>
      </c>
      <c r="I29" s="2"/>
      <c r="J29" s="13">
        <f t="shared" ref="J29:L30" si="21">J30</f>
        <v>0</v>
      </c>
      <c r="K29" s="13">
        <f t="shared" si="21"/>
        <v>0</v>
      </c>
      <c r="L29" s="13">
        <f t="shared" si="21"/>
        <v>0</v>
      </c>
    </row>
    <row r="30" spans="1:12" ht="30" hidden="1" x14ac:dyDescent="0.25">
      <c r="A30" s="42" t="s">
        <v>25</v>
      </c>
      <c r="B30" s="42"/>
      <c r="C30" s="42"/>
      <c r="D30" s="42"/>
      <c r="E30" s="73">
        <v>851</v>
      </c>
      <c r="F30" s="2" t="s">
        <v>11</v>
      </c>
      <c r="G30" s="2" t="s">
        <v>13</v>
      </c>
      <c r="H30" s="3" t="s">
        <v>33</v>
      </c>
      <c r="I30" s="2" t="s">
        <v>26</v>
      </c>
      <c r="J30" s="13">
        <f t="shared" si="21"/>
        <v>0</v>
      </c>
      <c r="K30" s="13">
        <f t="shared" si="21"/>
        <v>0</v>
      </c>
      <c r="L30" s="13">
        <f t="shared" ref="L30" si="22">L31</f>
        <v>0</v>
      </c>
    </row>
    <row r="31" spans="1:12" ht="33.75" hidden="1" customHeight="1" x14ac:dyDescent="0.25">
      <c r="A31" s="42" t="s">
        <v>27</v>
      </c>
      <c r="B31" s="42"/>
      <c r="C31" s="42"/>
      <c r="D31" s="42"/>
      <c r="E31" s="73">
        <v>851</v>
      </c>
      <c r="F31" s="2" t="s">
        <v>11</v>
      </c>
      <c r="G31" s="2" t="s">
        <v>13</v>
      </c>
      <c r="H31" s="3" t="s">
        <v>33</v>
      </c>
      <c r="I31" s="2" t="s">
        <v>28</v>
      </c>
      <c r="J31" s="13">
        <f>'6.ВС'!J26</f>
        <v>0</v>
      </c>
      <c r="K31" s="13">
        <f>'6.ВС'!K26</f>
        <v>0</v>
      </c>
      <c r="L31" s="13">
        <f>'6.ВС'!L26</f>
        <v>0</v>
      </c>
    </row>
    <row r="32" spans="1:12" ht="120" hidden="1" customHeight="1" x14ac:dyDescent="0.25">
      <c r="A32" s="12" t="s">
        <v>29</v>
      </c>
      <c r="B32" s="19"/>
      <c r="C32" s="42"/>
      <c r="D32" s="42"/>
      <c r="E32" s="73">
        <v>851</v>
      </c>
      <c r="F32" s="2" t="s">
        <v>11</v>
      </c>
      <c r="G32" s="2" t="s">
        <v>13</v>
      </c>
      <c r="H32" s="3" t="s">
        <v>30</v>
      </c>
      <c r="I32" s="2"/>
      <c r="J32" s="13">
        <f t="shared" ref="J32:L33" si="23">J33</f>
        <v>0</v>
      </c>
      <c r="K32" s="13">
        <f t="shared" si="23"/>
        <v>0</v>
      </c>
      <c r="L32" s="13">
        <f t="shared" si="23"/>
        <v>0</v>
      </c>
    </row>
    <row r="33" spans="1:12" ht="47.25" hidden="1" customHeight="1" x14ac:dyDescent="0.25">
      <c r="A33" s="42" t="s">
        <v>22</v>
      </c>
      <c r="B33" s="41"/>
      <c r="C33" s="41"/>
      <c r="D33" s="41"/>
      <c r="E33" s="73">
        <v>851</v>
      </c>
      <c r="F33" s="2" t="s">
        <v>11</v>
      </c>
      <c r="G33" s="2" t="s">
        <v>13</v>
      </c>
      <c r="H33" s="3" t="s">
        <v>30</v>
      </c>
      <c r="I33" s="2" t="s">
        <v>23</v>
      </c>
      <c r="J33" s="13">
        <f t="shared" si="23"/>
        <v>0</v>
      </c>
      <c r="K33" s="13">
        <f t="shared" si="23"/>
        <v>0</v>
      </c>
      <c r="L33" s="13">
        <f t="shared" ref="L33" si="24">L34</f>
        <v>0</v>
      </c>
    </row>
    <row r="34" spans="1:12" ht="47.25" hidden="1" customHeight="1" x14ac:dyDescent="0.25">
      <c r="A34" s="42" t="s">
        <v>9</v>
      </c>
      <c r="B34" s="42"/>
      <c r="C34" s="42"/>
      <c r="D34" s="42"/>
      <c r="E34" s="73">
        <v>851</v>
      </c>
      <c r="F34" s="2" t="s">
        <v>11</v>
      </c>
      <c r="G34" s="2" t="s">
        <v>13</v>
      </c>
      <c r="H34" s="3" t="s">
        <v>30</v>
      </c>
      <c r="I34" s="2" t="s">
        <v>24</v>
      </c>
      <c r="J34" s="13">
        <f>'6.ВС'!J29</f>
        <v>0</v>
      </c>
      <c r="K34" s="13">
        <f>'6.ВС'!K29</f>
        <v>0</v>
      </c>
      <c r="L34" s="13">
        <f>'6.ВС'!L29</f>
        <v>0</v>
      </c>
    </row>
    <row r="35" spans="1:12" hidden="1" x14ac:dyDescent="0.25">
      <c r="A35" s="12" t="s">
        <v>34</v>
      </c>
      <c r="B35" s="42"/>
      <c r="C35" s="42"/>
      <c r="D35" s="42"/>
      <c r="E35" s="73">
        <v>851</v>
      </c>
      <c r="F35" s="2" t="s">
        <v>11</v>
      </c>
      <c r="G35" s="2" t="s">
        <v>35</v>
      </c>
      <c r="H35" s="3"/>
      <c r="I35" s="2"/>
      <c r="J35" s="13">
        <f t="shared" ref="J35:L37" si="25">J36</f>
        <v>0</v>
      </c>
      <c r="K35" s="13">
        <f t="shared" si="25"/>
        <v>0</v>
      </c>
      <c r="L35" s="13">
        <f t="shared" si="25"/>
        <v>0</v>
      </c>
    </row>
    <row r="36" spans="1:12" ht="88.5" hidden="1" customHeight="1" x14ac:dyDescent="0.25">
      <c r="A36" s="12" t="s">
        <v>36</v>
      </c>
      <c r="B36" s="42"/>
      <c r="C36" s="42"/>
      <c r="D36" s="42"/>
      <c r="E36" s="73">
        <v>851</v>
      </c>
      <c r="F36" s="2" t="s">
        <v>11</v>
      </c>
      <c r="G36" s="2" t="s">
        <v>35</v>
      </c>
      <c r="H36" s="3" t="s">
        <v>37</v>
      </c>
      <c r="I36" s="2"/>
      <c r="J36" s="13">
        <f t="shared" si="25"/>
        <v>0</v>
      </c>
      <c r="K36" s="13">
        <f t="shared" si="25"/>
        <v>0</v>
      </c>
      <c r="L36" s="13">
        <f t="shared" ref="L36:L37" si="26">L37</f>
        <v>0</v>
      </c>
    </row>
    <row r="37" spans="1:12" ht="57.75" hidden="1" customHeight="1" x14ac:dyDescent="0.25">
      <c r="A37" s="42" t="s">
        <v>22</v>
      </c>
      <c r="B37" s="41"/>
      <c r="C37" s="41"/>
      <c r="D37" s="41"/>
      <c r="E37" s="73">
        <v>851</v>
      </c>
      <c r="F37" s="2" t="s">
        <v>11</v>
      </c>
      <c r="G37" s="2" t="s">
        <v>35</v>
      </c>
      <c r="H37" s="3" t="s">
        <v>37</v>
      </c>
      <c r="I37" s="2" t="s">
        <v>23</v>
      </c>
      <c r="J37" s="13">
        <f t="shared" si="25"/>
        <v>0</v>
      </c>
      <c r="K37" s="13">
        <f t="shared" si="25"/>
        <v>0</v>
      </c>
      <c r="L37" s="13">
        <f t="shared" si="26"/>
        <v>0</v>
      </c>
    </row>
    <row r="38" spans="1:12" ht="57.75" hidden="1" customHeight="1" x14ac:dyDescent="0.25">
      <c r="A38" s="42" t="s">
        <v>9</v>
      </c>
      <c r="B38" s="42"/>
      <c r="C38" s="42"/>
      <c r="D38" s="42"/>
      <c r="E38" s="73">
        <v>851</v>
      </c>
      <c r="F38" s="2" t="s">
        <v>11</v>
      </c>
      <c r="G38" s="2" t="s">
        <v>35</v>
      </c>
      <c r="H38" s="3" t="s">
        <v>37</v>
      </c>
      <c r="I38" s="2" t="s">
        <v>24</v>
      </c>
      <c r="J38" s="13">
        <f>'6.ВС'!J33</f>
        <v>0</v>
      </c>
      <c r="K38" s="13">
        <f>'6.ВС'!K33</f>
        <v>0</v>
      </c>
      <c r="L38" s="13">
        <f>'6.ВС'!L33</f>
        <v>0</v>
      </c>
    </row>
    <row r="39" spans="1:12" ht="89.25" hidden="1" customHeight="1" x14ac:dyDescent="0.25">
      <c r="A39" s="12" t="s">
        <v>180</v>
      </c>
      <c r="B39" s="42"/>
      <c r="C39" s="42"/>
      <c r="D39" s="42"/>
      <c r="E39" s="4">
        <v>853</v>
      </c>
      <c r="F39" s="2" t="s">
        <v>11</v>
      </c>
      <c r="G39" s="2" t="s">
        <v>135</v>
      </c>
      <c r="H39" s="3"/>
      <c r="I39" s="2"/>
      <c r="J39" s="13">
        <f>J40+J45+J48+J51+J54</f>
        <v>0</v>
      </c>
      <c r="K39" s="13">
        <f t="shared" ref="K39" si="27">K40+K45+K48+K51+K54</f>
        <v>0</v>
      </c>
      <c r="L39" s="13">
        <f t="shared" ref="L39" si="28">L40+L45+L48+L51+L54</f>
        <v>0</v>
      </c>
    </row>
    <row r="40" spans="1:12" ht="60" hidden="1" x14ac:dyDescent="0.25">
      <c r="A40" s="12" t="s">
        <v>20</v>
      </c>
      <c r="B40" s="73"/>
      <c r="C40" s="73"/>
      <c r="D40" s="73"/>
      <c r="E40" s="4">
        <v>853</v>
      </c>
      <c r="F40" s="2" t="s">
        <v>17</v>
      </c>
      <c r="G40" s="2" t="s">
        <v>135</v>
      </c>
      <c r="H40" s="3" t="s">
        <v>181</v>
      </c>
      <c r="I40" s="2"/>
      <c r="J40" s="13">
        <f>J41+J43</f>
        <v>0</v>
      </c>
      <c r="K40" s="13">
        <f t="shared" ref="K40" si="29">K41+K43</f>
        <v>0</v>
      </c>
      <c r="L40" s="13">
        <f t="shared" ref="L40" si="30">L41+L43</f>
        <v>0</v>
      </c>
    </row>
    <row r="41" spans="1:12" ht="75" hidden="1" customHeight="1" x14ac:dyDescent="0.25">
      <c r="A41" s="41" t="s">
        <v>16</v>
      </c>
      <c r="B41" s="73"/>
      <c r="C41" s="73"/>
      <c r="D41" s="73"/>
      <c r="E41" s="4">
        <v>853</v>
      </c>
      <c r="F41" s="2" t="s">
        <v>11</v>
      </c>
      <c r="G41" s="2" t="s">
        <v>135</v>
      </c>
      <c r="H41" s="3" t="s">
        <v>181</v>
      </c>
      <c r="I41" s="2" t="s">
        <v>18</v>
      </c>
      <c r="J41" s="13">
        <f t="shared" ref="J41:L41" si="31">J42</f>
        <v>0</v>
      </c>
      <c r="K41" s="13">
        <f t="shared" si="31"/>
        <v>0</v>
      </c>
      <c r="L41" s="13">
        <f t="shared" si="31"/>
        <v>0</v>
      </c>
    </row>
    <row r="42" spans="1:12" ht="44.25" hidden="1" customHeight="1" x14ac:dyDescent="0.25">
      <c r="A42" s="41" t="s">
        <v>8</v>
      </c>
      <c r="B42" s="73"/>
      <c r="C42" s="73"/>
      <c r="D42" s="73"/>
      <c r="E42" s="4">
        <v>853</v>
      </c>
      <c r="F42" s="2" t="s">
        <v>11</v>
      </c>
      <c r="G42" s="2" t="s">
        <v>135</v>
      </c>
      <c r="H42" s="3" t="s">
        <v>181</v>
      </c>
      <c r="I42" s="2" t="s">
        <v>19</v>
      </c>
      <c r="J42" s="13">
        <f>'6.ВС'!J372</f>
        <v>0</v>
      </c>
      <c r="K42" s="13">
        <f>'6.ВС'!K372</f>
        <v>0</v>
      </c>
      <c r="L42" s="13">
        <f>'6.ВС'!L372</f>
        <v>0</v>
      </c>
    </row>
    <row r="43" spans="1:12" ht="44.25" hidden="1" customHeight="1" x14ac:dyDescent="0.25">
      <c r="A43" s="42" t="s">
        <v>22</v>
      </c>
      <c r="B43" s="73"/>
      <c r="C43" s="73"/>
      <c r="D43" s="73"/>
      <c r="E43" s="4">
        <v>853</v>
      </c>
      <c r="F43" s="2" t="s">
        <v>11</v>
      </c>
      <c r="G43" s="2" t="s">
        <v>135</v>
      </c>
      <c r="H43" s="3" t="s">
        <v>181</v>
      </c>
      <c r="I43" s="2" t="s">
        <v>23</v>
      </c>
      <c r="J43" s="13">
        <f t="shared" ref="J43:L43" si="32">J44</f>
        <v>0</v>
      </c>
      <c r="K43" s="13">
        <f t="shared" si="32"/>
        <v>0</v>
      </c>
      <c r="L43" s="13">
        <f t="shared" si="32"/>
        <v>0</v>
      </c>
    </row>
    <row r="44" spans="1:12" ht="44.25" hidden="1" customHeight="1" x14ac:dyDescent="0.25">
      <c r="A44" s="42" t="s">
        <v>9</v>
      </c>
      <c r="B44" s="73"/>
      <c r="C44" s="73"/>
      <c r="D44" s="73"/>
      <c r="E44" s="4">
        <v>853</v>
      </c>
      <c r="F44" s="2" t="s">
        <v>11</v>
      </c>
      <c r="G44" s="2" t="s">
        <v>135</v>
      </c>
      <c r="H44" s="3" t="s">
        <v>181</v>
      </c>
      <c r="I44" s="2" t="s">
        <v>24</v>
      </c>
      <c r="J44" s="13">
        <f>'6.ВС'!J374</f>
        <v>0</v>
      </c>
      <c r="K44" s="13">
        <f>'6.ВС'!K374</f>
        <v>0</v>
      </c>
      <c r="L44" s="13">
        <f>'6.ВС'!L374</f>
        <v>0</v>
      </c>
    </row>
    <row r="45" spans="1:12" ht="139.5" hidden="1" customHeight="1" x14ac:dyDescent="0.25">
      <c r="A45" s="6" t="s">
        <v>353</v>
      </c>
      <c r="B45" s="73"/>
      <c r="C45" s="73"/>
      <c r="D45" s="73"/>
      <c r="E45" s="4"/>
      <c r="F45" s="2" t="s">
        <v>11</v>
      </c>
      <c r="G45" s="2" t="s">
        <v>135</v>
      </c>
      <c r="H45" s="3" t="s">
        <v>352</v>
      </c>
      <c r="I45" s="2"/>
      <c r="J45" s="13">
        <f t="shared" ref="J45:L46" si="33">J46</f>
        <v>0</v>
      </c>
      <c r="K45" s="13">
        <f t="shared" si="33"/>
        <v>0</v>
      </c>
      <c r="L45" s="13">
        <f t="shared" si="33"/>
        <v>0</v>
      </c>
    </row>
    <row r="46" spans="1:12" ht="47.25" hidden="1" customHeight="1" x14ac:dyDescent="0.25">
      <c r="A46" s="42" t="s">
        <v>22</v>
      </c>
      <c r="B46" s="73"/>
      <c r="C46" s="73"/>
      <c r="D46" s="73"/>
      <c r="E46" s="4"/>
      <c r="F46" s="2" t="s">
        <v>11</v>
      </c>
      <c r="G46" s="2" t="s">
        <v>135</v>
      </c>
      <c r="H46" s="3" t="s">
        <v>352</v>
      </c>
      <c r="I46" s="2" t="s">
        <v>23</v>
      </c>
      <c r="J46" s="13">
        <f t="shared" si="33"/>
        <v>0</v>
      </c>
      <c r="K46" s="13">
        <f t="shared" si="33"/>
        <v>0</v>
      </c>
      <c r="L46" s="13">
        <f t="shared" ref="L46" si="34">L47</f>
        <v>0</v>
      </c>
    </row>
    <row r="47" spans="1:12" ht="47.25" hidden="1" customHeight="1" x14ac:dyDescent="0.25">
      <c r="A47" s="42" t="s">
        <v>9</v>
      </c>
      <c r="B47" s="73"/>
      <c r="C47" s="73"/>
      <c r="D47" s="73"/>
      <c r="E47" s="4"/>
      <c r="F47" s="2" t="s">
        <v>11</v>
      </c>
      <c r="G47" s="2" t="s">
        <v>135</v>
      </c>
      <c r="H47" s="3" t="s">
        <v>352</v>
      </c>
      <c r="I47" s="2" t="s">
        <v>24</v>
      </c>
      <c r="J47" s="13">
        <f>'6.ВС'!J377</f>
        <v>0</v>
      </c>
      <c r="K47" s="13">
        <f>'6.ВС'!K377</f>
        <v>0</v>
      </c>
      <c r="L47" s="13">
        <f>'6.ВС'!L377</f>
        <v>0</v>
      </c>
    </row>
    <row r="48" spans="1:12" ht="60" hidden="1" x14ac:dyDescent="0.25">
      <c r="A48" s="12" t="s">
        <v>20</v>
      </c>
      <c r="B48" s="42"/>
      <c r="C48" s="42"/>
      <c r="D48" s="42"/>
      <c r="E48" s="73">
        <v>857</v>
      </c>
      <c r="F48" s="2" t="s">
        <v>11</v>
      </c>
      <c r="G48" s="2" t="s">
        <v>135</v>
      </c>
      <c r="H48" s="3" t="s">
        <v>196</v>
      </c>
      <c r="I48" s="2"/>
      <c r="J48" s="13">
        <f t="shared" ref="J48:L48" si="35">J49</f>
        <v>0</v>
      </c>
      <c r="K48" s="13">
        <f t="shared" si="35"/>
        <v>0</v>
      </c>
      <c r="L48" s="13">
        <f t="shared" si="35"/>
        <v>0</v>
      </c>
    </row>
    <row r="49" spans="1:12" ht="60" hidden="1" x14ac:dyDescent="0.25">
      <c r="A49" s="42" t="s">
        <v>22</v>
      </c>
      <c r="B49" s="41"/>
      <c r="C49" s="41"/>
      <c r="D49" s="2" t="s">
        <v>11</v>
      </c>
      <c r="E49" s="73">
        <v>857</v>
      </c>
      <c r="F49" s="2" t="s">
        <v>11</v>
      </c>
      <c r="G49" s="2" t="s">
        <v>135</v>
      </c>
      <c r="H49" s="3" t="s">
        <v>196</v>
      </c>
      <c r="I49" s="2" t="s">
        <v>23</v>
      </c>
      <c r="J49" s="13">
        <f t="shared" ref="J49:L49" si="36">J50</f>
        <v>0</v>
      </c>
      <c r="K49" s="13">
        <f t="shared" si="36"/>
        <v>0</v>
      </c>
      <c r="L49" s="13">
        <f t="shared" si="36"/>
        <v>0</v>
      </c>
    </row>
    <row r="50" spans="1:12" ht="59.25" hidden="1" customHeight="1" x14ac:dyDescent="0.25">
      <c r="A50" s="42" t="s">
        <v>9</v>
      </c>
      <c r="B50" s="42"/>
      <c r="C50" s="42"/>
      <c r="D50" s="2" t="s">
        <v>11</v>
      </c>
      <c r="E50" s="73">
        <v>857</v>
      </c>
      <c r="F50" s="2" t="s">
        <v>11</v>
      </c>
      <c r="G50" s="2" t="s">
        <v>135</v>
      </c>
      <c r="H50" s="3" t="s">
        <v>196</v>
      </c>
      <c r="I50" s="2" t="s">
        <v>24</v>
      </c>
      <c r="J50" s="13">
        <f>'6.ВС'!J408</f>
        <v>0</v>
      </c>
      <c r="K50" s="13">
        <f>'6.ВС'!K408</f>
        <v>0</v>
      </c>
      <c r="L50" s="13">
        <f>'6.ВС'!L408</f>
        <v>0</v>
      </c>
    </row>
    <row r="51" spans="1:12" ht="59.25" hidden="1" customHeight="1" x14ac:dyDescent="0.25">
      <c r="A51" s="12" t="s">
        <v>198</v>
      </c>
      <c r="B51" s="42"/>
      <c r="C51" s="42"/>
      <c r="D51" s="42"/>
      <c r="E51" s="73">
        <v>857</v>
      </c>
      <c r="F51" s="2" t="s">
        <v>11</v>
      </c>
      <c r="G51" s="2" t="s">
        <v>135</v>
      </c>
      <c r="H51" s="3" t="s">
        <v>199</v>
      </c>
      <c r="I51" s="2"/>
      <c r="J51" s="13">
        <f t="shared" ref="J51:L51" si="37">J52</f>
        <v>0</v>
      </c>
      <c r="K51" s="13">
        <f t="shared" si="37"/>
        <v>0</v>
      </c>
      <c r="L51" s="13">
        <f t="shared" si="37"/>
        <v>0</v>
      </c>
    </row>
    <row r="52" spans="1:12" ht="150" hidden="1" x14ac:dyDescent="0.25">
      <c r="A52" s="41" t="s">
        <v>16</v>
      </c>
      <c r="B52" s="42"/>
      <c r="C52" s="42"/>
      <c r="D52" s="42"/>
      <c r="E52" s="73">
        <v>857</v>
      </c>
      <c r="F52" s="2" t="s">
        <v>17</v>
      </c>
      <c r="G52" s="2" t="s">
        <v>135</v>
      </c>
      <c r="H52" s="3" t="s">
        <v>199</v>
      </c>
      <c r="I52" s="2" t="s">
        <v>18</v>
      </c>
      <c r="J52" s="13">
        <f t="shared" ref="J52:L52" si="38">J53</f>
        <v>0</v>
      </c>
      <c r="K52" s="13">
        <f t="shared" si="38"/>
        <v>0</v>
      </c>
      <c r="L52" s="13">
        <f t="shared" si="38"/>
        <v>0</v>
      </c>
    </row>
    <row r="53" spans="1:12" ht="49.5" hidden="1" customHeight="1" x14ac:dyDescent="0.25">
      <c r="A53" s="41" t="s">
        <v>8</v>
      </c>
      <c r="B53" s="41"/>
      <c r="C53" s="41"/>
      <c r="D53" s="41"/>
      <c r="E53" s="73">
        <v>857</v>
      </c>
      <c r="F53" s="2" t="s">
        <v>11</v>
      </c>
      <c r="G53" s="2" t="s">
        <v>135</v>
      </c>
      <c r="H53" s="3" t="s">
        <v>199</v>
      </c>
      <c r="I53" s="2" t="s">
        <v>19</v>
      </c>
      <c r="J53" s="13">
        <f>'6.ВС'!J411</f>
        <v>0</v>
      </c>
      <c r="K53" s="13">
        <f>'6.ВС'!K411</f>
        <v>0</v>
      </c>
      <c r="L53" s="13">
        <f>'6.ВС'!L411</f>
        <v>0</v>
      </c>
    </row>
    <row r="54" spans="1:12" ht="135" hidden="1" customHeight="1" x14ac:dyDescent="0.25">
      <c r="A54" s="12" t="s">
        <v>200</v>
      </c>
      <c r="B54" s="42"/>
      <c r="C54" s="42"/>
      <c r="D54" s="2" t="s">
        <v>11</v>
      </c>
      <c r="E54" s="73">
        <v>857</v>
      </c>
      <c r="F54" s="2" t="s">
        <v>17</v>
      </c>
      <c r="G54" s="2" t="s">
        <v>135</v>
      </c>
      <c r="H54" s="3" t="s">
        <v>201</v>
      </c>
      <c r="I54" s="2"/>
      <c r="J54" s="13">
        <f t="shared" ref="J54:L55" si="39">J55</f>
        <v>0</v>
      </c>
      <c r="K54" s="13">
        <f t="shared" si="39"/>
        <v>0</v>
      </c>
      <c r="L54" s="13">
        <f t="shared" si="39"/>
        <v>0</v>
      </c>
    </row>
    <row r="55" spans="1:12" ht="62.25" hidden="1" customHeight="1" x14ac:dyDescent="0.25">
      <c r="A55" s="42" t="s">
        <v>22</v>
      </c>
      <c r="B55" s="41"/>
      <c r="C55" s="41"/>
      <c r="D55" s="2" t="s">
        <v>11</v>
      </c>
      <c r="E55" s="73">
        <v>857</v>
      </c>
      <c r="F55" s="2" t="s">
        <v>11</v>
      </c>
      <c r="G55" s="2" t="s">
        <v>135</v>
      </c>
      <c r="H55" s="3" t="s">
        <v>201</v>
      </c>
      <c r="I55" s="2" t="s">
        <v>23</v>
      </c>
      <c r="J55" s="13">
        <f t="shared" si="39"/>
        <v>0</v>
      </c>
      <c r="K55" s="13">
        <f t="shared" si="39"/>
        <v>0</v>
      </c>
      <c r="L55" s="13">
        <f t="shared" ref="L55" si="40">L56</f>
        <v>0</v>
      </c>
    </row>
    <row r="56" spans="1:12" ht="63.75" hidden="1" customHeight="1" x14ac:dyDescent="0.25">
      <c r="A56" s="42" t="s">
        <v>9</v>
      </c>
      <c r="B56" s="42"/>
      <c r="C56" s="42"/>
      <c r="D56" s="2" t="s">
        <v>11</v>
      </c>
      <c r="E56" s="73">
        <v>857</v>
      </c>
      <c r="F56" s="2" t="s">
        <v>11</v>
      </c>
      <c r="G56" s="2" t="s">
        <v>135</v>
      </c>
      <c r="H56" s="3" t="s">
        <v>201</v>
      </c>
      <c r="I56" s="2" t="s">
        <v>24</v>
      </c>
      <c r="J56" s="13">
        <f>'6.ВС'!J414</f>
        <v>0</v>
      </c>
      <c r="K56" s="13">
        <f>'6.ВС'!K414</f>
        <v>0</v>
      </c>
      <c r="L56" s="13">
        <f>'6.ВС'!L414</f>
        <v>0</v>
      </c>
    </row>
    <row r="57" spans="1:12" ht="19.5" customHeight="1" x14ac:dyDescent="0.25">
      <c r="A57" s="12" t="s">
        <v>182</v>
      </c>
      <c r="B57" s="42"/>
      <c r="C57" s="42"/>
      <c r="D57" s="42"/>
      <c r="E57" s="4">
        <v>853</v>
      </c>
      <c r="F57" s="2" t="s">
        <v>11</v>
      </c>
      <c r="G57" s="2" t="s">
        <v>139</v>
      </c>
      <c r="H57" s="3"/>
      <c r="I57" s="2"/>
      <c r="J57" s="13">
        <f t="shared" ref="J57:L59" si="41">J58</f>
        <v>-85000</v>
      </c>
      <c r="K57" s="13">
        <f t="shared" si="41"/>
        <v>0</v>
      </c>
      <c r="L57" s="13">
        <f t="shared" si="41"/>
        <v>0</v>
      </c>
    </row>
    <row r="58" spans="1:12" ht="30" x14ac:dyDescent="0.25">
      <c r="A58" s="12" t="s">
        <v>131</v>
      </c>
      <c r="B58" s="42"/>
      <c r="C58" s="42"/>
      <c r="D58" s="42"/>
      <c r="E58" s="4">
        <v>853</v>
      </c>
      <c r="F58" s="2" t="s">
        <v>11</v>
      </c>
      <c r="G58" s="2" t="s">
        <v>139</v>
      </c>
      <c r="H58" s="3" t="s">
        <v>300</v>
      </c>
      <c r="I58" s="2"/>
      <c r="J58" s="13">
        <f t="shared" si="41"/>
        <v>-85000</v>
      </c>
      <c r="K58" s="13">
        <f t="shared" si="41"/>
        <v>0</v>
      </c>
      <c r="L58" s="13">
        <f t="shared" ref="L58:L59" si="42">L59</f>
        <v>0</v>
      </c>
    </row>
    <row r="59" spans="1:12" ht="33.75" customHeight="1" x14ac:dyDescent="0.25">
      <c r="A59" s="42" t="s">
        <v>25</v>
      </c>
      <c r="B59" s="42"/>
      <c r="C59" s="42"/>
      <c r="D59" s="42"/>
      <c r="E59" s="4">
        <v>853</v>
      </c>
      <c r="F59" s="2" t="s">
        <v>11</v>
      </c>
      <c r="G59" s="2" t="s">
        <v>139</v>
      </c>
      <c r="H59" s="3" t="s">
        <v>300</v>
      </c>
      <c r="I59" s="2" t="s">
        <v>26</v>
      </c>
      <c r="J59" s="13">
        <f t="shared" si="41"/>
        <v>-85000</v>
      </c>
      <c r="K59" s="13">
        <f t="shared" si="41"/>
        <v>0</v>
      </c>
      <c r="L59" s="13">
        <f t="shared" si="42"/>
        <v>0</v>
      </c>
    </row>
    <row r="60" spans="1:12" ht="18.75" customHeight="1" x14ac:dyDescent="0.25">
      <c r="A60" s="41" t="s">
        <v>183</v>
      </c>
      <c r="B60" s="41"/>
      <c r="C60" s="41"/>
      <c r="D60" s="41"/>
      <c r="E60" s="4">
        <v>853</v>
      </c>
      <c r="F60" s="2" t="s">
        <v>11</v>
      </c>
      <c r="G60" s="2" t="s">
        <v>139</v>
      </c>
      <c r="H60" s="3" t="s">
        <v>300</v>
      </c>
      <c r="I60" s="2" t="s">
        <v>184</v>
      </c>
      <c r="J60" s="13">
        <f>'6.ВС'!J381</f>
        <v>-85000</v>
      </c>
      <c r="K60" s="13">
        <f>'6.ВС'!K381</f>
        <v>0</v>
      </c>
      <c r="L60" s="13">
        <f>'6.ВС'!L381</f>
        <v>0</v>
      </c>
    </row>
    <row r="61" spans="1:12" ht="35.25" customHeight="1" x14ac:dyDescent="0.25">
      <c r="A61" s="12" t="s">
        <v>38</v>
      </c>
      <c r="B61" s="42"/>
      <c r="C61" s="42"/>
      <c r="D61" s="42"/>
      <c r="E61" s="73">
        <v>851</v>
      </c>
      <c r="F61" s="2" t="s">
        <v>11</v>
      </c>
      <c r="G61" s="2" t="s">
        <v>39</v>
      </c>
      <c r="H61" s="3"/>
      <c r="I61" s="2"/>
      <c r="J61" s="13">
        <f>J62+J69+J72+J75+J78+J81+J84+J87+J90</f>
        <v>456574</v>
      </c>
      <c r="K61" s="13">
        <f t="shared" ref="K61:L61" si="43">K62+K69+K72+K75+K78+K81+K84+K87+K90</f>
        <v>-11983.48</v>
      </c>
      <c r="L61" s="13">
        <f t="shared" si="43"/>
        <v>-12228.49</v>
      </c>
    </row>
    <row r="62" spans="1:12" ht="183.75" hidden="1" customHeight="1" x14ac:dyDescent="0.25">
      <c r="A62" s="12" t="s">
        <v>40</v>
      </c>
      <c r="B62" s="73"/>
      <c r="C62" s="73"/>
      <c r="D62" s="73"/>
      <c r="E62" s="73">
        <v>851</v>
      </c>
      <c r="F62" s="2" t="s">
        <v>11</v>
      </c>
      <c r="G62" s="2" t="s">
        <v>39</v>
      </c>
      <c r="H62" s="3" t="s">
        <v>41</v>
      </c>
      <c r="I62" s="2"/>
      <c r="J62" s="13">
        <f t="shared" ref="J62" si="44">J63+J65+J67</f>
        <v>0</v>
      </c>
      <c r="K62" s="13">
        <f t="shared" ref="K62" si="45">K63+K65+K67</f>
        <v>0</v>
      </c>
      <c r="L62" s="13">
        <f t="shared" ref="L62" si="46">L63+L65+L67</f>
        <v>0</v>
      </c>
    </row>
    <row r="63" spans="1:12" ht="150" hidden="1" x14ac:dyDescent="0.25">
      <c r="A63" s="41" t="s">
        <v>16</v>
      </c>
      <c r="B63" s="73"/>
      <c r="C63" s="73"/>
      <c r="D63" s="73"/>
      <c r="E63" s="73">
        <v>851</v>
      </c>
      <c r="F63" s="2" t="s">
        <v>11</v>
      </c>
      <c r="G63" s="2" t="s">
        <v>39</v>
      </c>
      <c r="H63" s="3" t="s">
        <v>41</v>
      </c>
      <c r="I63" s="2" t="s">
        <v>18</v>
      </c>
      <c r="J63" s="13">
        <f t="shared" ref="J63:L63" si="47">J64</f>
        <v>0</v>
      </c>
      <c r="K63" s="13">
        <f t="shared" si="47"/>
        <v>0</v>
      </c>
      <c r="L63" s="13">
        <f t="shared" si="47"/>
        <v>0</v>
      </c>
    </row>
    <row r="64" spans="1:12" ht="60" hidden="1" x14ac:dyDescent="0.25">
      <c r="A64" s="41" t="s">
        <v>8</v>
      </c>
      <c r="B64" s="73"/>
      <c r="C64" s="73"/>
      <c r="D64" s="73"/>
      <c r="E64" s="73">
        <v>851</v>
      </c>
      <c r="F64" s="2" t="s">
        <v>11</v>
      </c>
      <c r="G64" s="2" t="s">
        <v>39</v>
      </c>
      <c r="H64" s="3" t="s">
        <v>41</v>
      </c>
      <c r="I64" s="2" t="s">
        <v>19</v>
      </c>
      <c r="J64" s="13">
        <f>'6.ВС'!J37</f>
        <v>0</v>
      </c>
      <c r="K64" s="13">
        <f>'6.ВС'!K37</f>
        <v>0</v>
      </c>
      <c r="L64" s="13">
        <f>'6.ВС'!L37</f>
        <v>0</v>
      </c>
    </row>
    <row r="65" spans="1:12" ht="60" hidden="1" x14ac:dyDescent="0.25">
      <c r="A65" s="42" t="s">
        <v>22</v>
      </c>
      <c r="B65" s="73"/>
      <c r="C65" s="73"/>
      <c r="D65" s="73"/>
      <c r="E65" s="73">
        <v>851</v>
      </c>
      <c r="F65" s="2" t="s">
        <v>11</v>
      </c>
      <c r="G65" s="2" t="s">
        <v>39</v>
      </c>
      <c r="H65" s="3" t="s">
        <v>41</v>
      </c>
      <c r="I65" s="2" t="s">
        <v>23</v>
      </c>
      <c r="J65" s="13">
        <f t="shared" ref="J65:L65" si="48">J66</f>
        <v>0</v>
      </c>
      <c r="K65" s="13">
        <f t="shared" si="48"/>
        <v>0</v>
      </c>
      <c r="L65" s="13">
        <f t="shared" si="48"/>
        <v>0</v>
      </c>
    </row>
    <row r="66" spans="1:12" ht="75" hidden="1" x14ac:dyDescent="0.25">
      <c r="A66" s="42" t="s">
        <v>9</v>
      </c>
      <c r="B66" s="73"/>
      <c r="C66" s="73"/>
      <c r="D66" s="73"/>
      <c r="E66" s="73">
        <v>851</v>
      </c>
      <c r="F66" s="2" t="s">
        <v>11</v>
      </c>
      <c r="G66" s="2" t="s">
        <v>39</v>
      </c>
      <c r="H66" s="3" t="s">
        <v>41</v>
      </c>
      <c r="I66" s="2" t="s">
        <v>24</v>
      </c>
      <c r="J66" s="13">
        <f>'6.ВС'!J39</f>
        <v>0</v>
      </c>
      <c r="K66" s="13">
        <f>'6.ВС'!K39</f>
        <v>0</v>
      </c>
      <c r="L66" s="13">
        <f>'6.ВС'!L39</f>
        <v>0</v>
      </c>
    </row>
    <row r="67" spans="1:12" ht="18.75" hidden="1" customHeight="1" x14ac:dyDescent="0.25">
      <c r="A67" s="41" t="s">
        <v>42</v>
      </c>
      <c r="B67" s="41"/>
      <c r="C67" s="41"/>
      <c r="D67" s="41"/>
      <c r="E67" s="73">
        <v>851</v>
      </c>
      <c r="F67" s="2" t="s">
        <v>11</v>
      </c>
      <c r="G67" s="3" t="s">
        <v>39</v>
      </c>
      <c r="H67" s="3" t="s">
        <v>41</v>
      </c>
      <c r="I67" s="2" t="s">
        <v>43</v>
      </c>
      <c r="J67" s="13">
        <f t="shared" ref="J67:L67" si="49">J68</f>
        <v>0</v>
      </c>
      <c r="K67" s="13">
        <f t="shared" si="49"/>
        <v>0</v>
      </c>
      <c r="L67" s="13">
        <f t="shared" si="49"/>
        <v>0</v>
      </c>
    </row>
    <row r="68" spans="1:12" hidden="1" x14ac:dyDescent="0.25">
      <c r="A68" s="41" t="s">
        <v>44</v>
      </c>
      <c r="B68" s="41"/>
      <c r="C68" s="41"/>
      <c r="D68" s="41"/>
      <c r="E68" s="73">
        <v>851</v>
      </c>
      <c r="F68" s="2" t="s">
        <v>11</v>
      </c>
      <c r="G68" s="3" t="s">
        <v>39</v>
      </c>
      <c r="H68" s="3" t="s">
        <v>41</v>
      </c>
      <c r="I68" s="2" t="s">
        <v>45</v>
      </c>
      <c r="J68" s="13">
        <f>'6.ВС'!J41</f>
        <v>0</v>
      </c>
      <c r="K68" s="13">
        <f>'6.ВС'!K41</f>
        <v>0</v>
      </c>
      <c r="L68" s="13">
        <f>'6.ВС'!L41</f>
        <v>0</v>
      </c>
    </row>
    <row r="69" spans="1:12" ht="36" customHeight="1" x14ac:dyDescent="0.25">
      <c r="A69" s="28" t="s">
        <v>455</v>
      </c>
      <c r="B69" s="41"/>
      <c r="C69" s="41"/>
      <c r="D69" s="41"/>
      <c r="E69" s="73"/>
      <c r="F69" s="2" t="s">
        <v>11</v>
      </c>
      <c r="G69" s="3" t="s">
        <v>39</v>
      </c>
      <c r="H69" s="37" t="s">
        <v>454</v>
      </c>
      <c r="I69" s="2"/>
      <c r="J69" s="13">
        <f>J70</f>
        <v>271654</v>
      </c>
      <c r="K69" s="13"/>
      <c r="L69" s="13"/>
    </row>
    <row r="70" spans="1:12" ht="60" x14ac:dyDescent="0.25">
      <c r="A70" s="42" t="s">
        <v>22</v>
      </c>
      <c r="B70" s="41"/>
      <c r="C70" s="41"/>
      <c r="D70" s="41"/>
      <c r="E70" s="73"/>
      <c r="F70" s="2" t="s">
        <v>11</v>
      </c>
      <c r="G70" s="3" t="s">
        <v>39</v>
      </c>
      <c r="H70" s="37" t="s">
        <v>454</v>
      </c>
      <c r="I70" s="2" t="s">
        <v>23</v>
      </c>
      <c r="J70" s="13">
        <f>J71</f>
        <v>271654</v>
      </c>
      <c r="K70" s="13"/>
      <c r="L70" s="13"/>
    </row>
    <row r="71" spans="1:12" ht="65.25" customHeight="1" x14ac:dyDescent="0.25">
      <c r="A71" s="42" t="s">
        <v>9</v>
      </c>
      <c r="B71" s="41"/>
      <c r="C71" s="41"/>
      <c r="D71" s="41"/>
      <c r="E71" s="73"/>
      <c r="F71" s="2" t="s">
        <v>11</v>
      </c>
      <c r="G71" s="3" t="s">
        <v>39</v>
      </c>
      <c r="H71" s="37" t="s">
        <v>454</v>
      </c>
      <c r="I71" s="2" t="s">
        <v>24</v>
      </c>
      <c r="J71" s="13">
        <f>'6.ВС'!J44</f>
        <v>271654</v>
      </c>
      <c r="K71" s="13"/>
      <c r="L71" s="13"/>
    </row>
    <row r="72" spans="1:12" ht="65.25" hidden="1" customHeight="1" x14ac:dyDescent="0.25">
      <c r="A72" s="12" t="s">
        <v>46</v>
      </c>
      <c r="B72" s="42"/>
      <c r="C72" s="42"/>
      <c r="D72" s="42"/>
      <c r="E72" s="73">
        <v>851</v>
      </c>
      <c r="F72" s="2" t="s">
        <v>17</v>
      </c>
      <c r="G72" s="3" t="s">
        <v>39</v>
      </c>
      <c r="H72" s="3" t="s">
        <v>47</v>
      </c>
      <c r="I72" s="2"/>
      <c r="J72" s="13">
        <f t="shared" ref="J72:L73" si="50">J73</f>
        <v>0</v>
      </c>
      <c r="K72" s="13">
        <f t="shared" si="50"/>
        <v>0</v>
      </c>
      <c r="L72" s="13">
        <f t="shared" si="50"/>
        <v>0</v>
      </c>
    </row>
    <row r="73" spans="1:12" ht="60" hidden="1" x14ac:dyDescent="0.25">
      <c r="A73" s="42" t="s">
        <v>22</v>
      </c>
      <c r="B73" s="41"/>
      <c r="C73" s="41"/>
      <c r="D73" s="41"/>
      <c r="E73" s="73">
        <v>851</v>
      </c>
      <c r="F73" s="2" t="s">
        <v>11</v>
      </c>
      <c r="G73" s="2" t="s">
        <v>39</v>
      </c>
      <c r="H73" s="3" t="s">
        <v>47</v>
      </c>
      <c r="I73" s="2" t="s">
        <v>23</v>
      </c>
      <c r="J73" s="13">
        <f t="shared" si="50"/>
        <v>0</v>
      </c>
      <c r="K73" s="13">
        <f t="shared" si="50"/>
        <v>0</v>
      </c>
      <c r="L73" s="13">
        <f t="shared" ref="L73" si="51">L74</f>
        <v>0</v>
      </c>
    </row>
    <row r="74" spans="1:12" ht="75" hidden="1" x14ac:dyDescent="0.25">
      <c r="A74" s="42" t="s">
        <v>9</v>
      </c>
      <c r="B74" s="42"/>
      <c r="C74" s="42"/>
      <c r="D74" s="42"/>
      <c r="E74" s="73">
        <v>851</v>
      </c>
      <c r="F74" s="2" t="s">
        <v>11</v>
      </c>
      <c r="G74" s="2" t="s">
        <v>39</v>
      </c>
      <c r="H74" s="3" t="s">
        <v>47</v>
      </c>
      <c r="I74" s="2" t="s">
        <v>24</v>
      </c>
      <c r="J74" s="13">
        <f>'6.ВС'!J47</f>
        <v>0</v>
      </c>
      <c r="K74" s="13">
        <f>'6.ВС'!K47</f>
        <v>0</v>
      </c>
      <c r="L74" s="13">
        <f>'6.ВС'!L47</f>
        <v>0</v>
      </c>
    </row>
    <row r="75" spans="1:12" ht="50.25" hidden="1" customHeight="1" x14ac:dyDescent="0.25">
      <c r="A75" s="12" t="s">
        <v>48</v>
      </c>
      <c r="B75" s="42"/>
      <c r="C75" s="42"/>
      <c r="D75" s="42"/>
      <c r="E75" s="73">
        <v>851</v>
      </c>
      <c r="F75" s="2" t="s">
        <v>11</v>
      </c>
      <c r="G75" s="2" t="s">
        <v>39</v>
      </c>
      <c r="H75" s="3" t="s">
        <v>49</v>
      </c>
      <c r="I75" s="2"/>
      <c r="J75" s="13">
        <f t="shared" ref="J75:L75" si="52">J76</f>
        <v>0</v>
      </c>
      <c r="K75" s="13">
        <f t="shared" si="52"/>
        <v>0</v>
      </c>
      <c r="L75" s="13">
        <f t="shared" si="52"/>
        <v>0</v>
      </c>
    </row>
    <row r="76" spans="1:12" ht="60" hidden="1" x14ac:dyDescent="0.25">
      <c r="A76" s="42" t="s">
        <v>22</v>
      </c>
      <c r="B76" s="41"/>
      <c r="C76" s="41"/>
      <c r="D76" s="41"/>
      <c r="E76" s="73">
        <v>851</v>
      </c>
      <c r="F76" s="2" t="s">
        <v>11</v>
      </c>
      <c r="G76" s="2" t="s">
        <v>39</v>
      </c>
      <c r="H76" s="3" t="s">
        <v>49</v>
      </c>
      <c r="I76" s="2" t="s">
        <v>23</v>
      </c>
      <c r="J76" s="13">
        <f t="shared" ref="J76:L76" si="53">J77</f>
        <v>0</v>
      </c>
      <c r="K76" s="13">
        <f t="shared" si="53"/>
        <v>0</v>
      </c>
      <c r="L76" s="13">
        <f t="shared" si="53"/>
        <v>0</v>
      </c>
    </row>
    <row r="77" spans="1:12" ht="65.25" hidden="1" customHeight="1" x14ac:dyDescent="0.25">
      <c r="A77" s="42" t="s">
        <v>9</v>
      </c>
      <c r="B77" s="42"/>
      <c r="C77" s="42"/>
      <c r="D77" s="42"/>
      <c r="E77" s="73">
        <v>851</v>
      </c>
      <c r="F77" s="2" t="s">
        <v>11</v>
      </c>
      <c r="G77" s="2" t="s">
        <v>39</v>
      </c>
      <c r="H77" s="3" t="s">
        <v>49</v>
      </c>
      <c r="I77" s="2" t="s">
        <v>24</v>
      </c>
      <c r="J77" s="13">
        <f>'6.ВС'!J50</f>
        <v>0</v>
      </c>
      <c r="K77" s="13">
        <f>'6.ВС'!K50</f>
        <v>0</v>
      </c>
      <c r="L77" s="13">
        <f>'6.ВС'!L50</f>
        <v>0</v>
      </c>
    </row>
    <row r="78" spans="1:12" ht="81.75" customHeight="1" x14ac:dyDescent="0.25">
      <c r="A78" s="6" t="s">
        <v>326</v>
      </c>
      <c r="B78" s="42"/>
      <c r="C78" s="42"/>
      <c r="D78" s="42"/>
      <c r="E78" s="73"/>
      <c r="F78" s="2" t="s">
        <v>11</v>
      </c>
      <c r="G78" s="2" t="s">
        <v>39</v>
      </c>
      <c r="H78" s="3" t="s">
        <v>327</v>
      </c>
      <c r="I78" s="2"/>
      <c r="J78" s="13">
        <f t="shared" ref="J78:L79" si="54">J79</f>
        <v>15300</v>
      </c>
      <c r="K78" s="13">
        <f t="shared" si="54"/>
        <v>0</v>
      </c>
      <c r="L78" s="13">
        <f t="shared" si="54"/>
        <v>0</v>
      </c>
    </row>
    <row r="79" spans="1:12" ht="60" x14ac:dyDescent="0.25">
      <c r="A79" s="42" t="s">
        <v>22</v>
      </c>
      <c r="B79" s="42"/>
      <c r="C79" s="42"/>
      <c r="D79" s="42"/>
      <c r="E79" s="73"/>
      <c r="F79" s="2" t="s">
        <v>11</v>
      </c>
      <c r="G79" s="2" t="s">
        <v>39</v>
      </c>
      <c r="H79" s="3" t="s">
        <v>327</v>
      </c>
      <c r="I79" s="2" t="s">
        <v>23</v>
      </c>
      <c r="J79" s="13">
        <f t="shared" si="54"/>
        <v>15300</v>
      </c>
      <c r="K79" s="13">
        <f t="shared" si="54"/>
        <v>0</v>
      </c>
      <c r="L79" s="13">
        <f t="shared" ref="L79" si="55">L80</f>
        <v>0</v>
      </c>
    </row>
    <row r="80" spans="1:12" ht="64.5" customHeight="1" x14ac:dyDescent="0.25">
      <c r="A80" s="42" t="s">
        <v>9</v>
      </c>
      <c r="B80" s="42"/>
      <c r="C80" s="42"/>
      <c r="D80" s="42"/>
      <c r="E80" s="73"/>
      <c r="F80" s="2" t="s">
        <v>11</v>
      </c>
      <c r="G80" s="2" t="s">
        <v>39</v>
      </c>
      <c r="H80" s="3" t="s">
        <v>327</v>
      </c>
      <c r="I80" s="2" t="s">
        <v>24</v>
      </c>
      <c r="J80" s="13">
        <f>'6.ВС'!J53</f>
        <v>15300</v>
      </c>
      <c r="K80" s="13">
        <f>'6.ВС'!K53</f>
        <v>0</v>
      </c>
      <c r="L80" s="13">
        <f>'6.ВС'!L53</f>
        <v>0</v>
      </c>
    </row>
    <row r="81" spans="1:12" ht="46.5" hidden="1" customHeight="1" x14ac:dyDescent="0.25">
      <c r="A81" s="12" t="s">
        <v>324</v>
      </c>
      <c r="B81" s="42"/>
      <c r="C81" s="42"/>
      <c r="D81" s="42"/>
      <c r="E81" s="73">
        <v>851</v>
      </c>
      <c r="F81" s="2" t="s">
        <v>11</v>
      </c>
      <c r="G81" s="3" t="s">
        <v>39</v>
      </c>
      <c r="H81" s="73" t="s">
        <v>50</v>
      </c>
      <c r="I81" s="2"/>
      <c r="J81" s="13">
        <f t="shared" ref="J81:L82" si="56">J82</f>
        <v>0</v>
      </c>
      <c r="K81" s="13">
        <f t="shared" si="56"/>
        <v>0</v>
      </c>
      <c r="L81" s="13">
        <f t="shared" si="56"/>
        <v>0</v>
      </c>
    </row>
    <row r="82" spans="1:12" ht="60" hidden="1" x14ac:dyDescent="0.25">
      <c r="A82" s="42" t="s">
        <v>22</v>
      </c>
      <c r="B82" s="41"/>
      <c r="C82" s="41"/>
      <c r="D82" s="41"/>
      <c r="E82" s="73">
        <v>851</v>
      </c>
      <c r="F82" s="2" t="s">
        <v>11</v>
      </c>
      <c r="G82" s="3" t="s">
        <v>39</v>
      </c>
      <c r="H82" s="73" t="s">
        <v>50</v>
      </c>
      <c r="I82" s="2" t="s">
        <v>23</v>
      </c>
      <c r="J82" s="13">
        <f t="shared" si="56"/>
        <v>0</v>
      </c>
      <c r="K82" s="13">
        <f t="shared" si="56"/>
        <v>0</v>
      </c>
      <c r="L82" s="13">
        <f t="shared" ref="L82" si="57">L83</f>
        <v>0</v>
      </c>
    </row>
    <row r="83" spans="1:12" ht="75" hidden="1" x14ac:dyDescent="0.25">
      <c r="A83" s="42" t="s">
        <v>9</v>
      </c>
      <c r="B83" s="42"/>
      <c r="C83" s="42"/>
      <c r="D83" s="42"/>
      <c r="E83" s="73">
        <v>851</v>
      </c>
      <c r="F83" s="2" t="s">
        <v>11</v>
      </c>
      <c r="G83" s="3" t="s">
        <v>39</v>
      </c>
      <c r="H83" s="73" t="s">
        <v>50</v>
      </c>
      <c r="I83" s="2" t="s">
        <v>24</v>
      </c>
      <c r="J83" s="13">
        <f>'6.ВС'!J56</f>
        <v>0</v>
      </c>
      <c r="K83" s="13">
        <f>'6.ВС'!K56</f>
        <v>0</v>
      </c>
      <c r="L83" s="13">
        <f>'6.ВС'!L56</f>
        <v>0</v>
      </c>
    </row>
    <row r="84" spans="1:12" s="1" customFormat="1" ht="60" hidden="1" x14ac:dyDescent="0.25">
      <c r="A84" s="12" t="s">
        <v>51</v>
      </c>
      <c r="B84" s="73"/>
      <c r="C84" s="73"/>
      <c r="D84" s="73"/>
      <c r="E84" s="73">
        <v>851</v>
      </c>
      <c r="F84" s="3" t="s">
        <v>11</v>
      </c>
      <c r="G84" s="3" t="s">
        <v>39</v>
      </c>
      <c r="H84" s="3" t="s">
        <v>52</v>
      </c>
      <c r="I84" s="3"/>
      <c r="J84" s="13">
        <f t="shared" ref="J84:L85" si="58">J85</f>
        <v>0</v>
      </c>
      <c r="K84" s="13">
        <f t="shared" si="58"/>
        <v>0</v>
      </c>
      <c r="L84" s="13">
        <f t="shared" si="58"/>
        <v>0</v>
      </c>
    </row>
    <row r="85" spans="1:12" ht="63" hidden="1" customHeight="1" x14ac:dyDescent="0.25">
      <c r="A85" s="42" t="s">
        <v>53</v>
      </c>
      <c r="B85" s="42"/>
      <c r="C85" s="42"/>
      <c r="D85" s="42"/>
      <c r="E85" s="73">
        <v>851</v>
      </c>
      <c r="F85" s="2" t="s">
        <v>11</v>
      </c>
      <c r="G85" s="2" t="s">
        <v>39</v>
      </c>
      <c r="H85" s="3" t="s">
        <v>52</v>
      </c>
      <c r="I85" s="4">
        <v>600</v>
      </c>
      <c r="J85" s="13">
        <f t="shared" si="58"/>
        <v>0</v>
      </c>
      <c r="K85" s="13">
        <f t="shared" si="58"/>
        <v>0</v>
      </c>
      <c r="L85" s="13">
        <f t="shared" ref="L85" si="59">L86</f>
        <v>0</v>
      </c>
    </row>
    <row r="86" spans="1:12" ht="30" hidden="1" x14ac:dyDescent="0.25">
      <c r="A86" s="42" t="s">
        <v>54</v>
      </c>
      <c r="B86" s="42"/>
      <c r="C86" s="42"/>
      <c r="D86" s="42"/>
      <c r="E86" s="73">
        <v>851</v>
      </c>
      <c r="F86" s="2" t="s">
        <v>11</v>
      </c>
      <c r="G86" s="2" t="s">
        <v>39</v>
      </c>
      <c r="H86" s="3" t="s">
        <v>52</v>
      </c>
      <c r="I86" s="4">
        <v>610</v>
      </c>
      <c r="J86" s="13">
        <f>'6.ВС'!J59</f>
        <v>0</v>
      </c>
      <c r="K86" s="13">
        <f>'6.ВС'!K59</f>
        <v>0</v>
      </c>
      <c r="L86" s="13">
        <f>'6.ВС'!L59</f>
        <v>0</v>
      </c>
    </row>
    <row r="87" spans="1:12" ht="30" x14ac:dyDescent="0.25">
      <c r="A87" s="41" t="s">
        <v>354</v>
      </c>
      <c r="B87" s="22"/>
      <c r="C87" s="22"/>
      <c r="D87" s="22"/>
      <c r="E87" s="20">
        <v>853</v>
      </c>
      <c r="F87" s="2" t="s">
        <v>11</v>
      </c>
      <c r="G87" s="2" t="s">
        <v>39</v>
      </c>
      <c r="H87" s="3" t="s">
        <v>361</v>
      </c>
      <c r="I87" s="2"/>
      <c r="J87" s="13">
        <f t="shared" ref="J87" si="60">J89</f>
        <v>0</v>
      </c>
      <c r="K87" s="13">
        <f t="shared" ref="K87" si="61">K89</f>
        <v>-11983.48</v>
      </c>
      <c r="L87" s="13">
        <f t="shared" ref="L87" si="62">L89</f>
        <v>-12228.49</v>
      </c>
    </row>
    <row r="88" spans="1:12" ht="31.5" customHeight="1" x14ac:dyDescent="0.25">
      <c r="A88" s="70" t="s">
        <v>25</v>
      </c>
      <c r="B88" s="37" t="s">
        <v>11</v>
      </c>
      <c r="C88" s="37" t="s">
        <v>39</v>
      </c>
      <c r="D88" s="37" t="s">
        <v>361</v>
      </c>
      <c r="E88" s="37" t="s">
        <v>26</v>
      </c>
      <c r="F88" s="2" t="s">
        <v>11</v>
      </c>
      <c r="G88" s="2" t="s">
        <v>39</v>
      </c>
      <c r="H88" s="3" t="s">
        <v>361</v>
      </c>
      <c r="I88" s="2" t="s">
        <v>26</v>
      </c>
      <c r="J88" s="13">
        <f>J89</f>
        <v>0</v>
      </c>
      <c r="K88" s="13">
        <f t="shared" ref="K88" si="63">K89</f>
        <v>-11983.48</v>
      </c>
      <c r="L88" s="13">
        <f t="shared" ref="L88" si="64">L89</f>
        <v>-12228.49</v>
      </c>
    </row>
    <row r="89" spans="1:12" x14ac:dyDescent="0.25">
      <c r="A89" s="41" t="s">
        <v>183</v>
      </c>
      <c r="B89" s="22"/>
      <c r="C89" s="22"/>
      <c r="D89" s="22"/>
      <c r="E89" s="20">
        <v>853</v>
      </c>
      <c r="F89" s="2" t="s">
        <v>11</v>
      </c>
      <c r="G89" s="2" t="s">
        <v>39</v>
      </c>
      <c r="H89" s="3" t="s">
        <v>361</v>
      </c>
      <c r="I89" s="2" t="s">
        <v>184</v>
      </c>
      <c r="J89" s="13">
        <f>'6.ВС'!J385</f>
        <v>0</v>
      </c>
      <c r="K89" s="13">
        <f>'6.ВС'!K385</f>
        <v>-11983.48</v>
      </c>
      <c r="L89" s="13">
        <f>'6.ВС'!L385</f>
        <v>-12228.49</v>
      </c>
    </row>
    <row r="90" spans="1:12" ht="198" customHeight="1" x14ac:dyDescent="0.25">
      <c r="A90" s="28" t="s">
        <v>464</v>
      </c>
      <c r="B90" s="42"/>
      <c r="C90" s="42"/>
      <c r="D90" s="42"/>
      <c r="E90" s="73">
        <v>851</v>
      </c>
      <c r="F90" s="3" t="s">
        <v>11</v>
      </c>
      <c r="G90" s="3" t="s">
        <v>39</v>
      </c>
      <c r="H90" s="37" t="s">
        <v>463</v>
      </c>
      <c r="I90" s="4"/>
      <c r="J90" s="13">
        <f t="shared" ref="J90:L91" si="65">J91</f>
        <v>169620</v>
      </c>
      <c r="K90" s="13">
        <f t="shared" si="65"/>
        <v>0</v>
      </c>
      <c r="L90" s="13">
        <f t="shared" si="65"/>
        <v>0</v>
      </c>
    </row>
    <row r="91" spans="1:12" ht="60" x14ac:dyDescent="0.25">
      <c r="A91" s="28" t="s">
        <v>22</v>
      </c>
      <c r="B91" s="42"/>
      <c r="C91" s="42"/>
      <c r="D91" s="42"/>
      <c r="E91" s="73">
        <v>851</v>
      </c>
      <c r="F91" s="2" t="s">
        <v>11</v>
      </c>
      <c r="G91" s="2" t="s">
        <v>39</v>
      </c>
      <c r="H91" s="37" t="s">
        <v>463</v>
      </c>
      <c r="I91" s="4">
        <v>200</v>
      </c>
      <c r="J91" s="13">
        <f t="shared" si="65"/>
        <v>169620</v>
      </c>
      <c r="K91" s="13">
        <f t="shared" si="65"/>
        <v>0</v>
      </c>
      <c r="L91" s="13">
        <f t="shared" si="65"/>
        <v>0</v>
      </c>
    </row>
    <row r="92" spans="1:12" ht="64.5" customHeight="1" x14ac:dyDescent="0.25">
      <c r="A92" s="28" t="s">
        <v>9</v>
      </c>
      <c r="B92" s="42"/>
      <c r="C92" s="42"/>
      <c r="D92" s="42"/>
      <c r="E92" s="73">
        <v>851</v>
      </c>
      <c r="F92" s="2" t="s">
        <v>11</v>
      </c>
      <c r="G92" s="2" t="s">
        <v>39</v>
      </c>
      <c r="H92" s="37" t="s">
        <v>463</v>
      </c>
      <c r="I92" s="4">
        <v>240</v>
      </c>
      <c r="J92" s="13">
        <f>'6.ВС'!J62</f>
        <v>169620</v>
      </c>
      <c r="K92" s="13">
        <f>'6.ВС'!K62</f>
        <v>0</v>
      </c>
      <c r="L92" s="13">
        <f>'6.ВС'!L62</f>
        <v>0</v>
      </c>
    </row>
    <row r="93" spans="1:12" x14ac:dyDescent="0.25">
      <c r="A93" s="12" t="s">
        <v>55</v>
      </c>
      <c r="B93" s="42"/>
      <c r="C93" s="42"/>
      <c r="D93" s="42"/>
      <c r="E93" s="4">
        <v>851</v>
      </c>
      <c r="F93" s="2" t="s">
        <v>56</v>
      </c>
      <c r="G93" s="2"/>
      <c r="H93" s="3"/>
      <c r="I93" s="2"/>
      <c r="J93" s="13">
        <f t="shared" ref="J93:L94" si="66">J94</f>
        <v>160116</v>
      </c>
      <c r="K93" s="13">
        <f t="shared" si="66"/>
        <v>0</v>
      </c>
      <c r="L93" s="13">
        <f t="shared" si="66"/>
        <v>0</v>
      </c>
    </row>
    <row r="94" spans="1:12" s="57" customFormat="1" ht="30" x14ac:dyDescent="0.25">
      <c r="A94" s="12" t="s">
        <v>57</v>
      </c>
      <c r="B94" s="41"/>
      <c r="C94" s="41"/>
      <c r="D94" s="41"/>
      <c r="E94" s="4">
        <v>851</v>
      </c>
      <c r="F94" s="2" t="s">
        <v>56</v>
      </c>
      <c r="G94" s="2" t="s">
        <v>58</v>
      </c>
      <c r="H94" s="3"/>
      <c r="I94" s="2"/>
      <c r="J94" s="13">
        <f t="shared" si="66"/>
        <v>160116</v>
      </c>
      <c r="K94" s="13">
        <f t="shared" si="66"/>
        <v>0</v>
      </c>
      <c r="L94" s="13">
        <f t="shared" ref="L94" si="67">L95</f>
        <v>0</v>
      </c>
    </row>
    <row r="95" spans="1:12" s="1" customFormat="1" ht="66" customHeight="1" x14ac:dyDescent="0.25">
      <c r="A95" s="12" t="s">
        <v>59</v>
      </c>
      <c r="B95" s="41"/>
      <c r="C95" s="41"/>
      <c r="D95" s="41"/>
      <c r="E95" s="4">
        <v>851</v>
      </c>
      <c r="F95" s="73" t="s">
        <v>56</v>
      </c>
      <c r="G95" s="73" t="s">
        <v>58</v>
      </c>
      <c r="H95" s="73" t="s">
        <v>60</v>
      </c>
      <c r="I95" s="73" t="s">
        <v>61</v>
      </c>
      <c r="J95" s="13">
        <f t="shared" ref="J95" si="68">J96+J98+J100</f>
        <v>160116</v>
      </c>
      <c r="K95" s="13">
        <f t="shared" ref="K95" si="69">K96+K98+K100</f>
        <v>0</v>
      </c>
      <c r="L95" s="13">
        <f t="shared" ref="L95" si="70">L96+L98+L100</f>
        <v>0</v>
      </c>
    </row>
    <row r="96" spans="1:12" ht="150" customHeight="1" x14ac:dyDescent="0.25">
      <c r="A96" s="41" t="s">
        <v>16</v>
      </c>
      <c r="B96" s="73"/>
      <c r="C96" s="73"/>
      <c r="D96" s="73"/>
      <c r="E96" s="73">
        <v>851</v>
      </c>
      <c r="F96" s="2" t="s">
        <v>56</v>
      </c>
      <c r="G96" s="2" t="s">
        <v>58</v>
      </c>
      <c r="H96" s="73" t="s">
        <v>60</v>
      </c>
      <c r="I96" s="2" t="s">
        <v>18</v>
      </c>
      <c r="J96" s="13">
        <f t="shared" ref="J96:L96" si="71">J97</f>
        <v>37800</v>
      </c>
      <c r="K96" s="13">
        <f t="shared" si="71"/>
        <v>0</v>
      </c>
      <c r="L96" s="13">
        <f t="shared" si="71"/>
        <v>0</v>
      </c>
    </row>
    <row r="97" spans="1:12" ht="48.75" customHeight="1" x14ac:dyDescent="0.25">
      <c r="A97" s="41" t="s">
        <v>8</v>
      </c>
      <c r="B97" s="73"/>
      <c r="C97" s="73"/>
      <c r="D97" s="73"/>
      <c r="E97" s="73">
        <v>851</v>
      </c>
      <c r="F97" s="2" t="s">
        <v>56</v>
      </c>
      <c r="G97" s="2" t="s">
        <v>58</v>
      </c>
      <c r="H97" s="73" t="s">
        <v>60</v>
      </c>
      <c r="I97" s="2" t="s">
        <v>19</v>
      </c>
      <c r="J97" s="13">
        <f>'6.ВС'!J67</f>
        <v>37800</v>
      </c>
      <c r="K97" s="13">
        <f>'6.ВС'!K67</f>
        <v>0</v>
      </c>
      <c r="L97" s="13">
        <f>'6.ВС'!L67</f>
        <v>0</v>
      </c>
    </row>
    <row r="98" spans="1:12" ht="60" x14ac:dyDescent="0.25">
      <c r="A98" s="42" t="s">
        <v>22</v>
      </c>
      <c r="B98" s="73"/>
      <c r="C98" s="73"/>
      <c r="D98" s="73"/>
      <c r="E98" s="73">
        <v>851</v>
      </c>
      <c r="F98" s="2" t="s">
        <v>56</v>
      </c>
      <c r="G98" s="2" t="s">
        <v>58</v>
      </c>
      <c r="H98" s="73" t="s">
        <v>60</v>
      </c>
      <c r="I98" s="2" t="s">
        <v>23</v>
      </c>
      <c r="J98" s="13">
        <f t="shared" ref="J98:L98" si="72">J99</f>
        <v>22243</v>
      </c>
      <c r="K98" s="13">
        <f t="shared" si="72"/>
        <v>0</v>
      </c>
      <c r="L98" s="13">
        <f t="shared" si="72"/>
        <v>0</v>
      </c>
    </row>
    <row r="99" spans="1:12" ht="65.25" customHeight="1" x14ac:dyDescent="0.25">
      <c r="A99" s="42" t="s">
        <v>9</v>
      </c>
      <c r="B99" s="73"/>
      <c r="C99" s="73"/>
      <c r="D99" s="73"/>
      <c r="E99" s="73">
        <v>851</v>
      </c>
      <c r="F99" s="2" t="s">
        <v>56</v>
      </c>
      <c r="G99" s="2" t="s">
        <v>58</v>
      </c>
      <c r="H99" s="73" t="s">
        <v>60</v>
      </c>
      <c r="I99" s="2" t="s">
        <v>24</v>
      </c>
      <c r="J99" s="13">
        <f>'6.ВС'!J69</f>
        <v>22243</v>
      </c>
      <c r="K99" s="13">
        <f>'6.ВС'!K69</f>
        <v>0</v>
      </c>
      <c r="L99" s="13">
        <f>'6.ВС'!L69</f>
        <v>0</v>
      </c>
    </row>
    <row r="100" spans="1:12" ht="21.75" customHeight="1" x14ac:dyDescent="0.25">
      <c r="A100" s="42" t="s">
        <v>42</v>
      </c>
      <c r="B100" s="41"/>
      <c r="C100" s="41"/>
      <c r="D100" s="41"/>
      <c r="E100" s="73">
        <v>851</v>
      </c>
      <c r="F100" s="73" t="s">
        <v>56</v>
      </c>
      <c r="G100" s="73" t="s">
        <v>58</v>
      </c>
      <c r="H100" s="73" t="s">
        <v>60</v>
      </c>
      <c r="I100" s="73" t="s">
        <v>43</v>
      </c>
      <c r="J100" s="13">
        <f t="shared" ref="J100:L100" si="73">J101</f>
        <v>100073</v>
      </c>
      <c r="K100" s="13">
        <f t="shared" si="73"/>
        <v>0</v>
      </c>
      <c r="L100" s="13">
        <f t="shared" si="73"/>
        <v>0</v>
      </c>
    </row>
    <row r="101" spans="1:12" x14ac:dyDescent="0.25">
      <c r="A101" s="42" t="s">
        <v>44</v>
      </c>
      <c r="B101" s="41"/>
      <c r="C101" s="41"/>
      <c r="D101" s="41"/>
      <c r="E101" s="73">
        <v>851</v>
      </c>
      <c r="F101" s="73" t="s">
        <v>56</v>
      </c>
      <c r="G101" s="73" t="s">
        <v>58</v>
      </c>
      <c r="H101" s="73" t="s">
        <v>60</v>
      </c>
      <c r="I101" s="73" t="s">
        <v>45</v>
      </c>
      <c r="J101" s="13">
        <f>'6.ВС'!J71</f>
        <v>100073</v>
      </c>
      <c r="K101" s="13">
        <f>'6.ВС'!K71</f>
        <v>0</v>
      </c>
      <c r="L101" s="13">
        <f>'6.ВС'!L71</f>
        <v>0</v>
      </c>
    </row>
    <row r="102" spans="1:12" ht="51" hidden="1" customHeight="1" x14ac:dyDescent="0.25">
      <c r="A102" s="12" t="s">
        <v>62</v>
      </c>
      <c r="B102" s="42"/>
      <c r="C102" s="42"/>
      <c r="D102" s="42"/>
      <c r="E102" s="73">
        <v>851</v>
      </c>
      <c r="F102" s="2" t="s">
        <v>58</v>
      </c>
      <c r="G102" s="2"/>
      <c r="H102" s="3"/>
      <c r="I102" s="2"/>
      <c r="J102" s="13">
        <f t="shared" ref="J102:L102" si="74">J103</f>
        <v>0</v>
      </c>
      <c r="K102" s="13">
        <f t="shared" si="74"/>
        <v>0</v>
      </c>
      <c r="L102" s="13">
        <f t="shared" si="74"/>
        <v>0</v>
      </c>
    </row>
    <row r="103" spans="1:12" ht="77.25" hidden="1" customHeight="1" x14ac:dyDescent="0.25">
      <c r="A103" s="12" t="s">
        <v>63</v>
      </c>
      <c r="B103" s="42"/>
      <c r="C103" s="42"/>
      <c r="D103" s="42"/>
      <c r="E103" s="73">
        <v>851</v>
      </c>
      <c r="F103" s="2" t="s">
        <v>58</v>
      </c>
      <c r="G103" s="2" t="s">
        <v>64</v>
      </c>
      <c r="H103" s="3"/>
      <c r="I103" s="2"/>
      <c r="J103" s="13">
        <f>J104+J111</f>
        <v>0</v>
      </c>
      <c r="K103" s="13">
        <f t="shared" ref="K103" si="75">K104+K111</f>
        <v>0</v>
      </c>
      <c r="L103" s="13">
        <f t="shared" ref="L103" si="76">L104+L111</f>
        <v>0</v>
      </c>
    </row>
    <row r="104" spans="1:12" ht="30" hidden="1" x14ac:dyDescent="0.25">
      <c r="A104" s="12" t="s">
        <v>65</v>
      </c>
      <c r="B104" s="42"/>
      <c r="C104" s="42"/>
      <c r="D104" s="42"/>
      <c r="E104" s="73">
        <v>851</v>
      </c>
      <c r="F104" s="2" t="s">
        <v>58</v>
      </c>
      <c r="G104" s="2" t="s">
        <v>64</v>
      </c>
      <c r="H104" s="3" t="s">
        <v>66</v>
      </c>
      <c r="I104" s="2"/>
      <c r="J104" s="13">
        <f t="shared" ref="J104" si="77">J105+J107+J109</f>
        <v>0</v>
      </c>
      <c r="K104" s="13">
        <f t="shared" ref="K104" si="78">K105+K107+K109</f>
        <v>0</v>
      </c>
      <c r="L104" s="13">
        <f t="shared" ref="L104" si="79">L105+L107+L109</f>
        <v>0</v>
      </c>
    </row>
    <row r="105" spans="1:12" ht="150" hidden="1" x14ac:dyDescent="0.25">
      <c r="A105" s="41" t="s">
        <v>16</v>
      </c>
      <c r="B105" s="42"/>
      <c r="C105" s="42"/>
      <c r="D105" s="42"/>
      <c r="E105" s="73">
        <v>851</v>
      </c>
      <c r="F105" s="2" t="s">
        <v>58</v>
      </c>
      <c r="G105" s="3" t="s">
        <v>64</v>
      </c>
      <c r="H105" s="3" t="s">
        <v>66</v>
      </c>
      <c r="I105" s="2" t="s">
        <v>18</v>
      </c>
      <c r="J105" s="13">
        <f t="shared" ref="J105:L105" si="80">J106</f>
        <v>0</v>
      </c>
      <c r="K105" s="13">
        <f t="shared" si="80"/>
        <v>0</v>
      </c>
      <c r="L105" s="13">
        <f t="shared" si="80"/>
        <v>0</v>
      </c>
    </row>
    <row r="106" spans="1:12" ht="35.25" hidden="1" customHeight="1" x14ac:dyDescent="0.25">
      <c r="A106" s="42" t="s">
        <v>7</v>
      </c>
      <c r="B106" s="42"/>
      <c r="C106" s="42"/>
      <c r="D106" s="42"/>
      <c r="E106" s="73">
        <v>851</v>
      </c>
      <c r="F106" s="2" t="s">
        <v>58</v>
      </c>
      <c r="G106" s="3" t="s">
        <v>64</v>
      </c>
      <c r="H106" s="3" t="s">
        <v>66</v>
      </c>
      <c r="I106" s="2" t="s">
        <v>67</v>
      </c>
      <c r="J106" s="13">
        <f>'6.ВС'!J76</f>
        <v>0</v>
      </c>
      <c r="K106" s="13">
        <f>'6.ВС'!K76</f>
        <v>0</v>
      </c>
      <c r="L106" s="13">
        <f>'6.ВС'!L76</f>
        <v>0</v>
      </c>
    </row>
    <row r="107" spans="1:12" ht="60" hidden="1" x14ac:dyDescent="0.25">
      <c r="A107" s="42" t="s">
        <v>22</v>
      </c>
      <c r="B107" s="41"/>
      <c r="C107" s="41"/>
      <c r="D107" s="41"/>
      <c r="E107" s="73">
        <v>851</v>
      </c>
      <c r="F107" s="2" t="s">
        <v>58</v>
      </c>
      <c r="G107" s="3" t="s">
        <v>64</v>
      </c>
      <c r="H107" s="3" t="s">
        <v>66</v>
      </c>
      <c r="I107" s="2" t="s">
        <v>23</v>
      </c>
      <c r="J107" s="13">
        <f t="shared" ref="J107:L107" si="81">J108</f>
        <v>0</v>
      </c>
      <c r="K107" s="13">
        <f t="shared" si="81"/>
        <v>0</v>
      </c>
      <c r="L107" s="13">
        <f t="shared" si="81"/>
        <v>0</v>
      </c>
    </row>
    <row r="108" spans="1:12" ht="75" hidden="1" x14ac:dyDescent="0.25">
      <c r="A108" s="42" t="s">
        <v>9</v>
      </c>
      <c r="B108" s="42"/>
      <c r="C108" s="42"/>
      <c r="D108" s="42"/>
      <c r="E108" s="73">
        <v>851</v>
      </c>
      <c r="F108" s="2" t="s">
        <v>58</v>
      </c>
      <c r="G108" s="3" t="s">
        <v>64</v>
      </c>
      <c r="H108" s="3" t="s">
        <v>66</v>
      </c>
      <c r="I108" s="2" t="s">
        <v>24</v>
      </c>
      <c r="J108" s="13">
        <f>'6.ВС'!J78</f>
        <v>0</v>
      </c>
      <c r="K108" s="13">
        <f>'6.ВС'!K78</f>
        <v>0</v>
      </c>
      <c r="L108" s="13">
        <f>'6.ВС'!L78</f>
        <v>0</v>
      </c>
    </row>
    <row r="109" spans="1:12" ht="19.5" hidden="1" customHeight="1" x14ac:dyDescent="0.25">
      <c r="A109" s="42" t="s">
        <v>25</v>
      </c>
      <c r="B109" s="42"/>
      <c r="C109" s="42"/>
      <c r="D109" s="42"/>
      <c r="E109" s="73">
        <v>851</v>
      </c>
      <c r="F109" s="2" t="s">
        <v>58</v>
      </c>
      <c r="G109" s="3" t="s">
        <v>64</v>
      </c>
      <c r="H109" s="3" t="s">
        <v>66</v>
      </c>
      <c r="I109" s="2" t="s">
        <v>26</v>
      </c>
      <c r="J109" s="13">
        <f t="shared" ref="J109:L109" si="82">J110</f>
        <v>0</v>
      </c>
      <c r="K109" s="13">
        <f t="shared" si="82"/>
        <v>0</v>
      </c>
      <c r="L109" s="13">
        <f t="shared" si="82"/>
        <v>0</v>
      </c>
    </row>
    <row r="110" spans="1:12" ht="30" hidden="1" x14ac:dyDescent="0.25">
      <c r="A110" s="42" t="s">
        <v>27</v>
      </c>
      <c r="B110" s="42"/>
      <c r="C110" s="42"/>
      <c r="D110" s="42"/>
      <c r="E110" s="73">
        <v>851</v>
      </c>
      <c r="F110" s="2" t="s">
        <v>58</v>
      </c>
      <c r="G110" s="3" t="s">
        <v>64</v>
      </c>
      <c r="H110" s="3" t="s">
        <v>66</v>
      </c>
      <c r="I110" s="2" t="s">
        <v>28</v>
      </c>
      <c r="J110" s="13">
        <f>'6.ВС'!J80</f>
        <v>0</v>
      </c>
      <c r="K110" s="13">
        <f>'6.ВС'!K80</f>
        <v>0</v>
      </c>
      <c r="L110" s="13">
        <f>'6.ВС'!L80</f>
        <v>0</v>
      </c>
    </row>
    <row r="111" spans="1:12" ht="75" hidden="1" x14ac:dyDescent="0.25">
      <c r="A111" s="12" t="s">
        <v>368</v>
      </c>
      <c r="B111" s="42"/>
      <c r="C111" s="42"/>
      <c r="D111" s="42"/>
      <c r="E111" s="73"/>
      <c r="F111" s="2" t="s">
        <v>58</v>
      </c>
      <c r="G111" s="3" t="s">
        <v>64</v>
      </c>
      <c r="H111" s="3" t="s">
        <v>369</v>
      </c>
      <c r="I111" s="2"/>
      <c r="J111" s="13">
        <f t="shared" ref="J111:L112" si="83">J112</f>
        <v>0</v>
      </c>
      <c r="K111" s="13">
        <f t="shared" si="83"/>
        <v>0</v>
      </c>
      <c r="L111" s="13">
        <f t="shared" si="83"/>
        <v>0</v>
      </c>
    </row>
    <row r="112" spans="1:12" ht="60" hidden="1" x14ac:dyDescent="0.25">
      <c r="A112" s="42" t="s">
        <v>22</v>
      </c>
      <c r="B112" s="42"/>
      <c r="C112" s="42"/>
      <c r="D112" s="42"/>
      <c r="E112" s="73"/>
      <c r="F112" s="2" t="s">
        <v>58</v>
      </c>
      <c r="G112" s="3" t="s">
        <v>64</v>
      </c>
      <c r="H112" s="3" t="s">
        <v>369</v>
      </c>
      <c r="I112" s="2" t="s">
        <v>23</v>
      </c>
      <c r="J112" s="13">
        <f t="shared" si="83"/>
        <v>0</v>
      </c>
      <c r="K112" s="13">
        <f t="shared" si="83"/>
        <v>0</v>
      </c>
      <c r="L112" s="13">
        <f t="shared" ref="L112" si="84">L113</f>
        <v>0</v>
      </c>
    </row>
    <row r="113" spans="1:12" ht="75" hidden="1" x14ac:dyDescent="0.25">
      <c r="A113" s="42" t="s">
        <v>9</v>
      </c>
      <c r="B113" s="42"/>
      <c r="C113" s="42"/>
      <c r="D113" s="42"/>
      <c r="E113" s="73"/>
      <c r="F113" s="2" t="s">
        <v>58</v>
      </c>
      <c r="G113" s="3" t="s">
        <v>64</v>
      </c>
      <c r="H113" s="3" t="s">
        <v>369</v>
      </c>
      <c r="I113" s="2" t="s">
        <v>24</v>
      </c>
      <c r="J113" s="13">
        <f>'6.ВС'!J83</f>
        <v>0</v>
      </c>
      <c r="K113" s="13">
        <f>'6.ВС'!K83</f>
        <v>0</v>
      </c>
      <c r="L113" s="13">
        <f>'6.ВС'!L83</f>
        <v>0</v>
      </c>
    </row>
    <row r="114" spans="1:12" hidden="1" x14ac:dyDescent="0.25">
      <c r="A114" s="12" t="s">
        <v>68</v>
      </c>
      <c r="B114" s="42"/>
      <c r="C114" s="42"/>
      <c r="D114" s="42"/>
      <c r="E114" s="73">
        <v>851</v>
      </c>
      <c r="F114" s="2" t="s">
        <v>13</v>
      </c>
      <c r="G114" s="2"/>
      <c r="H114" s="3"/>
      <c r="I114" s="2"/>
      <c r="J114" s="13">
        <f>J115+J119+J126+J130</f>
        <v>0</v>
      </c>
      <c r="K114" s="13">
        <f t="shared" ref="K114" si="85">K115+K119+K126+K130</f>
        <v>0</v>
      </c>
      <c r="L114" s="13">
        <f t="shared" ref="L114" si="86">L115+L119+L126+L130</f>
        <v>0</v>
      </c>
    </row>
    <row r="115" spans="1:12" ht="33" hidden="1" customHeight="1" x14ac:dyDescent="0.25">
      <c r="A115" s="12" t="s">
        <v>69</v>
      </c>
      <c r="B115" s="42"/>
      <c r="C115" s="42"/>
      <c r="D115" s="42"/>
      <c r="E115" s="73">
        <v>851</v>
      </c>
      <c r="F115" s="2" t="s">
        <v>13</v>
      </c>
      <c r="G115" s="2" t="s">
        <v>35</v>
      </c>
      <c r="H115" s="3"/>
      <c r="I115" s="2"/>
      <c r="J115" s="13">
        <f t="shared" ref="J115:L115" si="87">J116</f>
        <v>0</v>
      </c>
      <c r="K115" s="13">
        <f t="shared" si="87"/>
        <v>0</v>
      </c>
      <c r="L115" s="13">
        <f t="shared" si="87"/>
        <v>0</v>
      </c>
    </row>
    <row r="116" spans="1:12" ht="222.75" hidden="1" customHeight="1" x14ac:dyDescent="0.25">
      <c r="A116" s="12" t="s">
        <v>70</v>
      </c>
      <c r="B116" s="42"/>
      <c r="C116" s="42"/>
      <c r="D116" s="42"/>
      <c r="E116" s="73">
        <v>851</v>
      </c>
      <c r="F116" s="2" t="s">
        <v>13</v>
      </c>
      <c r="G116" s="2" t="s">
        <v>35</v>
      </c>
      <c r="H116" s="3" t="s">
        <v>71</v>
      </c>
      <c r="I116" s="2"/>
      <c r="J116" s="13">
        <f t="shared" ref="J116:L117" si="88">J117</f>
        <v>0</v>
      </c>
      <c r="K116" s="13">
        <f t="shared" si="88"/>
        <v>0</v>
      </c>
      <c r="L116" s="13">
        <f t="shared" si="88"/>
        <v>0</v>
      </c>
    </row>
    <row r="117" spans="1:12" ht="60" hidden="1" x14ac:dyDescent="0.25">
      <c r="A117" s="42" t="s">
        <v>22</v>
      </c>
      <c r="B117" s="41"/>
      <c r="C117" s="41"/>
      <c r="D117" s="41"/>
      <c r="E117" s="73">
        <v>851</v>
      </c>
      <c r="F117" s="2" t="s">
        <v>13</v>
      </c>
      <c r="G117" s="2" t="s">
        <v>35</v>
      </c>
      <c r="H117" s="3" t="s">
        <v>71</v>
      </c>
      <c r="I117" s="2" t="s">
        <v>23</v>
      </c>
      <c r="J117" s="13">
        <f t="shared" si="88"/>
        <v>0</v>
      </c>
      <c r="K117" s="13">
        <f t="shared" si="88"/>
        <v>0</v>
      </c>
      <c r="L117" s="13">
        <f t="shared" ref="L117" si="89">L118</f>
        <v>0</v>
      </c>
    </row>
    <row r="118" spans="1:12" ht="75" hidden="1" x14ac:dyDescent="0.25">
      <c r="A118" s="42" t="s">
        <v>9</v>
      </c>
      <c r="B118" s="42"/>
      <c r="C118" s="42"/>
      <c r="D118" s="42"/>
      <c r="E118" s="73">
        <v>851</v>
      </c>
      <c r="F118" s="2" t="s">
        <v>13</v>
      </c>
      <c r="G118" s="2" t="s">
        <v>35</v>
      </c>
      <c r="H118" s="3" t="s">
        <v>71</v>
      </c>
      <c r="I118" s="2" t="s">
        <v>24</v>
      </c>
      <c r="J118" s="13">
        <f>'6.ВС'!J88</f>
        <v>0</v>
      </c>
      <c r="K118" s="13">
        <f>'6.ВС'!K88</f>
        <v>0</v>
      </c>
      <c r="L118" s="13">
        <f>'6.ВС'!L88</f>
        <v>0</v>
      </c>
    </row>
    <row r="119" spans="1:12" hidden="1" x14ac:dyDescent="0.25">
      <c r="A119" s="12" t="s">
        <v>74</v>
      </c>
      <c r="B119" s="42"/>
      <c r="C119" s="42"/>
      <c r="D119" s="42"/>
      <c r="E119" s="73">
        <v>851</v>
      </c>
      <c r="F119" s="2" t="s">
        <v>13</v>
      </c>
      <c r="G119" s="2" t="s">
        <v>75</v>
      </c>
      <c r="H119" s="3"/>
      <c r="I119" s="2"/>
      <c r="J119" s="13">
        <f>J120+J123</f>
        <v>0</v>
      </c>
      <c r="K119" s="13">
        <f t="shared" ref="K119" si="90">K120+K123</f>
        <v>0</v>
      </c>
      <c r="L119" s="13">
        <f t="shared" ref="L119" si="91">L120+L123</f>
        <v>0</v>
      </c>
    </row>
    <row r="120" spans="1:12" ht="195" hidden="1" x14ac:dyDescent="0.25">
      <c r="A120" s="12" t="s">
        <v>319</v>
      </c>
      <c r="B120" s="42"/>
      <c r="C120" s="42"/>
      <c r="D120" s="42"/>
      <c r="E120" s="73">
        <v>851</v>
      </c>
      <c r="F120" s="2" t="s">
        <v>13</v>
      </c>
      <c r="G120" s="2" t="s">
        <v>75</v>
      </c>
      <c r="H120" s="3" t="s">
        <v>76</v>
      </c>
      <c r="I120" s="2"/>
      <c r="J120" s="13">
        <f t="shared" ref="J120:L121" si="92">J121</f>
        <v>0</v>
      </c>
      <c r="K120" s="13">
        <f t="shared" si="92"/>
        <v>0</v>
      </c>
      <c r="L120" s="13">
        <f t="shared" si="92"/>
        <v>0</v>
      </c>
    </row>
    <row r="121" spans="1:12" ht="21.75" hidden="1" customHeight="1" x14ac:dyDescent="0.25">
      <c r="A121" s="42" t="s">
        <v>25</v>
      </c>
      <c r="B121" s="42"/>
      <c r="C121" s="42"/>
      <c r="D121" s="42"/>
      <c r="E121" s="73">
        <v>851</v>
      </c>
      <c r="F121" s="2" t="s">
        <v>13</v>
      </c>
      <c r="G121" s="2" t="s">
        <v>75</v>
      </c>
      <c r="H121" s="3" t="s">
        <v>76</v>
      </c>
      <c r="I121" s="2" t="s">
        <v>26</v>
      </c>
      <c r="J121" s="13">
        <f t="shared" si="92"/>
        <v>0</v>
      </c>
      <c r="K121" s="13">
        <f t="shared" si="92"/>
        <v>0</v>
      </c>
      <c r="L121" s="13">
        <f t="shared" ref="L121" si="93">L122</f>
        <v>0</v>
      </c>
    </row>
    <row r="122" spans="1:12" ht="108" hidden="1" customHeight="1" x14ac:dyDescent="0.25">
      <c r="A122" s="42" t="s">
        <v>72</v>
      </c>
      <c r="B122" s="42"/>
      <c r="C122" s="42"/>
      <c r="D122" s="42"/>
      <c r="E122" s="73">
        <v>851</v>
      </c>
      <c r="F122" s="2" t="s">
        <v>13</v>
      </c>
      <c r="G122" s="2" t="s">
        <v>75</v>
      </c>
      <c r="H122" s="3" t="s">
        <v>76</v>
      </c>
      <c r="I122" s="2" t="s">
        <v>73</v>
      </c>
      <c r="J122" s="13">
        <f>'6.ВС'!J92</f>
        <v>0</v>
      </c>
      <c r="K122" s="13">
        <f>'6.ВС'!K92</f>
        <v>0</v>
      </c>
      <c r="L122" s="13">
        <f>'6.ВС'!L92</f>
        <v>0</v>
      </c>
    </row>
    <row r="123" spans="1:12" ht="31.5" hidden="1" customHeight="1" x14ac:dyDescent="0.25">
      <c r="A123" s="12" t="s">
        <v>77</v>
      </c>
      <c r="B123" s="42"/>
      <c r="C123" s="42"/>
      <c r="D123" s="42"/>
      <c r="E123" s="73">
        <v>851</v>
      </c>
      <c r="F123" s="2" t="s">
        <v>13</v>
      </c>
      <c r="G123" s="2" t="s">
        <v>75</v>
      </c>
      <c r="H123" s="3" t="s">
        <v>269</v>
      </c>
      <c r="I123" s="2"/>
      <c r="J123" s="13">
        <f t="shared" ref="J123:L124" si="94">J124</f>
        <v>0</v>
      </c>
      <c r="K123" s="13">
        <f t="shared" si="94"/>
        <v>0</v>
      </c>
      <c r="L123" s="13">
        <f t="shared" si="94"/>
        <v>0</v>
      </c>
    </row>
    <row r="124" spans="1:12" ht="15.75" hidden="1" customHeight="1" x14ac:dyDescent="0.25">
      <c r="A124" s="42" t="s">
        <v>25</v>
      </c>
      <c r="B124" s="42"/>
      <c r="C124" s="42"/>
      <c r="D124" s="42"/>
      <c r="E124" s="73">
        <v>851</v>
      </c>
      <c r="F124" s="2" t="s">
        <v>13</v>
      </c>
      <c r="G124" s="2" t="s">
        <v>75</v>
      </c>
      <c r="H124" s="3" t="s">
        <v>269</v>
      </c>
      <c r="I124" s="2" t="s">
        <v>26</v>
      </c>
      <c r="J124" s="13">
        <f t="shared" si="94"/>
        <v>0</v>
      </c>
      <c r="K124" s="13">
        <f t="shared" si="94"/>
        <v>0</v>
      </c>
      <c r="L124" s="13">
        <f t="shared" ref="L124" si="95">L125</f>
        <v>0</v>
      </c>
    </row>
    <row r="125" spans="1:12" ht="30" hidden="1" x14ac:dyDescent="0.25">
      <c r="A125" s="42" t="s">
        <v>27</v>
      </c>
      <c r="B125" s="42"/>
      <c r="C125" s="42"/>
      <c r="D125" s="42"/>
      <c r="E125" s="73">
        <v>851</v>
      </c>
      <c r="F125" s="2" t="s">
        <v>13</v>
      </c>
      <c r="G125" s="2" t="s">
        <v>75</v>
      </c>
      <c r="H125" s="3" t="s">
        <v>269</v>
      </c>
      <c r="I125" s="2" t="s">
        <v>28</v>
      </c>
      <c r="J125" s="13">
        <f>'6.ВС'!J95</f>
        <v>0</v>
      </c>
      <c r="K125" s="13">
        <f>'6.ВС'!K95</f>
        <v>0</v>
      </c>
      <c r="L125" s="13">
        <f>'6.ВС'!L95</f>
        <v>0</v>
      </c>
    </row>
    <row r="126" spans="1:12" ht="30" hidden="1" x14ac:dyDescent="0.25">
      <c r="A126" s="12" t="s">
        <v>78</v>
      </c>
      <c r="B126" s="42"/>
      <c r="C126" s="42"/>
      <c r="D126" s="42"/>
      <c r="E126" s="73">
        <v>851</v>
      </c>
      <c r="F126" s="2" t="s">
        <v>13</v>
      </c>
      <c r="G126" s="2" t="s">
        <v>64</v>
      </c>
      <c r="H126" s="3"/>
      <c r="I126" s="2"/>
      <c r="J126" s="13">
        <f t="shared" ref="J126:L126" si="96">J127</f>
        <v>0</v>
      </c>
      <c r="K126" s="13">
        <f t="shared" si="96"/>
        <v>0</v>
      </c>
      <c r="L126" s="13">
        <f t="shared" si="96"/>
        <v>0</v>
      </c>
    </row>
    <row r="127" spans="1:12" ht="382.5" hidden="1" customHeight="1" x14ac:dyDescent="0.25">
      <c r="A127" s="12" t="s">
        <v>272</v>
      </c>
      <c r="B127" s="42"/>
      <c r="C127" s="42"/>
      <c r="D127" s="42"/>
      <c r="E127" s="73">
        <v>851</v>
      </c>
      <c r="F127" s="3" t="s">
        <v>13</v>
      </c>
      <c r="G127" s="3" t="s">
        <v>64</v>
      </c>
      <c r="H127" s="3" t="s">
        <v>271</v>
      </c>
      <c r="I127" s="3"/>
      <c r="J127" s="13">
        <f t="shared" ref="J127:L128" si="97">J128</f>
        <v>0</v>
      </c>
      <c r="K127" s="13">
        <f t="shared" si="97"/>
        <v>0</v>
      </c>
      <c r="L127" s="13">
        <f t="shared" si="97"/>
        <v>0</v>
      </c>
    </row>
    <row r="128" spans="1:12" ht="19.5" hidden="1" customHeight="1" x14ac:dyDescent="0.25">
      <c r="A128" s="41" t="s">
        <v>42</v>
      </c>
      <c r="B128" s="42"/>
      <c r="C128" s="42"/>
      <c r="D128" s="42"/>
      <c r="E128" s="73">
        <v>851</v>
      </c>
      <c r="F128" s="3" t="s">
        <v>13</v>
      </c>
      <c r="G128" s="3" t="s">
        <v>64</v>
      </c>
      <c r="H128" s="3" t="s">
        <v>271</v>
      </c>
      <c r="I128" s="2" t="s">
        <v>43</v>
      </c>
      <c r="J128" s="13">
        <f t="shared" si="97"/>
        <v>0</v>
      </c>
      <c r="K128" s="13">
        <f t="shared" si="97"/>
        <v>0</v>
      </c>
      <c r="L128" s="13">
        <f t="shared" ref="L128" si="98">L129</f>
        <v>0</v>
      </c>
    </row>
    <row r="129" spans="1:12" ht="30" hidden="1" x14ac:dyDescent="0.25">
      <c r="A129" s="42" t="s">
        <v>79</v>
      </c>
      <c r="B129" s="42"/>
      <c r="C129" s="42"/>
      <c r="D129" s="42"/>
      <c r="E129" s="73">
        <v>851</v>
      </c>
      <c r="F129" s="3" t="s">
        <v>13</v>
      </c>
      <c r="G129" s="3" t="s">
        <v>64</v>
      </c>
      <c r="H129" s="3" t="s">
        <v>271</v>
      </c>
      <c r="I129" s="2" t="s">
        <v>80</v>
      </c>
      <c r="J129" s="13">
        <f>'6.ВС'!J99</f>
        <v>0</v>
      </c>
      <c r="K129" s="13">
        <f>'6.ВС'!K99</f>
        <v>0</v>
      </c>
      <c r="L129" s="13">
        <f>'6.ВС'!L99</f>
        <v>0</v>
      </c>
    </row>
    <row r="130" spans="1:12" ht="30.75" hidden="1" customHeight="1" x14ac:dyDescent="0.25">
      <c r="A130" s="12" t="s">
        <v>81</v>
      </c>
      <c r="B130" s="42"/>
      <c r="C130" s="42"/>
      <c r="D130" s="42"/>
      <c r="E130" s="73">
        <v>851</v>
      </c>
      <c r="F130" s="2" t="s">
        <v>13</v>
      </c>
      <c r="G130" s="2" t="s">
        <v>82</v>
      </c>
      <c r="H130" s="3"/>
      <c r="I130" s="2"/>
      <c r="J130" s="13">
        <f>J131</f>
        <v>0</v>
      </c>
      <c r="K130" s="13">
        <f t="shared" ref="K130" si="99">K131</f>
        <v>0</v>
      </c>
      <c r="L130" s="13">
        <f t="shared" ref="L130" si="100">L131</f>
        <v>0</v>
      </c>
    </row>
    <row r="131" spans="1:12" ht="96.75" hidden="1" customHeight="1" x14ac:dyDescent="0.25">
      <c r="A131" s="12" t="s">
        <v>83</v>
      </c>
      <c r="B131" s="42"/>
      <c r="C131" s="42"/>
      <c r="D131" s="42"/>
      <c r="E131" s="73">
        <v>851</v>
      </c>
      <c r="F131" s="3" t="s">
        <v>13</v>
      </c>
      <c r="G131" s="3" t="s">
        <v>82</v>
      </c>
      <c r="H131" s="3" t="s">
        <v>84</v>
      </c>
      <c r="I131" s="3"/>
      <c r="J131" s="13">
        <f t="shared" ref="J131" si="101">J132+J134</f>
        <v>0</v>
      </c>
      <c r="K131" s="13">
        <f t="shared" ref="K131" si="102">K132+K134</f>
        <v>0</v>
      </c>
      <c r="L131" s="13">
        <f t="shared" ref="L131" si="103">L132+L134</f>
        <v>0</v>
      </c>
    </row>
    <row r="132" spans="1:12" ht="150" hidden="1" x14ac:dyDescent="0.25">
      <c r="A132" s="41" t="s">
        <v>16</v>
      </c>
      <c r="B132" s="42"/>
      <c r="C132" s="42"/>
      <c r="D132" s="42"/>
      <c r="E132" s="73">
        <v>851</v>
      </c>
      <c r="F132" s="3" t="s">
        <v>13</v>
      </c>
      <c r="G132" s="3" t="s">
        <v>82</v>
      </c>
      <c r="H132" s="3" t="s">
        <v>84</v>
      </c>
      <c r="I132" s="2" t="s">
        <v>18</v>
      </c>
      <c r="J132" s="13">
        <f t="shared" ref="J132:L132" si="104">J133</f>
        <v>0</v>
      </c>
      <c r="K132" s="13">
        <f t="shared" si="104"/>
        <v>0</v>
      </c>
      <c r="L132" s="13">
        <f t="shared" si="104"/>
        <v>0</v>
      </c>
    </row>
    <row r="133" spans="1:12" ht="60" hidden="1" x14ac:dyDescent="0.25">
      <c r="A133" s="41" t="s">
        <v>8</v>
      </c>
      <c r="B133" s="41"/>
      <c r="C133" s="41"/>
      <c r="D133" s="41"/>
      <c r="E133" s="73">
        <v>851</v>
      </c>
      <c r="F133" s="3" t="s">
        <v>13</v>
      </c>
      <c r="G133" s="3" t="s">
        <v>82</v>
      </c>
      <c r="H133" s="3" t="s">
        <v>84</v>
      </c>
      <c r="I133" s="2" t="s">
        <v>19</v>
      </c>
      <c r="J133" s="13">
        <f>'6.ВС'!J103</f>
        <v>0</v>
      </c>
      <c r="K133" s="13">
        <f>'6.ВС'!K103</f>
        <v>0</v>
      </c>
      <c r="L133" s="13">
        <f>'6.ВС'!L103</f>
        <v>0</v>
      </c>
    </row>
    <row r="134" spans="1:12" ht="33.75" hidden="1" customHeight="1" x14ac:dyDescent="0.25">
      <c r="A134" s="42" t="s">
        <v>22</v>
      </c>
      <c r="B134" s="41"/>
      <c r="C134" s="41"/>
      <c r="D134" s="41"/>
      <c r="E134" s="73">
        <v>851</v>
      </c>
      <c r="F134" s="3" t="s">
        <v>13</v>
      </c>
      <c r="G134" s="3" t="s">
        <v>82</v>
      </c>
      <c r="H134" s="3" t="s">
        <v>84</v>
      </c>
      <c r="I134" s="2" t="s">
        <v>23</v>
      </c>
      <c r="J134" s="13">
        <f t="shared" ref="J134:L134" si="105">J135</f>
        <v>0</v>
      </c>
      <c r="K134" s="13">
        <f t="shared" si="105"/>
        <v>0</v>
      </c>
      <c r="L134" s="13">
        <f t="shared" si="105"/>
        <v>0</v>
      </c>
    </row>
    <row r="135" spans="1:12" ht="75" hidden="1" x14ac:dyDescent="0.25">
      <c r="A135" s="42" t="s">
        <v>9</v>
      </c>
      <c r="B135" s="42"/>
      <c r="C135" s="42"/>
      <c r="D135" s="42"/>
      <c r="E135" s="73">
        <v>851</v>
      </c>
      <c r="F135" s="3" t="s">
        <v>13</v>
      </c>
      <c r="G135" s="3" t="s">
        <v>82</v>
      </c>
      <c r="H135" s="3" t="s">
        <v>84</v>
      </c>
      <c r="I135" s="2" t="s">
        <v>24</v>
      </c>
      <c r="J135" s="13">
        <f>'6.ВС'!J105</f>
        <v>0</v>
      </c>
      <c r="K135" s="13">
        <f>'6.ВС'!K105</f>
        <v>0</v>
      </c>
      <c r="L135" s="13">
        <f>'6.ВС'!L105</f>
        <v>0</v>
      </c>
    </row>
    <row r="136" spans="1:12" ht="34.5" customHeight="1" x14ac:dyDescent="0.25">
      <c r="A136" s="41" t="s">
        <v>85</v>
      </c>
      <c r="B136" s="42"/>
      <c r="C136" s="42"/>
      <c r="D136" s="14"/>
      <c r="E136" s="73">
        <v>851</v>
      </c>
      <c r="F136" s="3" t="s">
        <v>35</v>
      </c>
      <c r="G136" s="3"/>
      <c r="H136" s="3"/>
      <c r="I136" s="2"/>
      <c r="J136" s="13">
        <f>J137+J144+J160+J164</f>
        <v>10843110.09</v>
      </c>
      <c r="K136" s="13">
        <f t="shared" ref="K136" si="106">K137+K144+K160+K164</f>
        <v>1393181.98</v>
      </c>
      <c r="L136" s="13">
        <f t="shared" ref="L136" si="107">L137+L144+L160+L164</f>
        <v>1398228.49</v>
      </c>
    </row>
    <row r="137" spans="1:12" ht="21" hidden="1" customHeight="1" x14ac:dyDescent="0.25">
      <c r="A137" s="62" t="s">
        <v>86</v>
      </c>
      <c r="B137" s="42"/>
      <c r="C137" s="42"/>
      <c r="D137" s="14"/>
      <c r="E137" s="73">
        <v>851</v>
      </c>
      <c r="F137" s="3" t="s">
        <v>35</v>
      </c>
      <c r="G137" s="3" t="s">
        <v>11</v>
      </c>
      <c r="H137" s="3"/>
      <c r="I137" s="2"/>
      <c r="J137" s="13">
        <f t="shared" ref="J137" si="108">J138+J141</f>
        <v>0</v>
      </c>
      <c r="K137" s="13">
        <f t="shared" ref="K137" si="109">K138+K141</f>
        <v>0</v>
      </c>
      <c r="L137" s="13">
        <f t="shared" ref="L137" si="110">L138+L141</f>
        <v>0</v>
      </c>
    </row>
    <row r="138" spans="1:12" ht="95.25" hidden="1" customHeight="1" x14ac:dyDescent="0.25">
      <c r="A138" s="12" t="s">
        <v>87</v>
      </c>
      <c r="B138" s="42"/>
      <c r="C138" s="42"/>
      <c r="D138" s="14"/>
      <c r="E138" s="73">
        <v>851</v>
      </c>
      <c r="F138" s="3" t="s">
        <v>35</v>
      </c>
      <c r="G138" s="3" t="s">
        <v>11</v>
      </c>
      <c r="H138" s="3" t="s">
        <v>88</v>
      </c>
      <c r="I138" s="2"/>
      <c r="J138" s="13">
        <f t="shared" ref="J138:L142" si="111">J139</f>
        <v>0</v>
      </c>
      <c r="K138" s="13">
        <f t="shared" si="111"/>
        <v>0</v>
      </c>
      <c r="L138" s="13">
        <f t="shared" si="111"/>
        <v>0</v>
      </c>
    </row>
    <row r="139" spans="1:12" ht="60.75" hidden="1" customHeight="1" x14ac:dyDescent="0.25">
      <c r="A139" s="42" t="s">
        <v>22</v>
      </c>
      <c r="B139" s="42"/>
      <c r="C139" s="42"/>
      <c r="D139" s="42"/>
      <c r="E139" s="73">
        <v>851</v>
      </c>
      <c r="F139" s="3" t="s">
        <v>35</v>
      </c>
      <c r="G139" s="3" t="s">
        <v>11</v>
      </c>
      <c r="H139" s="3" t="s">
        <v>88</v>
      </c>
      <c r="I139" s="2" t="s">
        <v>23</v>
      </c>
      <c r="J139" s="13">
        <f t="shared" si="111"/>
        <v>0</v>
      </c>
      <c r="K139" s="13">
        <f t="shared" si="111"/>
        <v>0</v>
      </c>
      <c r="L139" s="13">
        <f t="shared" ref="L139:L142" si="112">L140</f>
        <v>0</v>
      </c>
    </row>
    <row r="140" spans="1:12" ht="75" hidden="1" x14ac:dyDescent="0.25">
      <c r="A140" s="42" t="s">
        <v>9</v>
      </c>
      <c r="B140" s="42"/>
      <c r="C140" s="42"/>
      <c r="D140" s="42"/>
      <c r="E140" s="73">
        <v>851</v>
      </c>
      <c r="F140" s="3" t="s">
        <v>35</v>
      </c>
      <c r="G140" s="3" t="s">
        <v>11</v>
      </c>
      <c r="H140" s="3" t="s">
        <v>88</v>
      </c>
      <c r="I140" s="2" t="s">
        <v>24</v>
      </c>
      <c r="J140" s="13">
        <f>'6.ВС'!J110</f>
        <v>0</v>
      </c>
      <c r="K140" s="13">
        <f>'6.ВС'!K110</f>
        <v>0</v>
      </c>
      <c r="L140" s="13">
        <f>'6.ВС'!L110</f>
        <v>0</v>
      </c>
    </row>
    <row r="141" spans="1:12" ht="203.25" hidden="1" customHeight="1" x14ac:dyDescent="0.25">
      <c r="A141" s="12" t="s">
        <v>89</v>
      </c>
      <c r="B141" s="42"/>
      <c r="C141" s="42"/>
      <c r="D141" s="42"/>
      <c r="E141" s="73">
        <v>851</v>
      </c>
      <c r="F141" s="3" t="s">
        <v>35</v>
      </c>
      <c r="G141" s="3" t="s">
        <v>11</v>
      </c>
      <c r="H141" s="3" t="s">
        <v>90</v>
      </c>
      <c r="I141" s="2"/>
      <c r="J141" s="13">
        <f t="shared" si="111"/>
        <v>0</v>
      </c>
      <c r="K141" s="13">
        <f t="shared" si="111"/>
        <v>0</v>
      </c>
      <c r="L141" s="13">
        <f t="shared" si="112"/>
        <v>0</v>
      </c>
    </row>
    <row r="142" spans="1:12" ht="21.75" hidden="1" customHeight="1" x14ac:dyDescent="0.25">
      <c r="A142" s="41" t="s">
        <v>42</v>
      </c>
      <c r="B142" s="42"/>
      <c r="C142" s="42"/>
      <c r="D142" s="42"/>
      <c r="E142" s="73">
        <v>851</v>
      </c>
      <c r="F142" s="3" t="s">
        <v>35</v>
      </c>
      <c r="G142" s="3" t="s">
        <v>11</v>
      </c>
      <c r="H142" s="3" t="s">
        <v>90</v>
      </c>
      <c r="I142" s="2" t="s">
        <v>43</v>
      </c>
      <c r="J142" s="13">
        <f t="shared" si="111"/>
        <v>0</v>
      </c>
      <c r="K142" s="13">
        <f t="shared" si="111"/>
        <v>0</v>
      </c>
      <c r="L142" s="13">
        <f t="shared" si="112"/>
        <v>0</v>
      </c>
    </row>
    <row r="143" spans="1:12" ht="30.75" hidden="1" customHeight="1" x14ac:dyDescent="0.25">
      <c r="A143" s="42" t="s">
        <v>79</v>
      </c>
      <c r="B143" s="42"/>
      <c r="C143" s="42"/>
      <c r="D143" s="42"/>
      <c r="E143" s="73">
        <v>851</v>
      </c>
      <c r="F143" s="3" t="s">
        <v>35</v>
      </c>
      <c r="G143" s="3" t="s">
        <v>11</v>
      </c>
      <c r="H143" s="3" t="s">
        <v>90</v>
      </c>
      <c r="I143" s="2" t="s">
        <v>80</v>
      </c>
      <c r="J143" s="13">
        <f>'6.ВС'!J113</f>
        <v>0</v>
      </c>
      <c r="K143" s="13">
        <f>'6.ВС'!K113</f>
        <v>0</v>
      </c>
      <c r="L143" s="13">
        <f>'6.ВС'!L113</f>
        <v>0</v>
      </c>
    </row>
    <row r="144" spans="1:12" ht="20.25" customHeight="1" x14ac:dyDescent="0.25">
      <c r="A144" s="14" t="s">
        <v>91</v>
      </c>
      <c r="B144" s="42"/>
      <c r="C144" s="42"/>
      <c r="D144" s="14"/>
      <c r="E144" s="73">
        <v>851</v>
      </c>
      <c r="F144" s="3" t="s">
        <v>35</v>
      </c>
      <c r="G144" s="3" t="s">
        <v>56</v>
      </c>
      <c r="H144" s="3"/>
      <c r="I144" s="2"/>
      <c r="J144" s="13">
        <f t="shared" ref="J144" si="113">J145+J148+J151+J154+J157</f>
        <v>-124980.91</v>
      </c>
      <c r="K144" s="13">
        <f t="shared" ref="K144" si="114">K145+K148+K151+K154+K157</f>
        <v>0</v>
      </c>
      <c r="L144" s="13">
        <f t="shared" ref="L144" si="115">L145+L148+L151+L154+L157</f>
        <v>0</v>
      </c>
    </row>
    <row r="145" spans="1:12" ht="66" customHeight="1" x14ac:dyDescent="0.25">
      <c r="A145" s="12" t="s">
        <v>96</v>
      </c>
      <c r="B145" s="42"/>
      <c r="C145" s="42"/>
      <c r="D145" s="14"/>
      <c r="E145" s="73">
        <v>851</v>
      </c>
      <c r="F145" s="3" t="s">
        <v>35</v>
      </c>
      <c r="G145" s="3" t="s">
        <v>56</v>
      </c>
      <c r="H145" s="3" t="s">
        <v>97</v>
      </c>
      <c r="I145" s="2"/>
      <c r="J145" s="13">
        <f t="shared" ref="J145" si="116">J146</f>
        <v>-226676.31</v>
      </c>
      <c r="K145" s="13">
        <f t="shared" ref="J145:L146" si="117">K146</f>
        <v>0</v>
      </c>
      <c r="L145" s="13">
        <f t="shared" si="117"/>
        <v>0</v>
      </c>
    </row>
    <row r="146" spans="1:12" ht="64.5" customHeight="1" x14ac:dyDescent="0.25">
      <c r="A146" s="42" t="s">
        <v>92</v>
      </c>
      <c r="B146" s="42"/>
      <c r="C146" s="42"/>
      <c r="D146" s="14"/>
      <c r="E146" s="73">
        <v>851</v>
      </c>
      <c r="F146" s="3" t="s">
        <v>35</v>
      </c>
      <c r="G146" s="3" t="s">
        <v>56</v>
      </c>
      <c r="H146" s="3" t="s">
        <v>97</v>
      </c>
      <c r="I146" s="2" t="s">
        <v>93</v>
      </c>
      <c r="J146" s="13">
        <f t="shared" si="117"/>
        <v>-226676.31</v>
      </c>
      <c r="K146" s="13">
        <f t="shared" si="117"/>
        <v>0</v>
      </c>
      <c r="L146" s="13">
        <f t="shared" ref="L146" si="118">L147</f>
        <v>0</v>
      </c>
    </row>
    <row r="147" spans="1:12" ht="20.25" customHeight="1" x14ac:dyDescent="0.25">
      <c r="A147" s="42" t="s">
        <v>94</v>
      </c>
      <c r="B147" s="42"/>
      <c r="C147" s="42"/>
      <c r="D147" s="14"/>
      <c r="E147" s="73">
        <v>851</v>
      </c>
      <c r="F147" s="3" t="s">
        <v>35</v>
      </c>
      <c r="G147" s="3" t="s">
        <v>56</v>
      </c>
      <c r="H147" s="3" t="s">
        <v>97</v>
      </c>
      <c r="I147" s="2" t="s">
        <v>95</v>
      </c>
      <c r="J147" s="13">
        <f>'6.ВС'!J117</f>
        <v>-226676.31</v>
      </c>
      <c r="K147" s="13">
        <f>'6.ВС'!K117</f>
        <v>0</v>
      </c>
      <c r="L147" s="13">
        <f>'6.ВС'!L117</f>
        <v>0</v>
      </c>
    </row>
    <row r="148" spans="1:12" ht="33.75" customHeight="1" x14ac:dyDescent="0.25">
      <c r="A148" s="6" t="s">
        <v>338</v>
      </c>
      <c r="B148" s="42"/>
      <c r="C148" s="42"/>
      <c r="D148" s="14"/>
      <c r="E148" s="73">
        <v>851</v>
      </c>
      <c r="F148" s="3" t="s">
        <v>35</v>
      </c>
      <c r="G148" s="3" t="s">
        <v>56</v>
      </c>
      <c r="H148" s="3" t="s">
        <v>339</v>
      </c>
      <c r="I148" s="2"/>
      <c r="J148" s="13">
        <f t="shared" ref="J148" si="119">J149</f>
        <v>101695.4</v>
      </c>
      <c r="K148" s="13">
        <f t="shared" ref="J148:L149" si="120">K149</f>
        <v>0</v>
      </c>
      <c r="L148" s="13">
        <f t="shared" si="120"/>
        <v>0</v>
      </c>
    </row>
    <row r="149" spans="1:12" ht="63.75" customHeight="1" x14ac:dyDescent="0.25">
      <c r="A149" s="42" t="s">
        <v>22</v>
      </c>
      <c r="B149" s="42"/>
      <c r="C149" s="42"/>
      <c r="D149" s="14"/>
      <c r="E149" s="73">
        <v>851</v>
      </c>
      <c r="F149" s="3" t="s">
        <v>35</v>
      </c>
      <c r="G149" s="3" t="s">
        <v>56</v>
      </c>
      <c r="H149" s="3" t="s">
        <v>339</v>
      </c>
      <c r="I149" s="2" t="s">
        <v>23</v>
      </c>
      <c r="J149" s="13">
        <f t="shared" si="120"/>
        <v>101695.4</v>
      </c>
      <c r="K149" s="13">
        <f t="shared" si="120"/>
        <v>0</v>
      </c>
      <c r="L149" s="13">
        <f t="shared" ref="L149" si="121">L150</f>
        <v>0</v>
      </c>
    </row>
    <row r="150" spans="1:12" ht="63.75" customHeight="1" x14ac:dyDescent="0.25">
      <c r="A150" s="42" t="s">
        <v>9</v>
      </c>
      <c r="B150" s="42"/>
      <c r="C150" s="42"/>
      <c r="D150" s="14"/>
      <c r="E150" s="73">
        <v>851</v>
      </c>
      <c r="F150" s="3" t="s">
        <v>35</v>
      </c>
      <c r="G150" s="3" t="s">
        <v>56</v>
      </c>
      <c r="H150" s="3" t="s">
        <v>339</v>
      </c>
      <c r="I150" s="2" t="s">
        <v>24</v>
      </c>
      <c r="J150" s="13">
        <f>'6.ВС'!J120</f>
        <v>101695.4</v>
      </c>
      <c r="K150" s="13">
        <f>'6.ВС'!K120</f>
        <v>0</v>
      </c>
      <c r="L150" s="13">
        <f>'6.ВС'!L120</f>
        <v>0</v>
      </c>
    </row>
    <row r="151" spans="1:12" ht="153" hidden="1" customHeight="1" x14ac:dyDescent="0.25">
      <c r="A151" s="12" t="s">
        <v>98</v>
      </c>
      <c r="B151" s="42"/>
      <c r="C151" s="42"/>
      <c r="D151" s="42"/>
      <c r="E151" s="73">
        <v>851</v>
      </c>
      <c r="F151" s="3" t="s">
        <v>35</v>
      </c>
      <c r="G151" s="3" t="s">
        <v>56</v>
      </c>
      <c r="H151" s="3" t="s">
        <v>288</v>
      </c>
      <c r="I151" s="2"/>
      <c r="J151" s="13">
        <f t="shared" ref="J151:L152" si="122">J152</f>
        <v>0</v>
      </c>
      <c r="K151" s="13">
        <f t="shared" si="122"/>
        <v>0</v>
      </c>
      <c r="L151" s="13">
        <f t="shared" si="122"/>
        <v>0</v>
      </c>
    </row>
    <row r="152" spans="1:12" ht="15.75" hidden="1" customHeight="1" x14ac:dyDescent="0.25">
      <c r="A152" s="41" t="s">
        <v>42</v>
      </c>
      <c r="B152" s="42"/>
      <c r="C152" s="42"/>
      <c r="D152" s="42"/>
      <c r="E152" s="73">
        <v>851</v>
      </c>
      <c r="F152" s="3" t="s">
        <v>35</v>
      </c>
      <c r="G152" s="3" t="s">
        <v>56</v>
      </c>
      <c r="H152" s="3" t="s">
        <v>288</v>
      </c>
      <c r="I152" s="2" t="s">
        <v>43</v>
      </c>
      <c r="J152" s="13">
        <f t="shared" si="122"/>
        <v>0</v>
      </c>
      <c r="K152" s="13">
        <f t="shared" si="122"/>
        <v>0</v>
      </c>
      <c r="L152" s="13">
        <f t="shared" ref="L152" si="123">L153</f>
        <v>0</v>
      </c>
    </row>
    <row r="153" spans="1:12" ht="30" hidden="1" x14ac:dyDescent="0.25">
      <c r="A153" s="42" t="s">
        <v>79</v>
      </c>
      <c r="B153" s="42"/>
      <c r="C153" s="42"/>
      <c r="D153" s="42"/>
      <c r="E153" s="73">
        <v>851</v>
      </c>
      <c r="F153" s="3" t="s">
        <v>35</v>
      </c>
      <c r="G153" s="3" t="s">
        <v>56</v>
      </c>
      <c r="H153" s="3" t="s">
        <v>288</v>
      </c>
      <c r="I153" s="2" t="s">
        <v>80</v>
      </c>
      <c r="J153" s="13">
        <f>'6.ВС'!J123</f>
        <v>0</v>
      </c>
      <c r="K153" s="13">
        <f>'6.ВС'!K123</f>
        <v>0</v>
      </c>
      <c r="L153" s="13">
        <f>'6.ВС'!L123</f>
        <v>0</v>
      </c>
    </row>
    <row r="154" spans="1:12" ht="90" hidden="1" x14ac:dyDescent="0.25">
      <c r="A154" s="12" t="s">
        <v>325</v>
      </c>
      <c r="B154" s="42"/>
      <c r="C154" s="42"/>
      <c r="D154" s="14"/>
      <c r="E154" s="73">
        <v>851</v>
      </c>
      <c r="F154" s="3" t="s">
        <v>35</v>
      </c>
      <c r="G154" s="3" t="s">
        <v>56</v>
      </c>
      <c r="H154" s="3" t="s">
        <v>99</v>
      </c>
      <c r="I154" s="2"/>
      <c r="J154" s="13">
        <f t="shared" ref="J154:L155" si="124">J155</f>
        <v>0</v>
      </c>
      <c r="K154" s="13">
        <f t="shared" si="124"/>
        <v>0</v>
      </c>
      <c r="L154" s="13">
        <f t="shared" si="124"/>
        <v>0</v>
      </c>
    </row>
    <row r="155" spans="1:12" ht="60" hidden="1" x14ac:dyDescent="0.25">
      <c r="A155" s="42" t="s">
        <v>92</v>
      </c>
      <c r="B155" s="42"/>
      <c r="C155" s="42"/>
      <c r="D155" s="14"/>
      <c r="E155" s="73">
        <v>851</v>
      </c>
      <c r="F155" s="3" t="s">
        <v>35</v>
      </c>
      <c r="G155" s="3" t="s">
        <v>56</v>
      </c>
      <c r="H155" s="3" t="s">
        <v>99</v>
      </c>
      <c r="I155" s="2" t="s">
        <v>93</v>
      </c>
      <c r="J155" s="13">
        <f t="shared" si="124"/>
        <v>0</v>
      </c>
      <c r="K155" s="13">
        <f t="shared" si="124"/>
        <v>0</v>
      </c>
      <c r="L155" s="13">
        <f t="shared" ref="L155" si="125">L156</f>
        <v>0</v>
      </c>
    </row>
    <row r="156" spans="1:12" ht="20.25" hidden="1" customHeight="1" x14ac:dyDescent="0.25">
      <c r="A156" s="42" t="s">
        <v>94</v>
      </c>
      <c r="B156" s="42"/>
      <c r="C156" s="42"/>
      <c r="D156" s="14"/>
      <c r="E156" s="73">
        <v>851</v>
      </c>
      <c r="F156" s="3" t="s">
        <v>35</v>
      </c>
      <c r="G156" s="3" t="s">
        <v>56</v>
      </c>
      <c r="H156" s="3" t="s">
        <v>99</v>
      </c>
      <c r="I156" s="2" t="s">
        <v>95</v>
      </c>
      <c r="J156" s="13">
        <f>'6.ВС'!J129</f>
        <v>0</v>
      </c>
      <c r="K156" s="13">
        <f>'6.ВС'!K129</f>
        <v>0</v>
      </c>
      <c r="L156" s="13">
        <f>'6.ВС'!L129</f>
        <v>0</v>
      </c>
    </row>
    <row r="157" spans="1:12" ht="112.5" hidden="1" customHeight="1" x14ac:dyDescent="0.25">
      <c r="A157" s="12" t="s">
        <v>385</v>
      </c>
      <c r="B157" s="42"/>
      <c r="C157" s="42"/>
      <c r="D157" s="14"/>
      <c r="E157" s="73">
        <v>851</v>
      </c>
      <c r="F157" s="3" t="s">
        <v>35</v>
      </c>
      <c r="G157" s="3" t="s">
        <v>56</v>
      </c>
      <c r="H157" s="3" t="s">
        <v>384</v>
      </c>
      <c r="I157" s="2"/>
      <c r="J157" s="13">
        <f>J158</f>
        <v>0</v>
      </c>
      <c r="K157" s="13">
        <f t="shared" ref="K157:K158" si="126">K158</f>
        <v>0</v>
      </c>
      <c r="L157" s="13">
        <f t="shared" ref="L157:L158" si="127">L158</f>
        <v>0</v>
      </c>
    </row>
    <row r="158" spans="1:12" ht="60" hidden="1" x14ac:dyDescent="0.25">
      <c r="A158" s="42" t="s">
        <v>22</v>
      </c>
      <c r="B158" s="42"/>
      <c r="C158" s="42"/>
      <c r="D158" s="14"/>
      <c r="E158" s="73">
        <v>851</v>
      </c>
      <c r="F158" s="3" t="s">
        <v>35</v>
      </c>
      <c r="G158" s="3" t="s">
        <v>56</v>
      </c>
      <c r="H158" s="3" t="s">
        <v>384</v>
      </c>
      <c r="I158" s="2" t="s">
        <v>23</v>
      </c>
      <c r="J158" s="13">
        <f>J159</f>
        <v>0</v>
      </c>
      <c r="K158" s="13">
        <f t="shared" si="126"/>
        <v>0</v>
      </c>
      <c r="L158" s="13">
        <f t="shared" si="127"/>
        <v>0</v>
      </c>
    </row>
    <row r="159" spans="1:12" ht="75" hidden="1" x14ac:dyDescent="0.25">
      <c r="A159" s="42" t="s">
        <v>9</v>
      </c>
      <c r="B159" s="42"/>
      <c r="C159" s="42"/>
      <c r="D159" s="14"/>
      <c r="E159" s="73">
        <v>851</v>
      </c>
      <c r="F159" s="3" t="s">
        <v>35</v>
      </c>
      <c r="G159" s="3" t="s">
        <v>56</v>
      </c>
      <c r="H159" s="3" t="s">
        <v>384</v>
      </c>
      <c r="I159" s="2" t="s">
        <v>24</v>
      </c>
      <c r="J159" s="13">
        <f>'6.ВС'!J132</f>
        <v>0</v>
      </c>
      <c r="K159" s="13">
        <f>'6.ВС'!K132</f>
        <v>0</v>
      </c>
      <c r="L159" s="13">
        <f>'6.ВС'!L132</f>
        <v>0</v>
      </c>
    </row>
    <row r="160" spans="1:12" ht="112.5" hidden="1" customHeight="1" x14ac:dyDescent="0.25">
      <c r="A160" s="6" t="s">
        <v>382</v>
      </c>
      <c r="B160" s="42"/>
      <c r="C160" s="42"/>
      <c r="D160" s="14"/>
      <c r="E160" s="73">
        <v>851</v>
      </c>
      <c r="F160" s="3" t="s">
        <v>35</v>
      </c>
      <c r="G160" s="3" t="s">
        <v>58</v>
      </c>
      <c r="H160" s="3"/>
      <c r="I160" s="2"/>
      <c r="J160" s="13">
        <f>J161</f>
        <v>0</v>
      </c>
      <c r="K160" s="13">
        <f t="shared" ref="K160:K162" si="128">K161</f>
        <v>0</v>
      </c>
      <c r="L160" s="13">
        <f t="shared" ref="L160:L162" si="129">L161</f>
        <v>0</v>
      </c>
    </row>
    <row r="161" spans="1:14" ht="63.75" hidden="1" customHeight="1" x14ac:dyDescent="0.25">
      <c r="A161" s="6" t="s">
        <v>453</v>
      </c>
      <c r="B161" s="42"/>
      <c r="C161" s="42"/>
      <c r="D161" s="14"/>
      <c r="E161" s="73">
        <v>851</v>
      </c>
      <c r="F161" s="2" t="s">
        <v>35</v>
      </c>
      <c r="G161" s="2" t="s">
        <v>58</v>
      </c>
      <c r="H161" s="3" t="s">
        <v>383</v>
      </c>
      <c r="I161" s="2"/>
      <c r="J161" s="13">
        <f>J162</f>
        <v>0</v>
      </c>
      <c r="K161" s="13">
        <f t="shared" si="128"/>
        <v>0</v>
      </c>
      <c r="L161" s="13">
        <f t="shared" si="129"/>
        <v>0</v>
      </c>
    </row>
    <row r="162" spans="1:14" ht="60" hidden="1" x14ac:dyDescent="0.25">
      <c r="A162" s="42" t="s">
        <v>22</v>
      </c>
      <c r="B162" s="42"/>
      <c r="C162" s="42"/>
      <c r="D162" s="14"/>
      <c r="E162" s="73">
        <v>851</v>
      </c>
      <c r="F162" s="2" t="s">
        <v>35</v>
      </c>
      <c r="G162" s="2" t="s">
        <v>58</v>
      </c>
      <c r="H162" s="3" t="s">
        <v>383</v>
      </c>
      <c r="I162" s="2" t="s">
        <v>23</v>
      </c>
      <c r="J162" s="13">
        <f>J163</f>
        <v>0</v>
      </c>
      <c r="K162" s="13">
        <f t="shared" si="128"/>
        <v>0</v>
      </c>
      <c r="L162" s="13">
        <f t="shared" si="129"/>
        <v>0</v>
      </c>
    </row>
    <row r="163" spans="1:14" ht="33.75" hidden="1" customHeight="1" x14ac:dyDescent="0.25">
      <c r="A163" s="42" t="s">
        <v>9</v>
      </c>
      <c r="B163" s="42"/>
      <c r="C163" s="42"/>
      <c r="D163" s="14"/>
      <c r="E163" s="73">
        <v>851</v>
      </c>
      <c r="F163" s="2" t="s">
        <v>35</v>
      </c>
      <c r="G163" s="2" t="s">
        <v>58</v>
      </c>
      <c r="H163" s="3" t="s">
        <v>383</v>
      </c>
      <c r="I163" s="2" t="s">
        <v>24</v>
      </c>
      <c r="J163" s="13">
        <f>'6.ВС'!J136</f>
        <v>0</v>
      </c>
      <c r="K163" s="13">
        <f>'6.ВС'!K136</f>
        <v>0</v>
      </c>
      <c r="L163" s="13">
        <f>'6.ВС'!L136</f>
        <v>0</v>
      </c>
    </row>
    <row r="164" spans="1:14" ht="45" x14ac:dyDescent="0.25">
      <c r="A164" s="6" t="s">
        <v>375</v>
      </c>
      <c r="B164" s="42"/>
      <c r="C164" s="42"/>
      <c r="D164" s="14"/>
      <c r="E164" s="73">
        <v>851</v>
      </c>
      <c r="F164" s="3" t="s">
        <v>35</v>
      </c>
      <c r="G164" s="3" t="s">
        <v>35</v>
      </c>
      <c r="H164" s="3"/>
      <c r="I164" s="2"/>
      <c r="J164" s="13">
        <f t="shared" ref="J164:L164" si="130">J168+J165</f>
        <v>10968091</v>
      </c>
      <c r="K164" s="13">
        <f t="shared" si="130"/>
        <v>1393181.98</v>
      </c>
      <c r="L164" s="13">
        <f t="shared" si="130"/>
        <v>1398228.49</v>
      </c>
    </row>
    <row r="165" spans="1:14" ht="64.5" customHeight="1" x14ac:dyDescent="0.25">
      <c r="A165" s="28" t="s">
        <v>412</v>
      </c>
      <c r="B165" s="42"/>
      <c r="C165" s="42"/>
      <c r="D165" s="14"/>
      <c r="E165" s="73">
        <v>851</v>
      </c>
      <c r="F165" s="3" t="s">
        <v>35</v>
      </c>
      <c r="G165" s="3" t="s">
        <v>35</v>
      </c>
      <c r="H165" s="37" t="s">
        <v>466</v>
      </c>
      <c r="I165" s="2"/>
      <c r="J165" s="13">
        <f t="shared" ref="J165:J166" si="131">J166</f>
        <v>10968091</v>
      </c>
      <c r="K165" s="13"/>
      <c r="L165" s="13"/>
      <c r="M165" s="39"/>
      <c r="N165" s="15"/>
    </row>
    <row r="166" spans="1:14" ht="66.75" customHeight="1" x14ac:dyDescent="0.25">
      <c r="A166" s="28" t="s">
        <v>92</v>
      </c>
      <c r="B166" s="42"/>
      <c r="C166" s="42"/>
      <c r="D166" s="14"/>
      <c r="E166" s="73">
        <v>851</v>
      </c>
      <c r="F166" s="3" t="s">
        <v>35</v>
      </c>
      <c r="G166" s="3" t="s">
        <v>35</v>
      </c>
      <c r="H166" s="37" t="s">
        <v>466</v>
      </c>
      <c r="I166" s="2" t="s">
        <v>93</v>
      </c>
      <c r="J166" s="13">
        <f t="shared" si="131"/>
        <v>10968091</v>
      </c>
      <c r="K166" s="13"/>
      <c r="L166" s="13"/>
      <c r="M166" s="39"/>
      <c r="N166" s="15"/>
    </row>
    <row r="167" spans="1:14" ht="21.75" customHeight="1" x14ac:dyDescent="0.25">
      <c r="A167" s="28" t="s">
        <v>94</v>
      </c>
      <c r="B167" s="42"/>
      <c r="C167" s="42"/>
      <c r="D167" s="14"/>
      <c r="E167" s="73">
        <v>851</v>
      </c>
      <c r="F167" s="3" t="s">
        <v>35</v>
      </c>
      <c r="G167" s="3" t="s">
        <v>35</v>
      </c>
      <c r="H167" s="37" t="s">
        <v>466</v>
      </c>
      <c r="I167" s="2" t="s">
        <v>95</v>
      </c>
      <c r="J167" s="13">
        <f>'6.ВС'!J140</f>
        <v>10968091</v>
      </c>
      <c r="K167" s="13">
        <f>'6.ВС'!K140</f>
        <v>0</v>
      </c>
      <c r="L167" s="13">
        <f>'6.ВС'!L140</f>
        <v>0</v>
      </c>
      <c r="M167" s="39"/>
      <c r="N167" s="15"/>
    </row>
    <row r="168" spans="1:14" ht="63.75" customHeight="1" x14ac:dyDescent="0.25">
      <c r="A168" s="6" t="s">
        <v>377</v>
      </c>
      <c r="B168" s="42"/>
      <c r="C168" s="42"/>
      <c r="D168" s="14"/>
      <c r="E168" s="73">
        <v>851</v>
      </c>
      <c r="F168" s="3" t="s">
        <v>35</v>
      </c>
      <c r="G168" s="3" t="s">
        <v>35</v>
      </c>
      <c r="H168" s="3" t="s">
        <v>376</v>
      </c>
      <c r="I168" s="2"/>
      <c r="J168" s="13">
        <f t="shared" ref="J168:K169" si="132">J169</f>
        <v>0</v>
      </c>
      <c r="K168" s="13">
        <f t="shared" si="132"/>
        <v>1393181.98</v>
      </c>
      <c r="L168" s="13">
        <f t="shared" ref="L168:L169" si="133">L169</f>
        <v>1398228.49</v>
      </c>
    </row>
    <row r="169" spans="1:14" ht="57.75" customHeight="1" x14ac:dyDescent="0.25">
      <c r="A169" s="42" t="s">
        <v>92</v>
      </c>
      <c r="B169" s="42"/>
      <c r="C169" s="42"/>
      <c r="D169" s="14"/>
      <c r="E169" s="73">
        <v>851</v>
      </c>
      <c r="F169" s="3" t="s">
        <v>35</v>
      </c>
      <c r="G169" s="3" t="s">
        <v>35</v>
      </c>
      <c r="H169" s="3" t="s">
        <v>376</v>
      </c>
      <c r="I169" s="2" t="s">
        <v>93</v>
      </c>
      <c r="J169" s="13">
        <f t="shared" si="132"/>
        <v>0</v>
      </c>
      <c r="K169" s="13">
        <f t="shared" si="132"/>
        <v>1393181.98</v>
      </c>
      <c r="L169" s="13">
        <f t="shared" si="133"/>
        <v>1398228.49</v>
      </c>
    </row>
    <row r="170" spans="1:14" ht="20.25" customHeight="1" x14ac:dyDescent="0.25">
      <c r="A170" s="42" t="s">
        <v>94</v>
      </c>
      <c r="B170" s="42"/>
      <c r="C170" s="42"/>
      <c r="D170" s="14"/>
      <c r="E170" s="73">
        <v>851</v>
      </c>
      <c r="F170" s="3" t="s">
        <v>35</v>
      </c>
      <c r="G170" s="3" t="s">
        <v>35</v>
      </c>
      <c r="H170" s="3" t="s">
        <v>376</v>
      </c>
      <c r="I170" s="2" t="s">
        <v>95</v>
      </c>
      <c r="J170" s="13">
        <f>'6.ВС'!J143</f>
        <v>0</v>
      </c>
      <c r="K170" s="13">
        <f>'6.ВС'!K143</f>
        <v>1393181.98</v>
      </c>
      <c r="L170" s="13">
        <f>'6.ВС'!L143</f>
        <v>1398228.49</v>
      </c>
    </row>
    <row r="171" spans="1:14" ht="20.25" customHeight="1" x14ac:dyDescent="0.25">
      <c r="A171" s="12" t="s">
        <v>100</v>
      </c>
      <c r="B171" s="42"/>
      <c r="C171" s="42"/>
      <c r="D171" s="42"/>
      <c r="E171" s="73">
        <v>852</v>
      </c>
      <c r="F171" s="2" t="s">
        <v>101</v>
      </c>
      <c r="G171" s="2"/>
      <c r="H171" s="3"/>
      <c r="I171" s="2"/>
      <c r="J171" s="13">
        <f t="shared" ref="J171:L171" si="134">J172+J200+J243+J259+J265</f>
        <v>4680818</v>
      </c>
      <c r="K171" s="13">
        <f t="shared" si="134"/>
        <v>7968240</v>
      </c>
      <c r="L171" s="13">
        <f t="shared" si="134"/>
        <v>7968240</v>
      </c>
    </row>
    <row r="172" spans="1:14" ht="20.25" customHeight="1" x14ac:dyDescent="0.25">
      <c r="A172" s="12" t="s">
        <v>150</v>
      </c>
      <c r="B172" s="42"/>
      <c r="C172" s="42"/>
      <c r="D172" s="42"/>
      <c r="E172" s="73">
        <v>852</v>
      </c>
      <c r="F172" s="2" t="s">
        <v>101</v>
      </c>
      <c r="G172" s="2" t="s">
        <v>11</v>
      </c>
      <c r="H172" s="3"/>
      <c r="I172" s="2"/>
      <c r="J172" s="13">
        <f t="shared" ref="J172:L172" si="135">J173+J185+J176+J179+J182+J188+J191+J194+J197</f>
        <v>31848</v>
      </c>
      <c r="K172" s="13">
        <f t="shared" si="135"/>
        <v>0</v>
      </c>
      <c r="L172" s="13">
        <f t="shared" si="135"/>
        <v>0</v>
      </c>
    </row>
    <row r="173" spans="1:14" ht="409.5" hidden="1" x14ac:dyDescent="0.25">
      <c r="A173" s="28" t="s">
        <v>433</v>
      </c>
      <c r="B173" s="42"/>
      <c r="C173" s="42"/>
      <c r="D173" s="42"/>
      <c r="E173" s="73">
        <v>852</v>
      </c>
      <c r="F173" s="2" t="s">
        <v>101</v>
      </c>
      <c r="G173" s="2" t="s">
        <v>11</v>
      </c>
      <c r="H173" s="37" t="s">
        <v>434</v>
      </c>
      <c r="I173" s="2"/>
      <c r="J173" s="13">
        <f t="shared" ref="J173:L174" si="136">J174</f>
        <v>0</v>
      </c>
      <c r="K173" s="13">
        <f t="shared" si="136"/>
        <v>0</v>
      </c>
      <c r="L173" s="13">
        <f t="shared" si="136"/>
        <v>0</v>
      </c>
    </row>
    <row r="174" spans="1:14" ht="64.5" hidden="1" customHeight="1" x14ac:dyDescent="0.25">
      <c r="A174" s="28" t="s">
        <v>53</v>
      </c>
      <c r="B174" s="42"/>
      <c r="C174" s="42"/>
      <c r="D174" s="42"/>
      <c r="E174" s="73">
        <v>852</v>
      </c>
      <c r="F174" s="2" t="s">
        <v>101</v>
      </c>
      <c r="G174" s="2" t="s">
        <v>11</v>
      </c>
      <c r="H174" s="37" t="s">
        <v>434</v>
      </c>
      <c r="I174" s="2" t="s">
        <v>107</v>
      </c>
      <c r="J174" s="13">
        <f t="shared" si="136"/>
        <v>0</v>
      </c>
      <c r="K174" s="13">
        <f t="shared" si="136"/>
        <v>0</v>
      </c>
      <c r="L174" s="13">
        <f t="shared" ref="L174" si="137">L175</f>
        <v>0</v>
      </c>
    </row>
    <row r="175" spans="1:14" ht="30.75" hidden="1" customHeight="1" x14ac:dyDescent="0.25">
      <c r="A175" s="28" t="s">
        <v>108</v>
      </c>
      <c r="B175" s="42"/>
      <c r="C175" s="42"/>
      <c r="D175" s="42"/>
      <c r="E175" s="73">
        <v>852</v>
      </c>
      <c r="F175" s="2" t="s">
        <v>101</v>
      </c>
      <c r="G175" s="2" t="s">
        <v>11</v>
      </c>
      <c r="H175" s="37" t="s">
        <v>434</v>
      </c>
      <c r="I175" s="2" t="s">
        <v>109</v>
      </c>
      <c r="J175" s="13">
        <f>'6.ВС'!J238</f>
        <v>0</v>
      </c>
      <c r="K175" s="13">
        <f>'6.ВС'!K238</f>
        <v>0</v>
      </c>
      <c r="L175" s="13">
        <f>'6.ВС'!L238</f>
        <v>0</v>
      </c>
    </row>
    <row r="176" spans="1:14" s="1" customFormat="1" ht="32.25" hidden="1" customHeight="1" x14ac:dyDescent="0.25">
      <c r="A176" s="12" t="s">
        <v>151</v>
      </c>
      <c r="B176" s="42"/>
      <c r="C176" s="42"/>
      <c r="D176" s="41"/>
      <c r="E176" s="73">
        <v>852</v>
      </c>
      <c r="F176" s="3" t="s">
        <v>101</v>
      </c>
      <c r="G176" s="3" t="s">
        <v>11</v>
      </c>
      <c r="H176" s="3" t="s">
        <v>152</v>
      </c>
      <c r="I176" s="3"/>
      <c r="J176" s="13">
        <f t="shared" ref="J176:L183" si="138">J177</f>
        <v>0</v>
      </c>
      <c r="K176" s="13">
        <f t="shared" si="138"/>
        <v>0</v>
      </c>
      <c r="L176" s="13">
        <f t="shared" si="138"/>
        <v>0</v>
      </c>
    </row>
    <row r="177" spans="1:14" s="1" customFormat="1" ht="60.75" hidden="1" customHeight="1" x14ac:dyDescent="0.25">
      <c r="A177" s="42" t="s">
        <v>53</v>
      </c>
      <c r="B177" s="42"/>
      <c r="C177" s="42"/>
      <c r="D177" s="42"/>
      <c r="E177" s="73">
        <v>852</v>
      </c>
      <c r="F177" s="3" t="s">
        <v>101</v>
      </c>
      <c r="G177" s="3" t="s">
        <v>11</v>
      </c>
      <c r="H177" s="3" t="s">
        <v>152</v>
      </c>
      <c r="I177" s="3" t="s">
        <v>107</v>
      </c>
      <c r="J177" s="13">
        <f t="shared" si="138"/>
        <v>0</v>
      </c>
      <c r="K177" s="13">
        <f t="shared" si="138"/>
        <v>0</v>
      </c>
      <c r="L177" s="13">
        <f t="shared" ref="L177:L183" si="139">L178</f>
        <v>0</v>
      </c>
    </row>
    <row r="178" spans="1:14" s="1" customFormat="1" ht="35.25" hidden="1" customHeight="1" x14ac:dyDescent="0.25">
      <c r="A178" s="42" t="s">
        <v>108</v>
      </c>
      <c r="B178" s="42"/>
      <c r="C178" s="42"/>
      <c r="D178" s="42"/>
      <c r="E178" s="73">
        <v>852</v>
      </c>
      <c r="F178" s="3" t="s">
        <v>101</v>
      </c>
      <c r="G178" s="3" t="s">
        <v>11</v>
      </c>
      <c r="H178" s="3" t="s">
        <v>152</v>
      </c>
      <c r="I178" s="2" t="s">
        <v>109</v>
      </c>
      <c r="J178" s="13">
        <f>'6.ВС'!J241</f>
        <v>0</v>
      </c>
      <c r="K178" s="13">
        <f>'6.ВС'!K241</f>
        <v>0</v>
      </c>
      <c r="L178" s="13">
        <f>'6.ВС'!L241</f>
        <v>0</v>
      </c>
    </row>
    <row r="179" spans="1:14" s="1" customFormat="1" ht="69" customHeight="1" x14ac:dyDescent="0.25">
      <c r="A179" s="44" t="s">
        <v>457</v>
      </c>
      <c r="B179" s="8"/>
      <c r="C179" s="8"/>
      <c r="D179" s="8"/>
      <c r="E179" s="73">
        <v>852</v>
      </c>
      <c r="F179" s="2" t="s">
        <v>101</v>
      </c>
      <c r="G179" s="3" t="s">
        <v>11</v>
      </c>
      <c r="H179" s="50" t="s">
        <v>458</v>
      </c>
      <c r="I179" s="2"/>
      <c r="J179" s="13">
        <f t="shared" ref="J179:L180" si="140">J180</f>
        <v>19848</v>
      </c>
      <c r="K179" s="13">
        <f t="shared" si="140"/>
        <v>0</v>
      </c>
      <c r="L179" s="13">
        <f t="shared" si="140"/>
        <v>0</v>
      </c>
      <c r="M179" s="39"/>
      <c r="N179" s="15"/>
    </row>
    <row r="180" spans="1:14" s="1" customFormat="1" ht="78" customHeight="1" x14ac:dyDescent="0.25">
      <c r="A180" s="44" t="s">
        <v>53</v>
      </c>
      <c r="B180" s="8"/>
      <c r="C180" s="8"/>
      <c r="D180" s="8"/>
      <c r="E180" s="73">
        <v>852</v>
      </c>
      <c r="F180" s="2" t="s">
        <v>101</v>
      </c>
      <c r="G180" s="3" t="s">
        <v>11</v>
      </c>
      <c r="H180" s="50" t="s">
        <v>458</v>
      </c>
      <c r="I180" s="2" t="s">
        <v>107</v>
      </c>
      <c r="J180" s="13">
        <f t="shared" si="140"/>
        <v>19848</v>
      </c>
      <c r="K180" s="13">
        <f t="shared" si="140"/>
        <v>0</v>
      </c>
      <c r="L180" s="13">
        <f t="shared" si="140"/>
        <v>0</v>
      </c>
      <c r="M180" s="39"/>
      <c r="N180" s="15"/>
    </row>
    <row r="181" spans="1:14" s="1" customFormat="1" ht="33" customHeight="1" x14ac:dyDescent="0.25">
      <c r="A181" s="44" t="s">
        <v>108</v>
      </c>
      <c r="B181" s="8"/>
      <c r="C181" s="8"/>
      <c r="D181" s="8"/>
      <c r="E181" s="73">
        <v>852</v>
      </c>
      <c r="F181" s="2" t="s">
        <v>101</v>
      </c>
      <c r="G181" s="3" t="s">
        <v>11</v>
      </c>
      <c r="H181" s="50" t="s">
        <v>458</v>
      </c>
      <c r="I181" s="2" t="s">
        <v>109</v>
      </c>
      <c r="J181" s="13">
        <f>'6.ВС'!J244</f>
        <v>19848</v>
      </c>
      <c r="K181" s="13">
        <f>'6.ВС'!K244</f>
        <v>0</v>
      </c>
      <c r="L181" s="13">
        <f>'6.ВС'!L244</f>
        <v>0</v>
      </c>
      <c r="M181" s="39"/>
      <c r="N181" s="15"/>
    </row>
    <row r="182" spans="1:14" s="1" customFormat="1" ht="35.25" hidden="1" customHeight="1" x14ac:dyDescent="0.25">
      <c r="A182" s="28" t="s">
        <v>155</v>
      </c>
      <c r="F182" s="37" t="s">
        <v>101</v>
      </c>
      <c r="G182" s="37" t="s">
        <v>11</v>
      </c>
      <c r="H182" s="37" t="s">
        <v>156</v>
      </c>
      <c r="I182" s="56" t="s">
        <v>61</v>
      </c>
      <c r="J182" s="13">
        <f t="shared" si="138"/>
        <v>0</v>
      </c>
      <c r="K182" s="13">
        <f t="shared" si="138"/>
        <v>0</v>
      </c>
      <c r="L182" s="13">
        <f t="shared" si="139"/>
        <v>0</v>
      </c>
    </row>
    <row r="183" spans="1:14" s="1" customFormat="1" ht="35.25" hidden="1" customHeight="1" x14ac:dyDescent="0.25">
      <c r="A183" s="28" t="s">
        <v>53</v>
      </c>
      <c r="F183" s="37" t="s">
        <v>101</v>
      </c>
      <c r="G183" s="37" t="s">
        <v>11</v>
      </c>
      <c r="H183" s="37" t="s">
        <v>156</v>
      </c>
      <c r="I183" s="37" t="s">
        <v>107</v>
      </c>
      <c r="J183" s="13">
        <f t="shared" si="138"/>
        <v>0</v>
      </c>
      <c r="K183" s="13">
        <f t="shared" si="138"/>
        <v>0</v>
      </c>
      <c r="L183" s="13">
        <f t="shared" si="139"/>
        <v>0</v>
      </c>
    </row>
    <row r="184" spans="1:14" s="1" customFormat="1" ht="35.25" hidden="1" customHeight="1" x14ac:dyDescent="0.25">
      <c r="A184" s="28" t="s">
        <v>108</v>
      </c>
      <c r="F184" s="37" t="s">
        <v>101</v>
      </c>
      <c r="G184" s="37" t="s">
        <v>11</v>
      </c>
      <c r="H184" s="37" t="s">
        <v>156</v>
      </c>
      <c r="I184" s="37" t="s">
        <v>109</v>
      </c>
      <c r="J184" s="13">
        <f>'6.ВС'!J247</f>
        <v>0</v>
      </c>
      <c r="K184" s="13">
        <f>'6.ВС'!K247</f>
        <v>0</v>
      </c>
      <c r="L184" s="13">
        <f>'6.ВС'!L247</f>
        <v>0</v>
      </c>
    </row>
    <row r="185" spans="1:14" ht="35.25" hidden="1" customHeight="1" x14ac:dyDescent="0.25">
      <c r="A185" s="12" t="s">
        <v>153</v>
      </c>
      <c r="B185" s="42"/>
      <c r="C185" s="42"/>
      <c r="D185" s="42"/>
      <c r="E185" s="73">
        <v>852</v>
      </c>
      <c r="F185" s="3" t="s">
        <v>101</v>
      </c>
      <c r="G185" s="3" t="s">
        <v>11</v>
      </c>
      <c r="H185" s="3" t="s">
        <v>154</v>
      </c>
      <c r="I185" s="3"/>
      <c r="J185" s="13">
        <f t="shared" ref="J185:L186" si="141">J186</f>
        <v>0</v>
      </c>
      <c r="K185" s="13">
        <f t="shared" si="141"/>
        <v>0</v>
      </c>
      <c r="L185" s="13">
        <f t="shared" si="141"/>
        <v>0</v>
      </c>
    </row>
    <row r="186" spans="1:14" ht="65.25" hidden="1" customHeight="1" x14ac:dyDescent="0.25">
      <c r="A186" s="42" t="s">
        <v>53</v>
      </c>
      <c r="B186" s="42"/>
      <c r="C186" s="42"/>
      <c r="D186" s="42"/>
      <c r="E186" s="73">
        <v>852</v>
      </c>
      <c r="F186" s="3" t="s">
        <v>101</v>
      </c>
      <c r="G186" s="3" t="s">
        <v>11</v>
      </c>
      <c r="H186" s="3" t="s">
        <v>154</v>
      </c>
      <c r="I186" s="3" t="s">
        <v>107</v>
      </c>
      <c r="J186" s="13">
        <f t="shared" si="141"/>
        <v>0</v>
      </c>
      <c r="K186" s="13">
        <f t="shared" si="141"/>
        <v>0</v>
      </c>
      <c r="L186" s="13">
        <f t="shared" ref="L186" si="142">L187</f>
        <v>0</v>
      </c>
    </row>
    <row r="187" spans="1:14" ht="33.75" hidden="1" customHeight="1" x14ac:dyDescent="0.25">
      <c r="A187" s="42" t="s">
        <v>108</v>
      </c>
      <c r="B187" s="42"/>
      <c r="C187" s="42"/>
      <c r="D187" s="42"/>
      <c r="E187" s="73">
        <v>852</v>
      </c>
      <c r="F187" s="3" t="s">
        <v>101</v>
      </c>
      <c r="G187" s="3" t="s">
        <v>11</v>
      </c>
      <c r="H187" s="3" t="s">
        <v>154</v>
      </c>
      <c r="I187" s="2" t="s">
        <v>109</v>
      </c>
      <c r="J187" s="13">
        <f>'6.ВС'!J250</f>
        <v>0</v>
      </c>
      <c r="K187" s="13">
        <f>'6.ВС'!K250</f>
        <v>0</v>
      </c>
      <c r="L187" s="13">
        <f>'6.ВС'!L250</f>
        <v>0</v>
      </c>
    </row>
    <row r="188" spans="1:14" ht="47.25" customHeight="1" x14ac:dyDescent="0.25">
      <c r="A188" s="12" t="s">
        <v>157</v>
      </c>
      <c r="B188" s="42"/>
      <c r="C188" s="42"/>
      <c r="D188" s="42"/>
      <c r="E188" s="73">
        <v>852</v>
      </c>
      <c r="F188" s="3" t="s">
        <v>101</v>
      </c>
      <c r="G188" s="2" t="s">
        <v>11</v>
      </c>
      <c r="H188" s="3" t="s">
        <v>158</v>
      </c>
      <c r="I188" s="2"/>
      <c r="J188" s="13">
        <f t="shared" ref="J188:L189" si="143">J189</f>
        <v>12000</v>
      </c>
      <c r="K188" s="13">
        <f t="shared" si="143"/>
        <v>0</v>
      </c>
      <c r="L188" s="13">
        <f t="shared" si="143"/>
        <v>0</v>
      </c>
    </row>
    <row r="189" spans="1:14" ht="75" customHeight="1" x14ac:dyDescent="0.25">
      <c r="A189" s="42" t="s">
        <v>53</v>
      </c>
      <c r="B189" s="42"/>
      <c r="C189" s="42"/>
      <c r="D189" s="42"/>
      <c r="E189" s="73">
        <v>852</v>
      </c>
      <c r="F189" s="2" t="s">
        <v>101</v>
      </c>
      <c r="G189" s="2" t="s">
        <v>11</v>
      </c>
      <c r="H189" s="3" t="s">
        <v>158</v>
      </c>
      <c r="I189" s="2" t="s">
        <v>107</v>
      </c>
      <c r="J189" s="13">
        <f t="shared" si="143"/>
        <v>12000</v>
      </c>
      <c r="K189" s="13">
        <f t="shared" si="143"/>
        <v>0</v>
      </c>
      <c r="L189" s="13">
        <f t="shared" ref="L189" si="144">L190</f>
        <v>0</v>
      </c>
    </row>
    <row r="190" spans="1:14" ht="33" customHeight="1" x14ac:dyDescent="0.25">
      <c r="A190" s="42" t="s">
        <v>108</v>
      </c>
      <c r="B190" s="42"/>
      <c r="C190" s="42"/>
      <c r="D190" s="42"/>
      <c r="E190" s="73">
        <v>852</v>
      </c>
      <c r="F190" s="2" t="s">
        <v>101</v>
      </c>
      <c r="G190" s="2" t="s">
        <v>11</v>
      </c>
      <c r="H190" s="3" t="s">
        <v>158</v>
      </c>
      <c r="I190" s="2" t="s">
        <v>109</v>
      </c>
      <c r="J190" s="13">
        <f>'6.ВС'!J253</f>
        <v>12000</v>
      </c>
      <c r="K190" s="13">
        <f>'6.ВС'!K253</f>
        <v>0</v>
      </c>
      <c r="L190" s="13">
        <f>'6.ВС'!L253</f>
        <v>0</v>
      </c>
    </row>
    <row r="191" spans="1:14" ht="63" hidden="1" customHeight="1" x14ac:dyDescent="0.25">
      <c r="A191" s="6" t="s">
        <v>373</v>
      </c>
      <c r="B191" s="42"/>
      <c r="C191" s="42"/>
      <c r="D191" s="42"/>
      <c r="E191" s="73">
        <v>852</v>
      </c>
      <c r="F191" s="2" t="s">
        <v>101</v>
      </c>
      <c r="G191" s="3" t="s">
        <v>11</v>
      </c>
      <c r="H191" s="3" t="s">
        <v>372</v>
      </c>
      <c r="I191" s="2"/>
      <c r="J191" s="13">
        <f t="shared" ref="J191:L192" si="145">J192</f>
        <v>0</v>
      </c>
      <c r="K191" s="13">
        <f t="shared" si="145"/>
        <v>0</v>
      </c>
      <c r="L191" s="13">
        <f t="shared" si="145"/>
        <v>0</v>
      </c>
    </row>
    <row r="192" spans="1:14" ht="65.25" hidden="1" customHeight="1" x14ac:dyDescent="0.25">
      <c r="A192" s="42" t="s">
        <v>53</v>
      </c>
      <c r="B192" s="42"/>
      <c r="C192" s="42"/>
      <c r="D192" s="42"/>
      <c r="E192" s="73">
        <v>852</v>
      </c>
      <c r="F192" s="2" t="s">
        <v>101</v>
      </c>
      <c r="G192" s="3" t="s">
        <v>11</v>
      </c>
      <c r="H192" s="3" t="s">
        <v>372</v>
      </c>
      <c r="I192" s="2" t="s">
        <v>107</v>
      </c>
      <c r="J192" s="13">
        <f t="shared" si="145"/>
        <v>0</v>
      </c>
      <c r="K192" s="13">
        <f t="shared" si="145"/>
        <v>0</v>
      </c>
      <c r="L192" s="13">
        <f t="shared" ref="L192" si="146">L193</f>
        <v>0</v>
      </c>
    </row>
    <row r="193" spans="1:12" ht="33.75" hidden="1" customHeight="1" x14ac:dyDescent="0.25">
      <c r="A193" s="42" t="s">
        <v>54</v>
      </c>
      <c r="B193" s="42"/>
      <c r="C193" s="42"/>
      <c r="D193" s="42"/>
      <c r="E193" s="73">
        <v>852</v>
      </c>
      <c r="F193" s="2" t="s">
        <v>101</v>
      </c>
      <c r="G193" s="3" t="s">
        <v>11</v>
      </c>
      <c r="H193" s="3" t="s">
        <v>372</v>
      </c>
      <c r="I193" s="2" t="s">
        <v>109</v>
      </c>
      <c r="J193" s="13">
        <f>'6.ВС'!J256</f>
        <v>0</v>
      </c>
      <c r="K193" s="13">
        <f>'6.ВС'!K256</f>
        <v>0</v>
      </c>
      <c r="L193" s="13">
        <f>'6.ВС'!L256</f>
        <v>0</v>
      </c>
    </row>
    <row r="194" spans="1:12" ht="33.75" hidden="1" customHeight="1" x14ac:dyDescent="0.25">
      <c r="A194" s="28" t="s">
        <v>420</v>
      </c>
      <c r="B194" s="42"/>
      <c r="C194" s="42"/>
      <c r="D194" s="42"/>
      <c r="E194" s="73"/>
      <c r="F194" s="2" t="s">
        <v>101</v>
      </c>
      <c r="G194" s="2" t="s">
        <v>11</v>
      </c>
      <c r="H194" s="37" t="s">
        <v>421</v>
      </c>
      <c r="I194" s="2"/>
      <c r="J194" s="13">
        <f>J195</f>
        <v>0</v>
      </c>
      <c r="K194" s="13">
        <f t="shared" ref="K194:K195" si="147">K195</f>
        <v>0</v>
      </c>
      <c r="L194" s="13">
        <f t="shared" ref="L194:L195" si="148">L195</f>
        <v>0</v>
      </c>
    </row>
    <row r="195" spans="1:12" ht="33.75" hidden="1" customHeight="1" x14ac:dyDescent="0.25">
      <c r="A195" s="28" t="s">
        <v>53</v>
      </c>
      <c r="B195" s="42"/>
      <c r="C195" s="42"/>
      <c r="D195" s="42"/>
      <c r="E195" s="73"/>
      <c r="F195" s="2" t="s">
        <v>101</v>
      </c>
      <c r="G195" s="2" t="s">
        <v>11</v>
      </c>
      <c r="H195" s="37" t="s">
        <v>421</v>
      </c>
      <c r="I195" s="2" t="s">
        <v>107</v>
      </c>
      <c r="J195" s="13">
        <f>J196</f>
        <v>0</v>
      </c>
      <c r="K195" s="13">
        <f t="shared" si="147"/>
        <v>0</v>
      </c>
      <c r="L195" s="13">
        <f t="shared" si="148"/>
        <v>0</v>
      </c>
    </row>
    <row r="196" spans="1:12" ht="33.75" hidden="1" customHeight="1" x14ac:dyDescent="0.25">
      <c r="A196" s="28" t="s">
        <v>108</v>
      </c>
      <c r="B196" s="42"/>
      <c r="C196" s="42"/>
      <c r="D196" s="42"/>
      <c r="E196" s="73"/>
      <c r="F196" s="2" t="s">
        <v>101</v>
      </c>
      <c r="G196" s="2" t="s">
        <v>11</v>
      </c>
      <c r="H196" s="37" t="s">
        <v>421</v>
      </c>
      <c r="I196" s="2" t="s">
        <v>109</v>
      </c>
      <c r="J196" s="13">
        <f>'6.ВС'!J259</f>
        <v>0</v>
      </c>
      <c r="K196" s="13">
        <f>'6.ВС'!K259</f>
        <v>0</v>
      </c>
      <c r="L196" s="13">
        <f>'6.ВС'!L259</f>
        <v>0</v>
      </c>
    </row>
    <row r="197" spans="1:12" ht="270" hidden="1" x14ac:dyDescent="0.25">
      <c r="A197" s="28" t="s">
        <v>435</v>
      </c>
      <c r="B197" s="42"/>
      <c r="C197" s="42"/>
      <c r="D197" s="42"/>
      <c r="E197" s="73">
        <v>852</v>
      </c>
      <c r="F197" s="2" t="s">
        <v>101</v>
      </c>
      <c r="G197" s="2" t="s">
        <v>11</v>
      </c>
      <c r="H197" s="37" t="s">
        <v>436</v>
      </c>
      <c r="I197" s="2"/>
      <c r="J197" s="13">
        <f t="shared" ref="J197:L198" si="149">J198</f>
        <v>0</v>
      </c>
      <c r="K197" s="13">
        <f t="shared" si="149"/>
        <v>0</v>
      </c>
      <c r="L197" s="13">
        <f t="shared" si="149"/>
        <v>0</v>
      </c>
    </row>
    <row r="198" spans="1:12" ht="63.75" hidden="1" customHeight="1" x14ac:dyDescent="0.25">
      <c r="A198" s="28" t="s">
        <v>53</v>
      </c>
      <c r="B198" s="42"/>
      <c r="C198" s="42"/>
      <c r="D198" s="42"/>
      <c r="E198" s="73">
        <v>852</v>
      </c>
      <c r="F198" s="2" t="s">
        <v>101</v>
      </c>
      <c r="G198" s="2" t="s">
        <v>11</v>
      </c>
      <c r="H198" s="37" t="s">
        <v>436</v>
      </c>
      <c r="I198" s="2" t="s">
        <v>107</v>
      </c>
      <c r="J198" s="13">
        <f t="shared" si="149"/>
        <v>0</v>
      </c>
      <c r="K198" s="13">
        <f t="shared" si="149"/>
        <v>0</v>
      </c>
      <c r="L198" s="13">
        <f t="shared" ref="L198" si="150">L199</f>
        <v>0</v>
      </c>
    </row>
    <row r="199" spans="1:12" ht="30" hidden="1" x14ac:dyDescent="0.25">
      <c r="A199" s="28" t="s">
        <v>108</v>
      </c>
      <c r="B199" s="42"/>
      <c r="C199" s="42"/>
      <c r="D199" s="42"/>
      <c r="E199" s="73">
        <v>852</v>
      </c>
      <c r="F199" s="2" t="s">
        <v>101</v>
      </c>
      <c r="G199" s="2" t="s">
        <v>11</v>
      </c>
      <c r="H199" s="37" t="s">
        <v>436</v>
      </c>
      <c r="I199" s="2" t="s">
        <v>109</v>
      </c>
      <c r="J199" s="13">
        <f>'6.ВС'!J262</f>
        <v>0</v>
      </c>
      <c r="K199" s="13">
        <f>'6.ВС'!K262</f>
        <v>0</v>
      </c>
      <c r="L199" s="13">
        <f>'6.ВС'!L262</f>
        <v>0</v>
      </c>
    </row>
    <row r="200" spans="1:12" ht="19.5" customHeight="1" x14ac:dyDescent="0.25">
      <c r="A200" s="12" t="s">
        <v>102</v>
      </c>
      <c r="B200" s="42"/>
      <c r="C200" s="42"/>
      <c r="D200" s="42"/>
      <c r="E200" s="73">
        <v>852</v>
      </c>
      <c r="F200" s="2" t="s">
        <v>101</v>
      </c>
      <c r="G200" s="2" t="s">
        <v>56</v>
      </c>
      <c r="H200" s="3"/>
      <c r="I200" s="2"/>
      <c r="J200" s="13">
        <f>J201+J204+J207+J210+J213+J216+J219+J222+J225+J228+J231+J237+J240+J234</f>
        <v>4611370</v>
      </c>
      <c r="K200" s="13">
        <f t="shared" ref="K200:L200" si="151">K201+K204+K207+K210+K213+K216+K219+K225+K228+K231+K237+K240+K234</f>
        <v>7968240</v>
      </c>
      <c r="L200" s="13">
        <f t="shared" si="151"/>
        <v>7968240</v>
      </c>
    </row>
    <row r="201" spans="1:12" ht="195" hidden="1" x14ac:dyDescent="0.25">
      <c r="A201" s="28" t="s">
        <v>438</v>
      </c>
      <c r="B201" s="42"/>
      <c r="C201" s="42"/>
      <c r="D201" s="42"/>
      <c r="E201" s="73">
        <v>852</v>
      </c>
      <c r="F201" s="2" t="s">
        <v>101</v>
      </c>
      <c r="G201" s="2" t="s">
        <v>56</v>
      </c>
      <c r="H201" s="37" t="s">
        <v>437</v>
      </c>
      <c r="I201" s="2"/>
      <c r="J201" s="13">
        <f t="shared" ref="J201:L202" si="152">J202</f>
        <v>0</v>
      </c>
      <c r="K201" s="13">
        <f t="shared" si="152"/>
        <v>0</v>
      </c>
      <c r="L201" s="13">
        <f t="shared" si="152"/>
        <v>0</v>
      </c>
    </row>
    <row r="202" spans="1:12" ht="63.75" hidden="1" customHeight="1" x14ac:dyDescent="0.25">
      <c r="A202" s="28" t="s">
        <v>53</v>
      </c>
      <c r="B202" s="42"/>
      <c r="C202" s="42"/>
      <c r="D202" s="42"/>
      <c r="E202" s="73">
        <v>852</v>
      </c>
      <c r="F202" s="2" t="s">
        <v>101</v>
      </c>
      <c r="G202" s="2" t="s">
        <v>56</v>
      </c>
      <c r="H202" s="37" t="s">
        <v>437</v>
      </c>
      <c r="I202" s="2" t="s">
        <v>107</v>
      </c>
      <c r="J202" s="13">
        <f t="shared" si="152"/>
        <v>0</v>
      </c>
      <c r="K202" s="13">
        <f t="shared" si="152"/>
        <v>0</v>
      </c>
      <c r="L202" s="13">
        <f t="shared" ref="L202" si="153">L203</f>
        <v>0</v>
      </c>
    </row>
    <row r="203" spans="1:12" ht="30" hidden="1" x14ac:dyDescent="0.25">
      <c r="A203" s="28" t="s">
        <v>108</v>
      </c>
      <c r="B203" s="42"/>
      <c r="C203" s="42"/>
      <c r="D203" s="42"/>
      <c r="E203" s="73">
        <v>852</v>
      </c>
      <c r="F203" s="2" t="s">
        <v>101</v>
      </c>
      <c r="G203" s="2" t="s">
        <v>56</v>
      </c>
      <c r="H203" s="37" t="s">
        <v>437</v>
      </c>
      <c r="I203" s="2" t="s">
        <v>109</v>
      </c>
      <c r="J203" s="13">
        <f>'6.ВС'!J266</f>
        <v>0</v>
      </c>
      <c r="K203" s="13">
        <f>'6.ВС'!K266</f>
        <v>0</v>
      </c>
      <c r="L203" s="13">
        <f>'6.ВС'!L266</f>
        <v>0</v>
      </c>
    </row>
    <row r="204" spans="1:12" ht="111" customHeight="1" x14ac:dyDescent="0.25">
      <c r="A204" s="28" t="s">
        <v>461</v>
      </c>
      <c r="B204" s="42"/>
      <c r="C204" s="42"/>
      <c r="D204" s="42"/>
      <c r="E204" s="73">
        <v>852</v>
      </c>
      <c r="F204" s="2" t="s">
        <v>101</v>
      </c>
      <c r="G204" s="2" t="s">
        <v>56</v>
      </c>
      <c r="H204" s="37" t="s">
        <v>460</v>
      </c>
      <c r="I204" s="2"/>
      <c r="J204" s="13">
        <f t="shared" ref="J204:L205" si="154">J205</f>
        <v>2656080</v>
      </c>
      <c r="K204" s="13">
        <f t="shared" si="154"/>
        <v>7968240</v>
      </c>
      <c r="L204" s="13">
        <f t="shared" si="154"/>
        <v>7968240</v>
      </c>
    </row>
    <row r="205" spans="1:12" ht="75" x14ac:dyDescent="0.25">
      <c r="A205" s="28" t="s">
        <v>53</v>
      </c>
      <c r="B205" s="42"/>
      <c r="C205" s="42"/>
      <c r="D205" s="42"/>
      <c r="E205" s="73">
        <v>852</v>
      </c>
      <c r="F205" s="2" t="s">
        <v>101</v>
      </c>
      <c r="G205" s="2" t="s">
        <v>56</v>
      </c>
      <c r="H205" s="37" t="s">
        <v>460</v>
      </c>
      <c r="I205" s="2" t="s">
        <v>107</v>
      </c>
      <c r="J205" s="13">
        <f t="shared" si="154"/>
        <v>2656080</v>
      </c>
      <c r="K205" s="13">
        <f t="shared" si="154"/>
        <v>7968240</v>
      </c>
      <c r="L205" s="13">
        <f t="shared" si="154"/>
        <v>7968240</v>
      </c>
    </row>
    <row r="206" spans="1:12" ht="30" x14ac:dyDescent="0.25">
      <c r="A206" s="28" t="s">
        <v>108</v>
      </c>
      <c r="B206" s="42"/>
      <c r="C206" s="42"/>
      <c r="D206" s="42"/>
      <c r="E206" s="73">
        <v>852</v>
      </c>
      <c r="F206" s="2" t="s">
        <v>101</v>
      </c>
      <c r="G206" s="2" t="s">
        <v>56</v>
      </c>
      <c r="H206" s="37" t="s">
        <v>460</v>
      </c>
      <c r="I206" s="2" t="s">
        <v>109</v>
      </c>
      <c r="J206" s="13">
        <f>'6.ВС'!J269</f>
        <v>2656080</v>
      </c>
      <c r="K206" s="13">
        <f>'6.ВС'!K269</f>
        <v>7968240</v>
      </c>
      <c r="L206" s="13">
        <f>'6.ВС'!L269</f>
        <v>7968240</v>
      </c>
    </row>
    <row r="207" spans="1:12" ht="33.75" hidden="1" customHeight="1" x14ac:dyDescent="0.25">
      <c r="A207" s="12" t="s">
        <v>159</v>
      </c>
      <c r="B207" s="42"/>
      <c r="C207" s="42"/>
      <c r="D207" s="42"/>
      <c r="E207" s="73">
        <v>852</v>
      </c>
      <c r="F207" s="2" t="s">
        <v>101</v>
      </c>
      <c r="G207" s="2" t="s">
        <v>56</v>
      </c>
      <c r="H207" s="3" t="s">
        <v>160</v>
      </c>
      <c r="I207" s="2"/>
      <c r="J207" s="13">
        <f t="shared" ref="J207:L208" si="155">J208</f>
        <v>0</v>
      </c>
      <c r="K207" s="13">
        <f t="shared" si="155"/>
        <v>0</v>
      </c>
      <c r="L207" s="13">
        <f t="shared" si="155"/>
        <v>0</v>
      </c>
    </row>
    <row r="208" spans="1:12" ht="63" hidden="1" customHeight="1" x14ac:dyDescent="0.25">
      <c r="A208" s="42" t="s">
        <v>53</v>
      </c>
      <c r="B208" s="42"/>
      <c r="C208" s="42"/>
      <c r="D208" s="42"/>
      <c r="E208" s="73">
        <v>852</v>
      </c>
      <c r="F208" s="2" t="s">
        <v>101</v>
      </c>
      <c r="G208" s="3" t="s">
        <v>56</v>
      </c>
      <c r="H208" s="3" t="s">
        <v>160</v>
      </c>
      <c r="I208" s="2" t="s">
        <v>107</v>
      </c>
      <c r="J208" s="13">
        <f t="shared" si="155"/>
        <v>0</v>
      </c>
      <c r="K208" s="13">
        <f t="shared" si="155"/>
        <v>0</v>
      </c>
      <c r="L208" s="13">
        <f t="shared" ref="L208" si="156">L209</f>
        <v>0</v>
      </c>
    </row>
    <row r="209" spans="1:12" ht="34.5" hidden="1" customHeight="1" x14ac:dyDescent="0.25">
      <c r="A209" s="42" t="s">
        <v>108</v>
      </c>
      <c r="B209" s="42"/>
      <c r="C209" s="42"/>
      <c r="D209" s="42"/>
      <c r="E209" s="73">
        <v>852</v>
      </c>
      <c r="F209" s="2" t="s">
        <v>101</v>
      </c>
      <c r="G209" s="3" t="s">
        <v>56</v>
      </c>
      <c r="H209" s="3" t="s">
        <v>160</v>
      </c>
      <c r="I209" s="2" t="s">
        <v>109</v>
      </c>
      <c r="J209" s="13">
        <f>'6.ВС'!J272</f>
        <v>0</v>
      </c>
      <c r="K209" s="13">
        <f>'6.ВС'!K272</f>
        <v>0</v>
      </c>
      <c r="L209" s="13">
        <f>'6.ВС'!L272</f>
        <v>0</v>
      </c>
    </row>
    <row r="210" spans="1:12" ht="69" customHeight="1" x14ac:dyDescent="0.25">
      <c r="A210" s="44" t="s">
        <v>457</v>
      </c>
      <c r="E210" s="73">
        <v>852</v>
      </c>
      <c r="F210" s="2" t="s">
        <v>101</v>
      </c>
      <c r="G210" s="3" t="s">
        <v>56</v>
      </c>
      <c r="H210" s="50" t="s">
        <v>458</v>
      </c>
      <c r="I210" s="69"/>
      <c r="J210" s="13">
        <f t="shared" ref="J210:L211" si="157">J211</f>
        <v>340920</v>
      </c>
      <c r="K210" s="13">
        <f t="shared" si="157"/>
        <v>0</v>
      </c>
      <c r="L210" s="13">
        <f t="shared" si="157"/>
        <v>0</v>
      </c>
    </row>
    <row r="211" spans="1:12" ht="77.25" customHeight="1" x14ac:dyDescent="0.25">
      <c r="A211" s="44" t="s">
        <v>53</v>
      </c>
      <c r="E211" s="73">
        <v>852</v>
      </c>
      <c r="F211" s="2" t="s">
        <v>101</v>
      </c>
      <c r="G211" s="3" t="s">
        <v>56</v>
      </c>
      <c r="H211" s="50" t="s">
        <v>458</v>
      </c>
      <c r="I211" s="2" t="s">
        <v>107</v>
      </c>
      <c r="J211" s="13">
        <f t="shared" si="157"/>
        <v>340920</v>
      </c>
      <c r="K211" s="13">
        <f t="shared" si="157"/>
        <v>0</v>
      </c>
      <c r="L211" s="13">
        <f t="shared" si="157"/>
        <v>0</v>
      </c>
    </row>
    <row r="212" spans="1:12" ht="34.5" customHeight="1" x14ac:dyDescent="0.25">
      <c r="A212" s="44" t="s">
        <v>108</v>
      </c>
      <c r="E212" s="73">
        <v>852</v>
      </c>
      <c r="F212" s="2" t="s">
        <v>101</v>
      </c>
      <c r="G212" s="3" t="s">
        <v>56</v>
      </c>
      <c r="H212" s="50" t="s">
        <v>458</v>
      </c>
      <c r="I212" s="2" t="s">
        <v>109</v>
      </c>
      <c r="J212" s="13">
        <f>'6.ВС'!J275</f>
        <v>340920</v>
      </c>
      <c r="K212" s="13">
        <f>'6.ВС'!K275</f>
        <v>0</v>
      </c>
      <c r="L212" s="13">
        <f>'6.ВС'!L275</f>
        <v>0</v>
      </c>
    </row>
    <row r="213" spans="1:12" ht="33.75" customHeight="1" x14ac:dyDescent="0.25">
      <c r="A213" s="12" t="s">
        <v>155</v>
      </c>
      <c r="B213" s="42"/>
      <c r="C213" s="42"/>
      <c r="D213" s="42"/>
      <c r="E213" s="73">
        <v>852</v>
      </c>
      <c r="F213" s="2" t="s">
        <v>101</v>
      </c>
      <c r="G213" s="3" t="s">
        <v>56</v>
      </c>
      <c r="H213" s="3" t="s">
        <v>156</v>
      </c>
      <c r="I213" s="2"/>
      <c r="J213" s="13">
        <f t="shared" ref="J213:L214" si="158">J214</f>
        <v>-516933.16000000003</v>
      </c>
      <c r="K213" s="13">
        <f t="shared" si="158"/>
        <v>0</v>
      </c>
      <c r="L213" s="13">
        <f t="shared" si="158"/>
        <v>0</v>
      </c>
    </row>
    <row r="214" spans="1:12" ht="82.5" customHeight="1" x14ac:dyDescent="0.25">
      <c r="A214" s="42" t="s">
        <v>53</v>
      </c>
      <c r="B214" s="42"/>
      <c r="C214" s="42"/>
      <c r="D214" s="42"/>
      <c r="E214" s="73">
        <v>852</v>
      </c>
      <c r="F214" s="2" t="s">
        <v>101</v>
      </c>
      <c r="G214" s="3" t="s">
        <v>56</v>
      </c>
      <c r="H214" s="3" t="s">
        <v>156</v>
      </c>
      <c r="I214" s="2" t="s">
        <v>107</v>
      </c>
      <c r="J214" s="13">
        <f t="shared" si="158"/>
        <v>-516933.16000000003</v>
      </c>
      <c r="K214" s="13">
        <f t="shared" si="158"/>
        <v>0</v>
      </c>
      <c r="L214" s="13">
        <f t="shared" ref="L214" si="159">L215</f>
        <v>0</v>
      </c>
    </row>
    <row r="215" spans="1:12" ht="31.5" customHeight="1" x14ac:dyDescent="0.25">
      <c r="A215" s="42" t="s">
        <v>108</v>
      </c>
      <c r="B215" s="42"/>
      <c r="C215" s="42"/>
      <c r="D215" s="42"/>
      <c r="E215" s="73">
        <v>852</v>
      </c>
      <c r="F215" s="2" t="s">
        <v>101</v>
      </c>
      <c r="G215" s="3" t="s">
        <v>56</v>
      </c>
      <c r="H215" s="3" t="s">
        <v>156</v>
      </c>
      <c r="I215" s="2" t="s">
        <v>109</v>
      </c>
      <c r="J215" s="13">
        <f>'6.ВС'!J278</f>
        <v>-516933.16000000003</v>
      </c>
      <c r="K215" s="13">
        <f>'6.ВС'!K278</f>
        <v>0</v>
      </c>
      <c r="L215" s="13">
        <f>'6.ВС'!L278</f>
        <v>0</v>
      </c>
    </row>
    <row r="216" spans="1:12" ht="33" hidden="1" customHeight="1" x14ac:dyDescent="0.25">
      <c r="A216" s="12" t="s">
        <v>153</v>
      </c>
      <c r="B216" s="42"/>
      <c r="C216" s="42"/>
      <c r="D216" s="42"/>
      <c r="E216" s="73">
        <v>852</v>
      </c>
      <c r="F216" s="3" t="s">
        <v>101</v>
      </c>
      <c r="G216" s="3" t="s">
        <v>56</v>
      </c>
      <c r="H216" s="3" t="s">
        <v>154</v>
      </c>
      <c r="I216" s="2"/>
      <c r="J216" s="13">
        <f t="shared" ref="J216:L217" si="160">J217</f>
        <v>0</v>
      </c>
      <c r="K216" s="13">
        <f t="shared" si="160"/>
        <v>0</v>
      </c>
      <c r="L216" s="13">
        <f t="shared" si="160"/>
        <v>0</v>
      </c>
    </row>
    <row r="217" spans="1:12" ht="63.75" hidden="1" customHeight="1" x14ac:dyDescent="0.25">
      <c r="A217" s="42" t="s">
        <v>53</v>
      </c>
      <c r="B217" s="42"/>
      <c r="C217" s="42"/>
      <c r="D217" s="42"/>
      <c r="E217" s="73">
        <v>852</v>
      </c>
      <c r="F217" s="2" t="s">
        <v>101</v>
      </c>
      <c r="G217" s="3" t="s">
        <v>56</v>
      </c>
      <c r="H217" s="3" t="s">
        <v>154</v>
      </c>
      <c r="I217" s="2" t="s">
        <v>107</v>
      </c>
      <c r="J217" s="13">
        <f t="shared" si="160"/>
        <v>0</v>
      </c>
      <c r="K217" s="13">
        <f t="shared" si="160"/>
        <v>0</v>
      </c>
      <c r="L217" s="13">
        <f t="shared" ref="L217" si="161">L218</f>
        <v>0</v>
      </c>
    </row>
    <row r="218" spans="1:12" ht="30.75" hidden="1" customHeight="1" x14ac:dyDescent="0.25">
      <c r="A218" s="42" t="s">
        <v>108</v>
      </c>
      <c r="B218" s="42"/>
      <c r="C218" s="42"/>
      <c r="D218" s="42"/>
      <c r="E218" s="73">
        <v>852</v>
      </c>
      <c r="F218" s="2" t="s">
        <v>101</v>
      </c>
      <c r="G218" s="3" t="s">
        <v>56</v>
      </c>
      <c r="H218" s="3" t="s">
        <v>154</v>
      </c>
      <c r="I218" s="2" t="s">
        <v>109</v>
      </c>
      <c r="J218" s="13">
        <f>'6.ВС'!J281</f>
        <v>0</v>
      </c>
      <c r="K218" s="13">
        <f>'6.ВС'!K281</f>
        <v>0</v>
      </c>
      <c r="L218" s="13">
        <f>'6.ВС'!L281</f>
        <v>0</v>
      </c>
    </row>
    <row r="219" spans="1:12" ht="60" hidden="1" x14ac:dyDescent="0.25">
      <c r="A219" s="12" t="s">
        <v>157</v>
      </c>
      <c r="B219" s="42"/>
      <c r="C219" s="42"/>
      <c r="D219" s="42"/>
      <c r="E219" s="73">
        <v>852</v>
      </c>
      <c r="F219" s="3" t="s">
        <v>101</v>
      </c>
      <c r="G219" s="3" t="s">
        <v>56</v>
      </c>
      <c r="H219" s="3" t="s">
        <v>158</v>
      </c>
      <c r="I219" s="2"/>
      <c r="J219" s="13">
        <f t="shared" ref="J219:L220" si="162">J220</f>
        <v>0</v>
      </c>
      <c r="K219" s="13">
        <f t="shared" si="162"/>
        <v>0</v>
      </c>
      <c r="L219" s="13">
        <f t="shared" si="162"/>
        <v>0</v>
      </c>
    </row>
    <row r="220" spans="1:12" ht="63" hidden="1" customHeight="1" x14ac:dyDescent="0.25">
      <c r="A220" s="42" t="s">
        <v>53</v>
      </c>
      <c r="B220" s="42"/>
      <c r="C220" s="42"/>
      <c r="D220" s="42"/>
      <c r="E220" s="73">
        <v>852</v>
      </c>
      <c r="F220" s="2" t="s">
        <v>101</v>
      </c>
      <c r="G220" s="3" t="s">
        <v>56</v>
      </c>
      <c r="H220" s="3" t="s">
        <v>158</v>
      </c>
      <c r="I220" s="2" t="s">
        <v>107</v>
      </c>
      <c r="J220" s="13">
        <f t="shared" si="162"/>
        <v>0</v>
      </c>
      <c r="K220" s="13">
        <f t="shared" si="162"/>
        <v>0</v>
      </c>
      <c r="L220" s="13">
        <f t="shared" ref="L220" si="163">L221</f>
        <v>0</v>
      </c>
    </row>
    <row r="221" spans="1:12" ht="33" hidden="1" customHeight="1" x14ac:dyDescent="0.25">
      <c r="A221" s="42" t="s">
        <v>108</v>
      </c>
      <c r="B221" s="42"/>
      <c r="C221" s="42"/>
      <c r="D221" s="42"/>
      <c r="E221" s="73">
        <v>852</v>
      </c>
      <c r="F221" s="2" t="s">
        <v>101</v>
      </c>
      <c r="G221" s="3" t="s">
        <v>56</v>
      </c>
      <c r="H221" s="3" t="s">
        <v>158</v>
      </c>
      <c r="I221" s="2" t="s">
        <v>109</v>
      </c>
      <c r="J221" s="13">
        <f>'6.ВС'!J284</f>
        <v>0</v>
      </c>
      <c r="K221" s="13">
        <f>'6.ВС'!K284</f>
        <v>0</v>
      </c>
      <c r="L221" s="13">
        <f>'6.ВС'!L284</f>
        <v>0</v>
      </c>
    </row>
    <row r="222" spans="1:12" ht="125.25" customHeight="1" x14ac:dyDescent="0.25">
      <c r="A222" s="28" t="s">
        <v>476</v>
      </c>
      <c r="B222" s="42"/>
      <c r="C222" s="42"/>
      <c r="D222" s="42"/>
      <c r="E222" s="73">
        <v>852</v>
      </c>
      <c r="F222" s="2" t="s">
        <v>101</v>
      </c>
      <c r="G222" s="2" t="s">
        <v>56</v>
      </c>
      <c r="H222" s="37" t="s">
        <v>477</v>
      </c>
      <c r="I222" s="2"/>
      <c r="J222" s="13">
        <f>J223</f>
        <v>2131303.16</v>
      </c>
      <c r="K222" s="13"/>
      <c r="L222" s="13"/>
    </row>
    <row r="223" spans="1:12" ht="80.25" customHeight="1" x14ac:dyDescent="0.25">
      <c r="A223" s="28" t="s">
        <v>53</v>
      </c>
      <c r="B223" s="42"/>
      <c r="C223" s="42"/>
      <c r="D223" s="42"/>
      <c r="E223" s="73">
        <v>852</v>
      </c>
      <c r="F223" s="2" t="s">
        <v>101</v>
      </c>
      <c r="G223" s="2" t="s">
        <v>56</v>
      </c>
      <c r="H223" s="37" t="s">
        <v>477</v>
      </c>
      <c r="I223" s="2" t="s">
        <v>107</v>
      </c>
      <c r="J223" s="13">
        <f>J224</f>
        <v>2131303.16</v>
      </c>
      <c r="K223" s="13"/>
      <c r="L223" s="13"/>
    </row>
    <row r="224" spans="1:12" ht="33" customHeight="1" x14ac:dyDescent="0.25">
      <c r="A224" s="28" t="s">
        <v>108</v>
      </c>
      <c r="B224" s="42"/>
      <c r="C224" s="42"/>
      <c r="D224" s="42"/>
      <c r="E224" s="73">
        <v>852</v>
      </c>
      <c r="F224" s="2" t="s">
        <v>101</v>
      </c>
      <c r="G224" s="2" t="s">
        <v>56</v>
      </c>
      <c r="H224" s="37" t="s">
        <v>477</v>
      </c>
      <c r="I224" s="2" t="s">
        <v>109</v>
      </c>
      <c r="J224" s="13">
        <f>'6.ВС'!J302</f>
        <v>2131303.16</v>
      </c>
      <c r="K224" s="13"/>
      <c r="L224" s="13"/>
    </row>
    <row r="225" spans="1:12" ht="75" hidden="1" x14ac:dyDescent="0.25">
      <c r="A225" s="6" t="s">
        <v>373</v>
      </c>
      <c r="B225" s="42"/>
      <c r="C225" s="42"/>
      <c r="D225" s="42"/>
      <c r="E225" s="73">
        <v>852</v>
      </c>
      <c r="F225" s="2" t="s">
        <v>101</v>
      </c>
      <c r="G225" s="3" t="s">
        <v>56</v>
      </c>
      <c r="H225" s="3" t="s">
        <v>372</v>
      </c>
      <c r="I225" s="2"/>
      <c r="J225" s="13">
        <f t="shared" ref="J225:L229" si="164">J226</f>
        <v>0</v>
      </c>
      <c r="K225" s="13">
        <f t="shared" si="164"/>
        <v>0</v>
      </c>
      <c r="L225" s="13">
        <f t="shared" si="164"/>
        <v>0</v>
      </c>
    </row>
    <row r="226" spans="1:12" ht="81" hidden="1" customHeight="1" x14ac:dyDescent="0.25">
      <c r="A226" s="42" t="s">
        <v>53</v>
      </c>
      <c r="B226" s="42"/>
      <c r="C226" s="42"/>
      <c r="D226" s="42"/>
      <c r="E226" s="73">
        <v>852</v>
      </c>
      <c r="F226" s="2" t="s">
        <v>101</v>
      </c>
      <c r="G226" s="3" t="s">
        <v>56</v>
      </c>
      <c r="H226" s="3" t="s">
        <v>372</v>
      </c>
      <c r="I226" s="2" t="s">
        <v>107</v>
      </c>
      <c r="J226" s="13">
        <f t="shared" si="164"/>
        <v>0</v>
      </c>
      <c r="K226" s="13">
        <f t="shared" si="164"/>
        <v>0</v>
      </c>
      <c r="L226" s="13">
        <f t="shared" ref="L226:L229" si="165">L227</f>
        <v>0</v>
      </c>
    </row>
    <row r="227" spans="1:12" ht="30" hidden="1" x14ac:dyDescent="0.25">
      <c r="A227" s="42" t="s">
        <v>54</v>
      </c>
      <c r="B227" s="42"/>
      <c r="C227" s="42"/>
      <c r="D227" s="42"/>
      <c r="E227" s="73">
        <v>852</v>
      </c>
      <c r="F227" s="2" t="s">
        <v>101</v>
      </c>
      <c r="G227" s="3" t="s">
        <v>56</v>
      </c>
      <c r="H227" s="3" t="s">
        <v>372</v>
      </c>
      <c r="I227" s="2" t="s">
        <v>109</v>
      </c>
      <c r="J227" s="13">
        <f>'6.ВС'!J287</f>
        <v>0</v>
      </c>
      <c r="K227" s="13">
        <f>'6.ВС'!K287</f>
        <v>0</v>
      </c>
      <c r="L227" s="13">
        <f>'6.ВС'!L287</f>
        <v>0</v>
      </c>
    </row>
    <row r="228" spans="1:12" ht="64.5" hidden="1" customHeight="1" x14ac:dyDescent="0.25">
      <c r="A228" s="28" t="s">
        <v>420</v>
      </c>
      <c r="B228" s="42"/>
      <c r="C228" s="42"/>
      <c r="D228" s="42"/>
      <c r="E228" s="73"/>
      <c r="F228" s="2" t="s">
        <v>101</v>
      </c>
      <c r="G228" s="3" t="s">
        <v>56</v>
      </c>
      <c r="H228" s="37" t="s">
        <v>421</v>
      </c>
      <c r="I228" s="2"/>
      <c r="J228" s="13">
        <f t="shared" si="164"/>
        <v>0</v>
      </c>
      <c r="K228" s="13">
        <f t="shared" si="164"/>
        <v>0</v>
      </c>
      <c r="L228" s="13">
        <f t="shared" si="165"/>
        <v>0</v>
      </c>
    </row>
    <row r="229" spans="1:12" ht="75" hidden="1" x14ac:dyDescent="0.25">
      <c r="A229" s="28" t="s">
        <v>53</v>
      </c>
      <c r="B229" s="42"/>
      <c r="C229" s="42"/>
      <c r="D229" s="42"/>
      <c r="E229" s="73"/>
      <c r="F229" s="2" t="s">
        <v>101</v>
      </c>
      <c r="G229" s="3" t="s">
        <v>56</v>
      </c>
      <c r="H229" s="37" t="s">
        <v>421</v>
      </c>
      <c r="I229" s="2" t="s">
        <v>107</v>
      </c>
      <c r="J229" s="13">
        <f t="shared" si="164"/>
        <v>0</v>
      </c>
      <c r="K229" s="13">
        <f t="shared" si="164"/>
        <v>0</v>
      </c>
      <c r="L229" s="13">
        <f t="shared" si="165"/>
        <v>0</v>
      </c>
    </row>
    <row r="230" spans="1:12" ht="30" hidden="1" x14ac:dyDescent="0.25">
      <c r="A230" s="28" t="s">
        <v>108</v>
      </c>
      <c r="B230" s="42"/>
      <c r="C230" s="42"/>
      <c r="D230" s="42"/>
      <c r="E230" s="73"/>
      <c r="F230" s="2" t="s">
        <v>101</v>
      </c>
      <c r="G230" s="3" t="s">
        <v>56</v>
      </c>
      <c r="H230" s="37" t="s">
        <v>421</v>
      </c>
      <c r="I230" s="2" t="s">
        <v>109</v>
      </c>
      <c r="J230" s="13">
        <f>'6.ВС'!J290</f>
        <v>0</v>
      </c>
      <c r="K230" s="13">
        <f>'6.ВС'!K290</f>
        <v>0</v>
      </c>
      <c r="L230" s="13">
        <f>'6.ВС'!L290</f>
        <v>0</v>
      </c>
    </row>
    <row r="231" spans="1:12" ht="120" hidden="1" x14ac:dyDescent="0.25">
      <c r="A231" s="28" t="s">
        <v>452</v>
      </c>
      <c r="E231" s="73">
        <v>852</v>
      </c>
      <c r="F231" s="2" t="s">
        <v>101</v>
      </c>
      <c r="G231" s="3" t="s">
        <v>56</v>
      </c>
      <c r="H231" s="53" t="s">
        <v>450</v>
      </c>
      <c r="I231" s="2"/>
      <c r="J231" s="13">
        <f t="shared" ref="J231:L232" si="166">J232</f>
        <v>0</v>
      </c>
      <c r="K231" s="13">
        <f t="shared" si="166"/>
        <v>0</v>
      </c>
      <c r="L231" s="13">
        <f t="shared" si="166"/>
        <v>0</v>
      </c>
    </row>
    <row r="232" spans="1:12" ht="75" hidden="1" x14ac:dyDescent="0.25">
      <c r="A232" s="28" t="s">
        <v>53</v>
      </c>
      <c r="E232" s="73">
        <v>852</v>
      </c>
      <c r="F232" s="2" t="s">
        <v>101</v>
      </c>
      <c r="G232" s="3" t="s">
        <v>56</v>
      </c>
      <c r="H232" s="53" t="s">
        <v>450</v>
      </c>
      <c r="I232" s="2" t="s">
        <v>107</v>
      </c>
      <c r="J232" s="13">
        <f t="shared" si="166"/>
        <v>0</v>
      </c>
      <c r="K232" s="13">
        <f t="shared" si="166"/>
        <v>0</v>
      </c>
      <c r="L232" s="13">
        <f t="shared" ref="L232" si="167">L233</f>
        <v>0</v>
      </c>
    </row>
    <row r="233" spans="1:12" ht="30" hidden="1" x14ac:dyDescent="0.25">
      <c r="A233" s="28" t="s">
        <v>108</v>
      </c>
      <c r="E233" s="73">
        <v>852</v>
      </c>
      <c r="F233" s="2" t="s">
        <v>101</v>
      </c>
      <c r="G233" s="3" t="s">
        <v>56</v>
      </c>
      <c r="H233" s="53" t="s">
        <v>450</v>
      </c>
      <c r="I233" s="2" t="s">
        <v>109</v>
      </c>
      <c r="J233" s="13">
        <f>'6.ВС'!J293</f>
        <v>0</v>
      </c>
      <c r="K233" s="13">
        <f>'6.ВС'!K293</f>
        <v>0</v>
      </c>
      <c r="L233" s="13">
        <f>'6.ВС'!L293</f>
        <v>0</v>
      </c>
    </row>
    <row r="234" spans="1:12" ht="90" hidden="1" x14ac:dyDescent="0.25">
      <c r="A234" s="28" t="s">
        <v>447</v>
      </c>
      <c r="E234" s="73">
        <v>852</v>
      </c>
      <c r="F234" s="2" t="s">
        <v>101</v>
      </c>
      <c r="G234" s="3" t="s">
        <v>56</v>
      </c>
      <c r="H234" s="53" t="s">
        <v>448</v>
      </c>
      <c r="I234" s="2"/>
      <c r="J234" s="13">
        <f>J235</f>
        <v>0</v>
      </c>
      <c r="K234" s="13">
        <f t="shared" ref="K234:K235" si="168">K235</f>
        <v>0</v>
      </c>
      <c r="L234" s="13">
        <f t="shared" ref="L234:L235" si="169">L235</f>
        <v>0</v>
      </c>
    </row>
    <row r="235" spans="1:12" ht="75" hidden="1" x14ac:dyDescent="0.25">
      <c r="A235" s="28" t="s">
        <v>53</v>
      </c>
      <c r="E235" s="73">
        <v>852</v>
      </c>
      <c r="F235" s="2" t="s">
        <v>101</v>
      </c>
      <c r="G235" s="3" t="s">
        <v>56</v>
      </c>
      <c r="H235" s="53" t="s">
        <v>448</v>
      </c>
      <c r="I235" s="2" t="s">
        <v>107</v>
      </c>
      <c r="J235" s="13">
        <f>J236</f>
        <v>0</v>
      </c>
      <c r="K235" s="13">
        <f t="shared" si="168"/>
        <v>0</v>
      </c>
      <c r="L235" s="13">
        <f t="shared" si="169"/>
        <v>0</v>
      </c>
    </row>
    <row r="236" spans="1:12" ht="30" hidden="1" x14ac:dyDescent="0.25">
      <c r="A236" s="28" t="s">
        <v>108</v>
      </c>
      <c r="E236" s="73">
        <v>852</v>
      </c>
      <c r="F236" s="2" t="s">
        <v>101</v>
      </c>
      <c r="G236" s="3" t="s">
        <v>56</v>
      </c>
      <c r="H236" s="53" t="s">
        <v>448</v>
      </c>
      <c r="I236" s="2" t="s">
        <v>109</v>
      </c>
      <c r="J236" s="13">
        <f>'6.ВС'!J296</f>
        <v>0</v>
      </c>
      <c r="K236" s="13">
        <f>'6.ВС'!K296</f>
        <v>0</v>
      </c>
      <c r="L236" s="13">
        <f>'6.ВС'!L296</f>
        <v>0</v>
      </c>
    </row>
    <row r="237" spans="1:12" ht="214.5" hidden="1" customHeight="1" x14ac:dyDescent="0.25">
      <c r="A237" s="28" t="s">
        <v>435</v>
      </c>
      <c r="B237" s="42"/>
      <c r="C237" s="42"/>
      <c r="D237" s="42"/>
      <c r="E237" s="73">
        <v>852</v>
      </c>
      <c r="F237" s="2" t="s">
        <v>101</v>
      </c>
      <c r="G237" s="2" t="s">
        <v>56</v>
      </c>
      <c r="H237" s="37" t="s">
        <v>436</v>
      </c>
      <c r="I237" s="2"/>
      <c r="J237" s="13">
        <f t="shared" ref="J237:L238" si="170">J238</f>
        <v>0</v>
      </c>
      <c r="K237" s="13">
        <f t="shared" si="170"/>
        <v>0</v>
      </c>
      <c r="L237" s="13">
        <f t="shared" si="170"/>
        <v>0</v>
      </c>
    </row>
    <row r="238" spans="1:12" ht="78" hidden="1" customHeight="1" x14ac:dyDescent="0.25">
      <c r="A238" s="28" t="s">
        <v>53</v>
      </c>
      <c r="B238" s="42"/>
      <c r="C238" s="42"/>
      <c r="D238" s="42"/>
      <c r="E238" s="73">
        <v>852</v>
      </c>
      <c r="F238" s="2" t="s">
        <v>101</v>
      </c>
      <c r="G238" s="2" t="s">
        <v>56</v>
      </c>
      <c r="H238" s="37" t="s">
        <v>436</v>
      </c>
      <c r="I238" s="2" t="s">
        <v>107</v>
      </c>
      <c r="J238" s="13">
        <f t="shared" si="170"/>
        <v>0</v>
      </c>
      <c r="K238" s="13">
        <f t="shared" si="170"/>
        <v>0</v>
      </c>
      <c r="L238" s="13">
        <f t="shared" ref="L238" si="171">L239</f>
        <v>0</v>
      </c>
    </row>
    <row r="239" spans="1:12" ht="30" hidden="1" x14ac:dyDescent="0.25">
      <c r="A239" s="28" t="s">
        <v>108</v>
      </c>
      <c r="B239" s="42"/>
      <c r="C239" s="42"/>
      <c r="D239" s="42"/>
      <c r="E239" s="73">
        <v>852</v>
      </c>
      <c r="F239" s="2" t="s">
        <v>101</v>
      </c>
      <c r="G239" s="2" t="s">
        <v>56</v>
      </c>
      <c r="H239" s="37" t="s">
        <v>436</v>
      </c>
      <c r="I239" s="2" t="s">
        <v>109</v>
      </c>
      <c r="J239" s="13">
        <f>'6.ВС'!J299</f>
        <v>0</v>
      </c>
      <c r="K239" s="13">
        <f>'6.ВС'!K299</f>
        <v>0</v>
      </c>
      <c r="L239" s="13">
        <f>'6.ВС'!L299</f>
        <v>0</v>
      </c>
    </row>
    <row r="240" spans="1:12" ht="46.5" hidden="1" customHeight="1" x14ac:dyDescent="0.25">
      <c r="A240" s="12" t="s">
        <v>349</v>
      </c>
      <c r="B240" s="42"/>
      <c r="C240" s="42"/>
      <c r="D240" s="42"/>
      <c r="E240" s="73">
        <v>852</v>
      </c>
      <c r="F240" s="2" t="s">
        <v>101</v>
      </c>
      <c r="G240" s="3" t="s">
        <v>56</v>
      </c>
      <c r="H240" s="3" t="s">
        <v>162</v>
      </c>
      <c r="I240" s="2"/>
      <c r="J240" s="13">
        <f t="shared" ref="J240:L241" si="172">J241</f>
        <v>0</v>
      </c>
      <c r="K240" s="13">
        <f t="shared" si="172"/>
        <v>0</v>
      </c>
      <c r="L240" s="13">
        <f t="shared" si="172"/>
        <v>0</v>
      </c>
    </row>
    <row r="241" spans="1:14" ht="64.5" hidden="1" customHeight="1" x14ac:dyDescent="0.25">
      <c r="A241" s="42" t="s">
        <v>53</v>
      </c>
      <c r="B241" s="42"/>
      <c r="C241" s="42"/>
      <c r="D241" s="42"/>
      <c r="E241" s="73">
        <v>852</v>
      </c>
      <c r="F241" s="2" t="s">
        <v>101</v>
      </c>
      <c r="G241" s="3" t="s">
        <v>56</v>
      </c>
      <c r="H241" s="3" t="s">
        <v>162</v>
      </c>
      <c r="I241" s="2" t="s">
        <v>107</v>
      </c>
      <c r="J241" s="13">
        <f t="shared" si="172"/>
        <v>0</v>
      </c>
      <c r="K241" s="13">
        <f t="shared" si="172"/>
        <v>0</v>
      </c>
      <c r="L241" s="13">
        <f t="shared" ref="L241" si="173">L242</f>
        <v>0</v>
      </c>
    </row>
    <row r="242" spans="1:14" ht="30" hidden="1" x14ac:dyDescent="0.25">
      <c r="A242" s="42" t="s">
        <v>108</v>
      </c>
      <c r="B242" s="42"/>
      <c r="C242" s="42"/>
      <c r="D242" s="42"/>
      <c r="E242" s="73">
        <v>852</v>
      </c>
      <c r="F242" s="2" t="s">
        <v>101</v>
      </c>
      <c r="G242" s="3" t="s">
        <v>56</v>
      </c>
      <c r="H242" s="3" t="s">
        <v>162</v>
      </c>
      <c r="I242" s="2" t="s">
        <v>109</v>
      </c>
      <c r="J242" s="13">
        <f>'6.ВС'!J305</f>
        <v>0</v>
      </c>
      <c r="K242" s="13">
        <f>'6.ВС'!K305</f>
        <v>0</v>
      </c>
      <c r="L242" s="13">
        <f>'6.ВС'!L305</f>
        <v>0</v>
      </c>
    </row>
    <row r="243" spans="1:14" ht="30" x14ac:dyDescent="0.25">
      <c r="A243" s="12" t="s">
        <v>163</v>
      </c>
      <c r="B243" s="42"/>
      <c r="C243" s="42"/>
      <c r="D243" s="42"/>
      <c r="E243" s="73">
        <v>852</v>
      </c>
      <c r="F243" s="2" t="s">
        <v>101</v>
      </c>
      <c r="G243" s="3" t="s">
        <v>58</v>
      </c>
      <c r="H243" s="3"/>
      <c r="I243" s="2"/>
      <c r="J243" s="13">
        <f t="shared" ref="J243:L243" si="174">J244+J247+J250+J253+J256</f>
        <v>37600</v>
      </c>
      <c r="K243" s="13">
        <f t="shared" si="174"/>
        <v>0</v>
      </c>
      <c r="L243" s="13">
        <f t="shared" si="174"/>
        <v>0</v>
      </c>
    </row>
    <row r="244" spans="1:14" ht="33.75" hidden="1" customHeight="1" x14ac:dyDescent="0.25">
      <c r="A244" s="12" t="s">
        <v>164</v>
      </c>
      <c r="B244" s="42"/>
      <c r="C244" s="42"/>
      <c r="D244" s="42"/>
      <c r="E244" s="73">
        <v>852</v>
      </c>
      <c r="F244" s="3" t="s">
        <v>101</v>
      </c>
      <c r="G244" s="3" t="s">
        <v>58</v>
      </c>
      <c r="H244" s="3" t="s">
        <v>165</v>
      </c>
      <c r="I244" s="2"/>
      <c r="J244" s="13">
        <f t="shared" ref="J244:L245" si="175">J245</f>
        <v>0</v>
      </c>
      <c r="K244" s="13">
        <f t="shared" si="175"/>
        <v>0</v>
      </c>
      <c r="L244" s="13">
        <f t="shared" si="175"/>
        <v>0</v>
      </c>
    </row>
    <row r="245" spans="1:14" ht="61.5" hidden="1" customHeight="1" x14ac:dyDescent="0.25">
      <c r="A245" s="42" t="s">
        <v>53</v>
      </c>
      <c r="B245" s="42"/>
      <c r="C245" s="42"/>
      <c r="D245" s="42"/>
      <c r="E245" s="73">
        <v>852</v>
      </c>
      <c r="F245" s="2" t="s">
        <v>101</v>
      </c>
      <c r="G245" s="3" t="s">
        <v>58</v>
      </c>
      <c r="H245" s="3" t="s">
        <v>165</v>
      </c>
      <c r="I245" s="2" t="s">
        <v>107</v>
      </c>
      <c r="J245" s="13">
        <f t="shared" si="175"/>
        <v>0</v>
      </c>
      <c r="K245" s="13">
        <f t="shared" si="175"/>
        <v>0</v>
      </c>
      <c r="L245" s="13">
        <f t="shared" ref="L245" si="176">L246</f>
        <v>0</v>
      </c>
    </row>
    <row r="246" spans="1:14" ht="30" hidden="1" x14ac:dyDescent="0.25">
      <c r="A246" s="42" t="s">
        <v>108</v>
      </c>
      <c r="B246" s="42"/>
      <c r="C246" s="42"/>
      <c r="D246" s="42"/>
      <c r="E246" s="73">
        <v>852</v>
      </c>
      <c r="F246" s="2" t="s">
        <v>101</v>
      </c>
      <c r="G246" s="2" t="s">
        <v>58</v>
      </c>
      <c r="H246" s="3" t="s">
        <v>165</v>
      </c>
      <c r="I246" s="2" t="s">
        <v>109</v>
      </c>
      <c r="J246" s="13">
        <f>'6.ВС'!J309</f>
        <v>0</v>
      </c>
      <c r="K246" s="13">
        <f>'6.ВС'!K309</f>
        <v>0</v>
      </c>
      <c r="L246" s="13">
        <f>'6.ВС'!L309</f>
        <v>0</v>
      </c>
    </row>
    <row r="247" spans="1:14" s="1" customFormat="1" ht="66.75" customHeight="1" x14ac:dyDescent="0.25">
      <c r="A247" s="44" t="s">
        <v>457</v>
      </c>
      <c r="B247" s="8"/>
      <c r="C247" s="8"/>
      <c r="D247" s="8"/>
      <c r="E247" s="73">
        <v>852</v>
      </c>
      <c r="F247" s="2" t="s">
        <v>101</v>
      </c>
      <c r="G247" s="3" t="s">
        <v>58</v>
      </c>
      <c r="H247" s="50" t="s">
        <v>458</v>
      </c>
      <c r="I247" s="2"/>
      <c r="J247" s="13">
        <f t="shared" ref="J247:L248" si="177">J248</f>
        <v>7600</v>
      </c>
      <c r="K247" s="13">
        <f t="shared" si="177"/>
        <v>0</v>
      </c>
      <c r="L247" s="13">
        <f t="shared" si="177"/>
        <v>0</v>
      </c>
      <c r="M247" s="39"/>
      <c r="N247" s="15"/>
    </row>
    <row r="248" spans="1:14" s="1" customFormat="1" ht="75.75" customHeight="1" x14ac:dyDescent="0.25">
      <c r="A248" s="44" t="s">
        <v>53</v>
      </c>
      <c r="B248" s="8"/>
      <c r="C248" s="8"/>
      <c r="D248" s="8"/>
      <c r="E248" s="73">
        <v>852</v>
      </c>
      <c r="F248" s="2" t="s">
        <v>101</v>
      </c>
      <c r="G248" s="3" t="s">
        <v>58</v>
      </c>
      <c r="H248" s="50" t="s">
        <v>458</v>
      </c>
      <c r="I248" s="2" t="s">
        <v>107</v>
      </c>
      <c r="J248" s="13">
        <f t="shared" si="177"/>
        <v>7600</v>
      </c>
      <c r="K248" s="13">
        <f t="shared" si="177"/>
        <v>0</v>
      </c>
      <c r="L248" s="13">
        <f t="shared" si="177"/>
        <v>0</v>
      </c>
      <c r="M248" s="39"/>
      <c r="N248" s="15"/>
    </row>
    <row r="249" spans="1:14" s="1" customFormat="1" ht="31.5" customHeight="1" x14ac:dyDescent="0.25">
      <c r="A249" s="44" t="s">
        <v>108</v>
      </c>
      <c r="B249" s="8"/>
      <c r="C249" s="8"/>
      <c r="D249" s="8"/>
      <c r="E249" s="73">
        <v>852</v>
      </c>
      <c r="F249" s="2" t="s">
        <v>101</v>
      </c>
      <c r="G249" s="3" t="s">
        <v>58</v>
      </c>
      <c r="H249" s="50" t="s">
        <v>458</v>
      </c>
      <c r="I249" s="2" t="s">
        <v>109</v>
      </c>
      <c r="J249" s="13">
        <f>'6.ВС'!J312</f>
        <v>7600</v>
      </c>
      <c r="K249" s="13">
        <f>'6.ВС'!K312</f>
        <v>0</v>
      </c>
      <c r="L249" s="13">
        <f>'6.ВС'!L312</f>
        <v>0</v>
      </c>
      <c r="M249" s="39"/>
      <c r="N249" s="15"/>
    </row>
    <row r="250" spans="1:14" ht="30" x14ac:dyDescent="0.25">
      <c r="A250" s="12" t="s">
        <v>155</v>
      </c>
      <c r="B250" s="42"/>
      <c r="C250" s="42"/>
      <c r="D250" s="42"/>
      <c r="E250" s="73">
        <v>852</v>
      </c>
      <c r="F250" s="2" t="s">
        <v>101</v>
      </c>
      <c r="G250" s="2" t="s">
        <v>58</v>
      </c>
      <c r="H250" s="3" t="s">
        <v>156</v>
      </c>
      <c r="I250" s="2"/>
      <c r="J250" s="13">
        <f t="shared" ref="J250:L251" si="178">J251</f>
        <v>30000</v>
      </c>
      <c r="K250" s="13">
        <f t="shared" si="178"/>
        <v>0</v>
      </c>
      <c r="L250" s="13">
        <f t="shared" si="178"/>
        <v>0</v>
      </c>
    </row>
    <row r="251" spans="1:14" ht="81.75" customHeight="1" x14ac:dyDescent="0.25">
      <c r="A251" s="42" t="s">
        <v>53</v>
      </c>
      <c r="B251" s="42"/>
      <c r="C251" s="42"/>
      <c r="D251" s="42"/>
      <c r="E251" s="73">
        <v>852</v>
      </c>
      <c r="F251" s="2" t="s">
        <v>101</v>
      </c>
      <c r="G251" s="2" t="s">
        <v>58</v>
      </c>
      <c r="H251" s="3" t="s">
        <v>156</v>
      </c>
      <c r="I251" s="2" t="s">
        <v>107</v>
      </c>
      <c r="J251" s="13">
        <f t="shared" si="178"/>
        <v>30000</v>
      </c>
      <c r="K251" s="13">
        <f t="shared" si="178"/>
        <v>0</v>
      </c>
      <c r="L251" s="13">
        <f t="shared" ref="L251" si="179">L252</f>
        <v>0</v>
      </c>
    </row>
    <row r="252" spans="1:14" ht="30" x14ac:dyDescent="0.25">
      <c r="A252" s="42" t="s">
        <v>108</v>
      </c>
      <c r="B252" s="42"/>
      <c r="C252" s="42"/>
      <c r="D252" s="42"/>
      <c r="E252" s="73">
        <v>852</v>
      </c>
      <c r="F252" s="2" t="s">
        <v>101</v>
      </c>
      <c r="G252" s="3" t="s">
        <v>58</v>
      </c>
      <c r="H252" s="3" t="s">
        <v>156</v>
      </c>
      <c r="I252" s="2" t="s">
        <v>109</v>
      </c>
      <c r="J252" s="13">
        <f>'6.ВС'!J315</f>
        <v>30000</v>
      </c>
      <c r="K252" s="13">
        <f>'6.ВС'!K315</f>
        <v>0</v>
      </c>
      <c r="L252" s="13">
        <f>'6.ВС'!L315</f>
        <v>0</v>
      </c>
    </row>
    <row r="253" spans="1:14" ht="30" hidden="1" x14ac:dyDescent="0.25">
      <c r="A253" s="6" t="s">
        <v>444</v>
      </c>
      <c r="B253" s="42"/>
      <c r="C253" s="42"/>
      <c r="D253" s="42"/>
      <c r="E253" s="73">
        <v>852</v>
      </c>
      <c r="F253" s="3" t="s">
        <v>101</v>
      </c>
      <c r="G253" s="3" t="s">
        <v>58</v>
      </c>
      <c r="H253" s="3" t="s">
        <v>445</v>
      </c>
      <c r="I253" s="2"/>
      <c r="J253" s="13">
        <f t="shared" ref="J253:J254" si="180">J254</f>
        <v>0</v>
      </c>
      <c r="K253" s="13">
        <f t="shared" ref="K253:K254" si="181">K254</f>
        <v>0</v>
      </c>
      <c r="L253" s="13">
        <f t="shared" ref="L253:L254" si="182">L254</f>
        <v>0</v>
      </c>
    </row>
    <row r="254" spans="1:14" ht="75" hidden="1" x14ac:dyDescent="0.25">
      <c r="A254" s="42" t="s">
        <v>53</v>
      </c>
      <c r="B254" s="42"/>
      <c r="C254" s="42"/>
      <c r="D254" s="42"/>
      <c r="E254" s="73">
        <v>852</v>
      </c>
      <c r="F254" s="2" t="s">
        <v>101</v>
      </c>
      <c r="G254" s="3" t="s">
        <v>58</v>
      </c>
      <c r="H254" s="3" t="s">
        <v>445</v>
      </c>
      <c r="I254" s="2" t="s">
        <v>107</v>
      </c>
      <c r="J254" s="13">
        <f t="shared" si="180"/>
        <v>0</v>
      </c>
      <c r="K254" s="13">
        <f t="shared" si="181"/>
        <v>0</v>
      </c>
      <c r="L254" s="13">
        <f t="shared" si="182"/>
        <v>0</v>
      </c>
    </row>
    <row r="255" spans="1:14" ht="30" hidden="1" x14ac:dyDescent="0.25">
      <c r="A255" s="42" t="s">
        <v>108</v>
      </c>
      <c r="B255" s="42"/>
      <c r="C255" s="42"/>
      <c r="D255" s="42"/>
      <c r="E255" s="73">
        <v>852</v>
      </c>
      <c r="F255" s="2" t="s">
        <v>101</v>
      </c>
      <c r="G255" s="3" t="s">
        <v>58</v>
      </c>
      <c r="H255" s="3" t="s">
        <v>445</v>
      </c>
      <c r="I255" s="2" t="s">
        <v>109</v>
      </c>
      <c r="J255" s="13">
        <f>'6.ВС'!J318</f>
        <v>0</v>
      </c>
      <c r="K255" s="13">
        <f>'6.ВС'!K318</f>
        <v>0</v>
      </c>
      <c r="L255" s="13">
        <f>'6.ВС'!L318</f>
        <v>0</v>
      </c>
    </row>
    <row r="256" spans="1:14" ht="270" hidden="1" x14ac:dyDescent="0.25">
      <c r="A256" s="28" t="s">
        <v>435</v>
      </c>
      <c r="B256" s="42"/>
      <c r="C256" s="42"/>
      <c r="D256" s="42"/>
      <c r="E256" s="73">
        <v>852</v>
      </c>
      <c r="F256" s="2" t="s">
        <v>101</v>
      </c>
      <c r="G256" s="2" t="s">
        <v>58</v>
      </c>
      <c r="H256" s="37" t="s">
        <v>436</v>
      </c>
      <c r="I256" s="2"/>
      <c r="J256" s="13">
        <f t="shared" ref="J256:L257" si="183">J257</f>
        <v>0</v>
      </c>
      <c r="K256" s="13">
        <f t="shared" si="183"/>
        <v>0</v>
      </c>
      <c r="L256" s="13">
        <f t="shared" si="183"/>
        <v>0</v>
      </c>
    </row>
    <row r="257" spans="1:12" ht="65.25" hidden="1" customHeight="1" x14ac:dyDescent="0.25">
      <c r="A257" s="28" t="s">
        <v>53</v>
      </c>
      <c r="B257" s="42"/>
      <c r="C257" s="42"/>
      <c r="D257" s="42"/>
      <c r="E257" s="73">
        <v>852</v>
      </c>
      <c r="F257" s="2" t="s">
        <v>101</v>
      </c>
      <c r="G257" s="2" t="s">
        <v>58</v>
      </c>
      <c r="H257" s="37" t="s">
        <v>436</v>
      </c>
      <c r="I257" s="2" t="s">
        <v>107</v>
      </c>
      <c r="J257" s="13">
        <f t="shared" si="183"/>
        <v>0</v>
      </c>
      <c r="K257" s="13">
        <f t="shared" si="183"/>
        <v>0</v>
      </c>
      <c r="L257" s="13">
        <f t="shared" ref="L257" si="184">L258</f>
        <v>0</v>
      </c>
    </row>
    <row r="258" spans="1:12" ht="30" hidden="1" x14ac:dyDescent="0.25">
      <c r="A258" s="28" t="s">
        <v>108</v>
      </c>
      <c r="B258" s="42"/>
      <c r="C258" s="42"/>
      <c r="D258" s="42"/>
      <c r="E258" s="73">
        <v>852</v>
      </c>
      <c r="F258" s="2" t="s">
        <v>101</v>
      </c>
      <c r="G258" s="3" t="s">
        <v>58</v>
      </c>
      <c r="H258" s="37" t="s">
        <v>436</v>
      </c>
      <c r="I258" s="2" t="s">
        <v>109</v>
      </c>
      <c r="J258" s="13">
        <f>'6.ВС'!J321</f>
        <v>0</v>
      </c>
      <c r="K258" s="13">
        <f>'6.ВС'!K321</f>
        <v>0</v>
      </c>
      <c r="L258" s="13">
        <f>'6.ВС'!L321</f>
        <v>0</v>
      </c>
    </row>
    <row r="259" spans="1:12" hidden="1" x14ac:dyDescent="0.25">
      <c r="A259" s="12" t="s">
        <v>166</v>
      </c>
      <c r="B259" s="42"/>
      <c r="C259" s="42"/>
      <c r="D259" s="42"/>
      <c r="E259" s="73">
        <v>852</v>
      </c>
      <c r="F259" s="2" t="s">
        <v>101</v>
      </c>
      <c r="G259" s="2" t="s">
        <v>101</v>
      </c>
      <c r="H259" s="3"/>
      <c r="I259" s="2"/>
      <c r="J259" s="13">
        <f t="shared" ref="J259:L259" si="185">J260</f>
        <v>0</v>
      </c>
      <c r="K259" s="13">
        <f t="shared" si="185"/>
        <v>0</v>
      </c>
      <c r="L259" s="13">
        <f t="shared" si="185"/>
        <v>0</v>
      </c>
    </row>
    <row r="260" spans="1:12" ht="30" hidden="1" customHeight="1" x14ac:dyDescent="0.25">
      <c r="A260" s="12" t="s">
        <v>167</v>
      </c>
      <c r="B260" s="42"/>
      <c r="C260" s="42"/>
      <c r="D260" s="42"/>
      <c r="E260" s="73">
        <v>852</v>
      </c>
      <c r="F260" s="2" t="s">
        <v>101</v>
      </c>
      <c r="G260" s="2" t="s">
        <v>101</v>
      </c>
      <c r="H260" s="3" t="s">
        <v>168</v>
      </c>
      <c r="I260" s="2"/>
      <c r="J260" s="13">
        <f t="shared" ref="J260" si="186">J261+J263</f>
        <v>0</v>
      </c>
      <c r="K260" s="13">
        <f t="shared" ref="K260" si="187">K261+K263</f>
        <v>0</v>
      </c>
      <c r="L260" s="13">
        <f t="shared" ref="L260" si="188">L261+L263</f>
        <v>0</v>
      </c>
    </row>
    <row r="261" spans="1:12" ht="150" hidden="1" x14ac:dyDescent="0.25">
      <c r="A261" s="41" t="s">
        <v>16</v>
      </c>
      <c r="B261" s="42"/>
      <c r="C261" s="42"/>
      <c r="D261" s="42"/>
      <c r="E261" s="73">
        <v>852</v>
      </c>
      <c r="F261" s="2" t="s">
        <v>101</v>
      </c>
      <c r="G261" s="2" t="s">
        <v>101</v>
      </c>
      <c r="H261" s="3" t="s">
        <v>168</v>
      </c>
      <c r="I261" s="2" t="s">
        <v>18</v>
      </c>
      <c r="J261" s="13">
        <f t="shared" ref="J261:L261" si="189">J262</f>
        <v>0</v>
      </c>
      <c r="K261" s="13">
        <f t="shared" si="189"/>
        <v>0</v>
      </c>
      <c r="L261" s="13">
        <f t="shared" si="189"/>
        <v>0</v>
      </c>
    </row>
    <row r="262" spans="1:12" ht="45" hidden="1" x14ac:dyDescent="0.25">
      <c r="A262" s="42" t="s">
        <v>7</v>
      </c>
      <c r="B262" s="42"/>
      <c r="C262" s="42"/>
      <c r="D262" s="42"/>
      <c r="E262" s="73">
        <v>852</v>
      </c>
      <c r="F262" s="2" t="s">
        <v>101</v>
      </c>
      <c r="G262" s="2" t="s">
        <v>101</v>
      </c>
      <c r="H262" s="3" t="s">
        <v>168</v>
      </c>
      <c r="I262" s="2" t="s">
        <v>67</v>
      </c>
      <c r="J262" s="13">
        <f>'6.ВС'!J325</f>
        <v>0</v>
      </c>
      <c r="K262" s="13">
        <f>'6.ВС'!K325</f>
        <v>0</v>
      </c>
      <c r="L262" s="13">
        <f>'6.ВС'!L325</f>
        <v>0</v>
      </c>
    </row>
    <row r="263" spans="1:12" ht="60" hidden="1" x14ac:dyDescent="0.25">
      <c r="A263" s="42" t="s">
        <v>22</v>
      </c>
      <c r="B263" s="41"/>
      <c r="C263" s="41"/>
      <c r="D263" s="41"/>
      <c r="E263" s="73">
        <v>852</v>
      </c>
      <c r="F263" s="2" t="s">
        <v>101</v>
      </c>
      <c r="G263" s="2" t="s">
        <v>101</v>
      </c>
      <c r="H263" s="3" t="s">
        <v>168</v>
      </c>
      <c r="I263" s="2" t="s">
        <v>23</v>
      </c>
      <c r="J263" s="13">
        <f t="shared" ref="J263:L263" si="190">J264</f>
        <v>0</v>
      </c>
      <c r="K263" s="13">
        <f t="shared" si="190"/>
        <v>0</v>
      </c>
      <c r="L263" s="13">
        <f t="shared" si="190"/>
        <v>0</v>
      </c>
    </row>
    <row r="264" spans="1:12" ht="75" hidden="1" x14ac:dyDescent="0.25">
      <c r="A264" s="42" t="s">
        <v>9</v>
      </c>
      <c r="B264" s="42"/>
      <c r="C264" s="42"/>
      <c r="D264" s="42"/>
      <c r="E264" s="73">
        <v>852</v>
      </c>
      <c r="F264" s="2" t="s">
        <v>101</v>
      </c>
      <c r="G264" s="2" t="s">
        <v>101</v>
      </c>
      <c r="H264" s="3" t="s">
        <v>168</v>
      </c>
      <c r="I264" s="2" t="s">
        <v>24</v>
      </c>
      <c r="J264" s="13">
        <f>'6.ВС'!J327</f>
        <v>0</v>
      </c>
      <c r="K264" s="13">
        <f>'6.ВС'!K327</f>
        <v>0</v>
      </c>
      <c r="L264" s="13">
        <f>'6.ВС'!L327</f>
        <v>0</v>
      </c>
    </row>
    <row r="265" spans="1:12" ht="31.5" hidden="1" customHeight="1" x14ac:dyDescent="0.25">
      <c r="A265" s="12" t="s">
        <v>169</v>
      </c>
      <c r="B265" s="42"/>
      <c r="C265" s="42"/>
      <c r="D265" s="42"/>
      <c r="E265" s="73">
        <v>852</v>
      </c>
      <c r="F265" s="2" t="s">
        <v>101</v>
      </c>
      <c r="G265" s="2" t="s">
        <v>64</v>
      </c>
      <c r="H265" s="3"/>
      <c r="I265" s="2"/>
      <c r="J265" s="13">
        <f>J266+J269+J276</f>
        <v>0</v>
      </c>
      <c r="K265" s="13">
        <f t="shared" ref="K265" si="191">K266+K269+K276</f>
        <v>0</v>
      </c>
      <c r="L265" s="13">
        <f t="shared" ref="L265" si="192">L266+L269+L276</f>
        <v>0</v>
      </c>
    </row>
    <row r="266" spans="1:12" ht="60" hidden="1" x14ac:dyDescent="0.25">
      <c r="A266" s="12" t="s">
        <v>20</v>
      </c>
      <c r="B266" s="73"/>
      <c r="C266" s="73"/>
      <c r="D266" s="73"/>
      <c r="E266" s="73">
        <v>852</v>
      </c>
      <c r="F266" s="2" t="s">
        <v>101</v>
      </c>
      <c r="G266" s="2" t="s">
        <v>64</v>
      </c>
      <c r="H266" s="3" t="s">
        <v>170</v>
      </c>
      <c r="I266" s="2"/>
      <c r="J266" s="13">
        <f t="shared" ref="J266:L267" si="193">J267</f>
        <v>0</v>
      </c>
      <c r="K266" s="13">
        <f t="shared" si="193"/>
        <v>0</v>
      </c>
      <c r="L266" s="13">
        <f t="shared" si="193"/>
        <v>0</v>
      </c>
    </row>
    <row r="267" spans="1:12" ht="150" hidden="1" x14ac:dyDescent="0.25">
      <c r="A267" s="41" t="s">
        <v>16</v>
      </c>
      <c r="B267" s="73"/>
      <c r="C267" s="73"/>
      <c r="D267" s="73"/>
      <c r="E267" s="73">
        <v>852</v>
      </c>
      <c r="F267" s="2" t="s">
        <v>101</v>
      </c>
      <c r="G267" s="2" t="s">
        <v>64</v>
      </c>
      <c r="H267" s="3" t="s">
        <v>170</v>
      </c>
      <c r="I267" s="2" t="s">
        <v>18</v>
      </c>
      <c r="J267" s="13">
        <f t="shared" si="193"/>
        <v>0</v>
      </c>
      <c r="K267" s="13">
        <f t="shared" si="193"/>
        <v>0</v>
      </c>
      <c r="L267" s="13">
        <f t="shared" ref="L267" si="194">L268</f>
        <v>0</v>
      </c>
    </row>
    <row r="268" spans="1:12" ht="60" hidden="1" x14ac:dyDescent="0.25">
      <c r="A268" s="41" t="s">
        <v>8</v>
      </c>
      <c r="B268" s="73"/>
      <c r="C268" s="73"/>
      <c r="D268" s="73"/>
      <c r="E268" s="73">
        <v>852</v>
      </c>
      <c r="F268" s="2" t="s">
        <v>101</v>
      </c>
      <c r="G268" s="2" t="s">
        <v>64</v>
      </c>
      <c r="H268" s="3" t="s">
        <v>170</v>
      </c>
      <c r="I268" s="2" t="s">
        <v>19</v>
      </c>
      <c r="J268" s="13">
        <f>'6.ВС'!J331</f>
        <v>0</v>
      </c>
      <c r="K268" s="13">
        <f>'6.ВС'!K331</f>
        <v>0</v>
      </c>
      <c r="L268" s="13">
        <f>'6.ВС'!L331</f>
        <v>0</v>
      </c>
    </row>
    <row r="269" spans="1:12" ht="63.75" hidden="1" customHeight="1" x14ac:dyDescent="0.25">
      <c r="A269" s="12" t="s">
        <v>171</v>
      </c>
      <c r="B269" s="42"/>
      <c r="C269" s="42"/>
      <c r="D269" s="42"/>
      <c r="E269" s="73">
        <v>852</v>
      </c>
      <c r="F269" s="2" t="s">
        <v>101</v>
      </c>
      <c r="G269" s="2" t="s">
        <v>64</v>
      </c>
      <c r="H269" s="3" t="s">
        <v>172</v>
      </c>
      <c r="I269" s="2"/>
      <c r="J269" s="13">
        <f>J270+J272+J274</f>
        <v>0</v>
      </c>
      <c r="K269" s="13">
        <f t="shared" ref="K269" si="195">K270+K272+K274</f>
        <v>0</v>
      </c>
      <c r="L269" s="13">
        <f t="shared" ref="L269" si="196">L270+L272+L274</f>
        <v>0</v>
      </c>
    </row>
    <row r="270" spans="1:12" ht="150" hidden="1" x14ac:dyDescent="0.25">
      <c r="A270" s="41" t="s">
        <v>16</v>
      </c>
      <c r="B270" s="73"/>
      <c r="C270" s="73"/>
      <c r="D270" s="73"/>
      <c r="E270" s="73">
        <v>852</v>
      </c>
      <c r="F270" s="2" t="s">
        <v>101</v>
      </c>
      <c r="G270" s="2" t="s">
        <v>64</v>
      </c>
      <c r="H270" s="3" t="s">
        <v>172</v>
      </c>
      <c r="I270" s="2" t="s">
        <v>18</v>
      </c>
      <c r="J270" s="13">
        <f t="shared" ref="J270:L270" si="197">J271</f>
        <v>0</v>
      </c>
      <c r="K270" s="13">
        <f t="shared" si="197"/>
        <v>0</v>
      </c>
      <c r="L270" s="13">
        <f t="shared" si="197"/>
        <v>0</v>
      </c>
    </row>
    <row r="271" spans="1:12" ht="60" hidden="1" x14ac:dyDescent="0.25">
      <c r="A271" s="41" t="s">
        <v>8</v>
      </c>
      <c r="B271" s="73"/>
      <c r="C271" s="73"/>
      <c r="D271" s="73"/>
      <c r="E271" s="73">
        <v>852</v>
      </c>
      <c r="F271" s="2" t="s">
        <v>101</v>
      </c>
      <c r="G271" s="2" t="s">
        <v>64</v>
      </c>
      <c r="H271" s="3" t="s">
        <v>172</v>
      </c>
      <c r="I271" s="2" t="s">
        <v>19</v>
      </c>
      <c r="J271" s="13">
        <f>'6.ВС'!J334</f>
        <v>0</v>
      </c>
      <c r="K271" s="13">
        <f>'6.ВС'!K334</f>
        <v>0</v>
      </c>
      <c r="L271" s="13">
        <f>'6.ВС'!L334</f>
        <v>0</v>
      </c>
    </row>
    <row r="272" spans="1:12" ht="60" hidden="1" x14ac:dyDescent="0.25">
      <c r="A272" s="42" t="s">
        <v>22</v>
      </c>
      <c r="B272" s="41"/>
      <c r="C272" s="41"/>
      <c r="D272" s="41"/>
      <c r="E272" s="73">
        <v>852</v>
      </c>
      <c r="F272" s="2" t="s">
        <v>101</v>
      </c>
      <c r="G272" s="2" t="s">
        <v>64</v>
      </c>
      <c r="H272" s="3" t="s">
        <v>172</v>
      </c>
      <c r="I272" s="2" t="s">
        <v>23</v>
      </c>
      <c r="J272" s="13">
        <f t="shared" ref="J272:L272" si="198">J273</f>
        <v>0</v>
      </c>
      <c r="K272" s="13">
        <f t="shared" si="198"/>
        <v>0</v>
      </c>
      <c r="L272" s="13">
        <f t="shared" si="198"/>
        <v>0</v>
      </c>
    </row>
    <row r="273" spans="1:12" ht="75" hidden="1" x14ac:dyDescent="0.25">
      <c r="A273" s="42" t="s">
        <v>9</v>
      </c>
      <c r="B273" s="42"/>
      <c r="C273" s="42"/>
      <c r="D273" s="42"/>
      <c r="E273" s="73">
        <v>852</v>
      </c>
      <c r="F273" s="2" t="s">
        <v>101</v>
      </c>
      <c r="G273" s="2" t="s">
        <v>64</v>
      </c>
      <c r="H273" s="3" t="s">
        <v>172</v>
      </c>
      <c r="I273" s="2" t="s">
        <v>24</v>
      </c>
      <c r="J273" s="13">
        <f>'6.ВС'!J336</f>
        <v>0</v>
      </c>
      <c r="K273" s="13">
        <f>'6.ВС'!K336</f>
        <v>0</v>
      </c>
      <c r="L273" s="13">
        <f>'6.ВС'!L336</f>
        <v>0</v>
      </c>
    </row>
    <row r="274" spans="1:12" ht="18.75" hidden="1" customHeight="1" x14ac:dyDescent="0.25">
      <c r="A274" s="42" t="s">
        <v>25</v>
      </c>
      <c r="B274" s="42"/>
      <c r="C274" s="42"/>
      <c r="D274" s="42"/>
      <c r="E274" s="73">
        <v>852</v>
      </c>
      <c r="F274" s="2" t="s">
        <v>101</v>
      </c>
      <c r="G274" s="2" t="s">
        <v>64</v>
      </c>
      <c r="H274" s="3" t="s">
        <v>172</v>
      </c>
      <c r="I274" s="2" t="s">
        <v>26</v>
      </c>
      <c r="J274" s="13">
        <f t="shared" ref="J274:L274" si="199">J275</f>
        <v>0</v>
      </c>
      <c r="K274" s="13">
        <f t="shared" si="199"/>
        <v>0</v>
      </c>
      <c r="L274" s="13">
        <f t="shared" si="199"/>
        <v>0</v>
      </c>
    </row>
    <row r="275" spans="1:12" ht="30" hidden="1" x14ac:dyDescent="0.25">
      <c r="A275" s="42" t="s">
        <v>27</v>
      </c>
      <c r="B275" s="42"/>
      <c r="C275" s="42"/>
      <c r="D275" s="42"/>
      <c r="E275" s="73">
        <v>852</v>
      </c>
      <c r="F275" s="2" t="s">
        <v>101</v>
      </c>
      <c r="G275" s="2" t="s">
        <v>64</v>
      </c>
      <c r="H275" s="3" t="s">
        <v>172</v>
      </c>
      <c r="I275" s="2" t="s">
        <v>28</v>
      </c>
      <c r="J275" s="13">
        <f>'6.ВС'!J338</f>
        <v>0</v>
      </c>
      <c r="K275" s="13">
        <f>'6.ВС'!K338</f>
        <v>0</v>
      </c>
      <c r="L275" s="13">
        <f>'6.ВС'!L338</f>
        <v>0</v>
      </c>
    </row>
    <row r="276" spans="1:12" ht="28.5" hidden="1" customHeight="1" x14ac:dyDescent="0.25">
      <c r="A276" s="28" t="s">
        <v>435</v>
      </c>
      <c r="B276" s="42"/>
      <c r="C276" s="42"/>
      <c r="D276" s="42"/>
      <c r="E276" s="73">
        <v>852</v>
      </c>
      <c r="F276" s="2" t="s">
        <v>101</v>
      </c>
      <c r="G276" s="2" t="s">
        <v>64</v>
      </c>
      <c r="H276" s="37" t="s">
        <v>436</v>
      </c>
      <c r="I276" s="2"/>
      <c r="J276" s="13">
        <f t="shared" ref="J276:L277" si="200">J277</f>
        <v>0</v>
      </c>
      <c r="K276" s="13">
        <f t="shared" si="200"/>
        <v>0</v>
      </c>
      <c r="L276" s="13">
        <f t="shared" si="200"/>
        <v>0</v>
      </c>
    </row>
    <row r="277" spans="1:12" ht="30" hidden="1" x14ac:dyDescent="0.25">
      <c r="A277" s="28" t="s">
        <v>126</v>
      </c>
      <c r="B277" s="42"/>
      <c r="C277" s="42"/>
      <c r="D277" s="42"/>
      <c r="E277" s="73">
        <v>852</v>
      </c>
      <c r="F277" s="2" t="s">
        <v>101</v>
      </c>
      <c r="G277" s="2" t="s">
        <v>64</v>
      </c>
      <c r="H277" s="37" t="s">
        <v>436</v>
      </c>
      <c r="I277" s="2" t="s">
        <v>127</v>
      </c>
      <c r="J277" s="13">
        <f t="shared" si="200"/>
        <v>0</v>
      </c>
      <c r="K277" s="13">
        <f t="shared" si="200"/>
        <v>0</v>
      </c>
      <c r="L277" s="13">
        <f t="shared" ref="L277" si="201">L278</f>
        <v>0</v>
      </c>
    </row>
    <row r="278" spans="1:12" ht="45.75" hidden="1" customHeight="1" x14ac:dyDescent="0.25">
      <c r="A278" s="28" t="s">
        <v>128</v>
      </c>
      <c r="B278" s="42"/>
      <c r="C278" s="42"/>
      <c r="D278" s="42"/>
      <c r="E278" s="73">
        <v>852</v>
      </c>
      <c r="F278" s="2" t="s">
        <v>101</v>
      </c>
      <c r="G278" s="2" t="s">
        <v>64</v>
      </c>
      <c r="H278" s="37" t="s">
        <v>436</v>
      </c>
      <c r="I278" s="2" t="s">
        <v>129</v>
      </c>
      <c r="J278" s="13">
        <f>'6.ВС'!J341</f>
        <v>0</v>
      </c>
      <c r="K278" s="13">
        <f>'6.ВС'!K341</f>
        <v>0</v>
      </c>
      <c r="L278" s="13">
        <f>'6.ВС'!L341</f>
        <v>0</v>
      </c>
    </row>
    <row r="279" spans="1:12" ht="25.5" customHeight="1" x14ac:dyDescent="0.25">
      <c r="A279" s="12" t="s">
        <v>103</v>
      </c>
      <c r="B279" s="42"/>
      <c r="C279" s="42"/>
      <c r="D279" s="42"/>
      <c r="E279" s="73">
        <v>851</v>
      </c>
      <c r="F279" s="2" t="s">
        <v>75</v>
      </c>
      <c r="G279" s="2"/>
      <c r="H279" s="3"/>
      <c r="I279" s="2"/>
      <c r="J279" s="13">
        <f>J280+J312</f>
        <v>0</v>
      </c>
      <c r="K279" s="13">
        <f t="shared" ref="K279" si="202">K280+K312</f>
        <v>0</v>
      </c>
      <c r="L279" s="13">
        <f t="shared" ref="L279" si="203">L280+L312</f>
        <v>0</v>
      </c>
    </row>
    <row r="280" spans="1:12" ht="20.25" hidden="1" customHeight="1" x14ac:dyDescent="0.25">
      <c r="A280" s="12" t="s">
        <v>104</v>
      </c>
      <c r="B280" s="42"/>
      <c r="C280" s="42"/>
      <c r="D280" s="42"/>
      <c r="E280" s="73">
        <v>851</v>
      </c>
      <c r="F280" s="2" t="s">
        <v>75</v>
      </c>
      <c r="G280" s="2" t="s">
        <v>11</v>
      </c>
      <c r="H280" s="3"/>
      <c r="I280" s="2"/>
      <c r="J280" s="13">
        <f t="shared" ref="J280" si="204">J284+J287+J298+J281+J290+J295+J303+J306+J309</f>
        <v>0</v>
      </c>
      <c r="K280" s="13">
        <f t="shared" ref="K280" si="205">K284+K287+K298+K281+K290+K295+K303+K306+K309</f>
        <v>0</v>
      </c>
      <c r="L280" s="13">
        <f t="shared" ref="L280" si="206">L284+L287+L298+L281+L290+L295+L303+L306+L309</f>
        <v>0</v>
      </c>
    </row>
    <row r="281" spans="1:12" ht="159" hidden="1" customHeight="1" x14ac:dyDescent="0.25">
      <c r="A281" s="12" t="s">
        <v>114</v>
      </c>
      <c r="B281" s="42"/>
      <c r="C281" s="42"/>
      <c r="D281" s="42"/>
      <c r="E281" s="73">
        <v>851</v>
      </c>
      <c r="F281" s="2" t="s">
        <v>75</v>
      </c>
      <c r="G281" s="2" t="s">
        <v>11</v>
      </c>
      <c r="H281" s="3" t="s">
        <v>115</v>
      </c>
      <c r="I281" s="2"/>
      <c r="J281" s="13">
        <f t="shared" ref="J281:L282" si="207">J282</f>
        <v>0</v>
      </c>
      <c r="K281" s="13">
        <f t="shared" si="207"/>
        <v>0</v>
      </c>
      <c r="L281" s="13">
        <f t="shared" si="207"/>
        <v>0</v>
      </c>
    </row>
    <row r="282" spans="1:12" ht="63" hidden="1" customHeight="1" x14ac:dyDescent="0.25">
      <c r="A282" s="42" t="s">
        <v>53</v>
      </c>
      <c r="B282" s="42"/>
      <c r="C282" s="42"/>
      <c r="D282" s="42"/>
      <c r="E282" s="73">
        <v>851</v>
      </c>
      <c r="F282" s="2" t="s">
        <v>75</v>
      </c>
      <c r="G282" s="2" t="s">
        <v>11</v>
      </c>
      <c r="H282" s="3" t="s">
        <v>115</v>
      </c>
      <c r="I282" s="2" t="s">
        <v>107</v>
      </c>
      <c r="J282" s="13">
        <f t="shared" si="207"/>
        <v>0</v>
      </c>
      <c r="K282" s="13">
        <f t="shared" si="207"/>
        <v>0</v>
      </c>
      <c r="L282" s="13">
        <f t="shared" ref="L282" si="208">L283</f>
        <v>0</v>
      </c>
    </row>
    <row r="283" spans="1:12" ht="30" hidden="1" x14ac:dyDescent="0.25">
      <c r="A283" s="42" t="s">
        <v>108</v>
      </c>
      <c r="B283" s="42"/>
      <c r="C283" s="42"/>
      <c r="D283" s="42"/>
      <c r="E283" s="73">
        <v>851</v>
      </c>
      <c r="F283" s="2" t="s">
        <v>75</v>
      </c>
      <c r="G283" s="2" t="s">
        <v>11</v>
      </c>
      <c r="H283" s="3" t="s">
        <v>115</v>
      </c>
      <c r="I283" s="2" t="s">
        <v>109</v>
      </c>
      <c r="J283" s="13">
        <f>'6.ВС'!J148</f>
        <v>0</v>
      </c>
      <c r="K283" s="13">
        <f>'6.ВС'!K148</f>
        <v>0</v>
      </c>
      <c r="L283" s="13">
        <f>'6.ВС'!L148</f>
        <v>0</v>
      </c>
    </row>
    <row r="284" spans="1:12" hidden="1" x14ac:dyDescent="0.25">
      <c r="A284" s="12" t="s">
        <v>105</v>
      </c>
      <c r="B284" s="42"/>
      <c r="C284" s="42"/>
      <c r="D284" s="42"/>
      <c r="E284" s="73">
        <v>851</v>
      </c>
      <c r="F284" s="2" t="s">
        <v>75</v>
      </c>
      <c r="G284" s="2" t="s">
        <v>11</v>
      </c>
      <c r="H284" s="3" t="s">
        <v>106</v>
      </c>
      <c r="I284" s="2"/>
      <c r="J284" s="13">
        <f t="shared" ref="J284:L284" si="209">J285</f>
        <v>0</v>
      </c>
      <c r="K284" s="13">
        <f t="shared" si="209"/>
        <v>0</v>
      </c>
      <c r="L284" s="13">
        <f t="shared" si="209"/>
        <v>0</v>
      </c>
    </row>
    <row r="285" spans="1:12" ht="64.5" hidden="1" customHeight="1" x14ac:dyDescent="0.25">
      <c r="A285" s="42" t="s">
        <v>53</v>
      </c>
      <c r="B285" s="42"/>
      <c r="C285" s="42"/>
      <c r="D285" s="42"/>
      <c r="E285" s="73">
        <v>851</v>
      </c>
      <c r="F285" s="2" t="s">
        <v>75</v>
      </c>
      <c r="G285" s="2" t="s">
        <v>11</v>
      </c>
      <c r="H285" s="3" t="s">
        <v>106</v>
      </c>
      <c r="I285" s="2" t="s">
        <v>107</v>
      </c>
      <c r="J285" s="13">
        <f t="shared" ref="J285:L285" si="210">J286</f>
        <v>0</v>
      </c>
      <c r="K285" s="13">
        <f t="shared" si="210"/>
        <v>0</v>
      </c>
      <c r="L285" s="13">
        <f t="shared" si="210"/>
        <v>0</v>
      </c>
    </row>
    <row r="286" spans="1:12" ht="30" hidden="1" x14ac:dyDescent="0.25">
      <c r="A286" s="42" t="s">
        <v>108</v>
      </c>
      <c r="B286" s="42"/>
      <c r="C286" s="42"/>
      <c r="D286" s="42"/>
      <c r="E286" s="73">
        <v>851</v>
      </c>
      <c r="F286" s="2" t="s">
        <v>75</v>
      </c>
      <c r="G286" s="2" t="s">
        <v>11</v>
      </c>
      <c r="H286" s="3" t="s">
        <v>106</v>
      </c>
      <c r="I286" s="2" t="s">
        <v>109</v>
      </c>
      <c r="J286" s="13">
        <f>'6.ВС'!J151</f>
        <v>0</v>
      </c>
      <c r="K286" s="13">
        <f>'6.ВС'!K151</f>
        <v>0</v>
      </c>
      <c r="L286" s="13">
        <f>'6.ВС'!L151</f>
        <v>0</v>
      </c>
    </row>
    <row r="287" spans="1:12" ht="30" x14ac:dyDescent="0.25">
      <c r="A287" s="12" t="s">
        <v>110</v>
      </c>
      <c r="B287" s="42"/>
      <c r="C287" s="42"/>
      <c r="D287" s="42"/>
      <c r="E287" s="73">
        <v>851</v>
      </c>
      <c r="F287" s="2" t="s">
        <v>75</v>
      </c>
      <c r="G287" s="2" t="s">
        <v>11</v>
      </c>
      <c r="H287" s="3" t="s">
        <v>111</v>
      </c>
      <c r="I287" s="2"/>
      <c r="J287" s="13">
        <f t="shared" ref="J287:L288" si="211">J288</f>
        <v>290785</v>
      </c>
      <c r="K287" s="13">
        <f t="shared" si="211"/>
        <v>0</v>
      </c>
      <c r="L287" s="13">
        <f t="shared" si="211"/>
        <v>0</v>
      </c>
    </row>
    <row r="288" spans="1:12" ht="80.25" customHeight="1" x14ac:dyDescent="0.25">
      <c r="A288" s="42" t="s">
        <v>53</v>
      </c>
      <c r="B288" s="42"/>
      <c r="C288" s="42"/>
      <c r="D288" s="42"/>
      <c r="E288" s="73">
        <v>851</v>
      </c>
      <c r="F288" s="2" t="s">
        <v>75</v>
      </c>
      <c r="G288" s="2" t="s">
        <v>11</v>
      </c>
      <c r="H288" s="3" t="s">
        <v>111</v>
      </c>
      <c r="I288" s="4">
        <v>600</v>
      </c>
      <c r="J288" s="13">
        <f t="shared" si="211"/>
        <v>290785</v>
      </c>
      <c r="K288" s="13">
        <f t="shared" si="211"/>
        <v>0</v>
      </c>
      <c r="L288" s="13">
        <f t="shared" ref="L288" si="212">L289</f>
        <v>0</v>
      </c>
    </row>
    <row r="289" spans="1:12" ht="30" x14ac:dyDescent="0.25">
      <c r="A289" s="42" t="s">
        <v>108</v>
      </c>
      <c r="B289" s="42"/>
      <c r="C289" s="42"/>
      <c r="D289" s="42"/>
      <c r="E289" s="73">
        <v>851</v>
      </c>
      <c r="F289" s="2" t="s">
        <v>75</v>
      </c>
      <c r="G289" s="2" t="s">
        <v>11</v>
      </c>
      <c r="H289" s="3" t="s">
        <v>111</v>
      </c>
      <c r="I289" s="2" t="s">
        <v>109</v>
      </c>
      <c r="J289" s="13">
        <f>'6.ВС'!J154</f>
        <v>290785</v>
      </c>
      <c r="K289" s="13">
        <f>'6.ВС'!K154</f>
        <v>0</v>
      </c>
      <c r="L289" s="13">
        <f>'6.ВС'!L154</f>
        <v>0</v>
      </c>
    </row>
    <row r="290" spans="1:12" ht="30" x14ac:dyDescent="0.25">
      <c r="A290" s="12" t="s">
        <v>116</v>
      </c>
      <c r="B290" s="42"/>
      <c r="C290" s="42"/>
      <c r="D290" s="42"/>
      <c r="E290" s="73">
        <v>851</v>
      </c>
      <c r="F290" s="2" t="s">
        <v>75</v>
      </c>
      <c r="G290" s="2" t="s">
        <v>11</v>
      </c>
      <c r="H290" s="3" t="s">
        <v>117</v>
      </c>
      <c r="I290" s="2"/>
      <c r="J290" s="13">
        <f t="shared" ref="J290" si="213">J291+J293</f>
        <v>-75785</v>
      </c>
      <c r="K290" s="13">
        <f t="shared" ref="K290" si="214">K291+K293</f>
        <v>0</v>
      </c>
      <c r="L290" s="13">
        <f t="shared" ref="L290" si="215">L291+L293</f>
        <v>0</v>
      </c>
    </row>
    <row r="291" spans="1:12" ht="60" x14ac:dyDescent="0.25">
      <c r="A291" s="42" t="s">
        <v>22</v>
      </c>
      <c r="B291" s="41"/>
      <c r="C291" s="41"/>
      <c r="D291" s="41"/>
      <c r="E291" s="73">
        <v>851</v>
      </c>
      <c r="F291" s="2" t="s">
        <v>75</v>
      </c>
      <c r="G291" s="2" t="s">
        <v>11</v>
      </c>
      <c r="H291" s="3" t="s">
        <v>117</v>
      </c>
      <c r="I291" s="2" t="s">
        <v>23</v>
      </c>
      <c r="J291" s="13">
        <f t="shared" ref="J291:L291" si="216">J292</f>
        <v>-40785</v>
      </c>
      <c r="K291" s="13">
        <f t="shared" si="216"/>
        <v>0</v>
      </c>
      <c r="L291" s="13">
        <f t="shared" si="216"/>
        <v>0</v>
      </c>
    </row>
    <row r="292" spans="1:12" ht="75.75" customHeight="1" x14ac:dyDescent="0.25">
      <c r="A292" s="42" t="s">
        <v>9</v>
      </c>
      <c r="B292" s="42"/>
      <c r="C292" s="42"/>
      <c r="D292" s="42"/>
      <c r="E292" s="73">
        <v>851</v>
      </c>
      <c r="F292" s="2" t="s">
        <v>75</v>
      </c>
      <c r="G292" s="2" t="s">
        <v>11</v>
      </c>
      <c r="H292" s="3" t="s">
        <v>117</v>
      </c>
      <c r="I292" s="2" t="s">
        <v>24</v>
      </c>
      <c r="J292" s="13">
        <f>'6.ВС'!J157</f>
        <v>-40785</v>
      </c>
      <c r="K292" s="13">
        <f>'6.ВС'!K157</f>
        <v>0</v>
      </c>
      <c r="L292" s="13">
        <f>'6.ВС'!L157</f>
        <v>0</v>
      </c>
    </row>
    <row r="293" spans="1:12" ht="63" customHeight="1" x14ac:dyDescent="0.25">
      <c r="A293" s="42" t="s">
        <v>53</v>
      </c>
      <c r="B293" s="42"/>
      <c r="C293" s="42"/>
      <c r="D293" s="42"/>
      <c r="E293" s="73">
        <v>851</v>
      </c>
      <c r="F293" s="2" t="s">
        <v>75</v>
      </c>
      <c r="G293" s="2" t="s">
        <v>11</v>
      </c>
      <c r="H293" s="3" t="s">
        <v>117</v>
      </c>
      <c r="I293" s="2" t="s">
        <v>107</v>
      </c>
      <c r="J293" s="13">
        <f t="shared" ref="J293:L293" si="217">J294</f>
        <v>-35000</v>
      </c>
      <c r="K293" s="13">
        <f t="shared" si="217"/>
        <v>0</v>
      </c>
      <c r="L293" s="13">
        <f t="shared" si="217"/>
        <v>0</v>
      </c>
    </row>
    <row r="294" spans="1:12" ht="30" x14ac:dyDescent="0.25">
      <c r="A294" s="42" t="s">
        <v>108</v>
      </c>
      <c r="B294" s="42"/>
      <c r="C294" s="42"/>
      <c r="D294" s="42"/>
      <c r="E294" s="73">
        <v>851</v>
      </c>
      <c r="F294" s="2" t="s">
        <v>75</v>
      </c>
      <c r="G294" s="2" t="s">
        <v>11</v>
      </c>
      <c r="H294" s="3" t="s">
        <v>117</v>
      </c>
      <c r="I294" s="2" t="s">
        <v>109</v>
      </c>
      <c r="J294" s="13">
        <f>'6.ВС'!J159</f>
        <v>-35000</v>
      </c>
      <c r="K294" s="13">
        <f>'6.ВС'!K159</f>
        <v>0</v>
      </c>
      <c r="L294" s="13">
        <f>'6.ВС'!L159</f>
        <v>0</v>
      </c>
    </row>
    <row r="295" spans="1:12" ht="50.25" customHeight="1" x14ac:dyDescent="0.25">
      <c r="A295" s="6" t="s">
        <v>329</v>
      </c>
      <c r="B295" s="42"/>
      <c r="C295" s="42"/>
      <c r="D295" s="42"/>
      <c r="E295" s="73">
        <v>851</v>
      </c>
      <c r="F295" s="2" t="s">
        <v>75</v>
      </c>
      <c r="G295" s="2" t="s">
        <v>11</v>
      </c>
      <c r="H295" s="3" t="s">
        <v>330</v>
      </c>
      <c r="I295" s="2"/>
      <c r="J295" s="13">
        <f t="shared" ref="J295" si="218">J296</f>
        <v>-215000</v>
      </c>
      <c r="K295" s="13"/>
      <c r="L295" s="13"/>
    </row>
    <row r="296" spans="1:12" ht="60" x14ac:dyDescent="0.25">
      <c r="A296" s="42" t="s">
        <v>22</v>
      </c>
      <c r="B296" s="42"/>
      <c r="C296" s="42"/>
      <c r="D296" s="42"/>
      <c r="E296" s="73">
        <v>851</v>
      </c>
      <c r="F296" s="2" t="s">
        <v>75</v>
      </c>
      <c r="G296" s="2" t="s">
        <v>11</v>
      </c>
      <c r="H296" s="3" t="s">
        <v>330</v>
      </c>
      <c r="I296" s="2" t="s">
        <v>23</v>
      </c>
      <c r="J296" s="13">
        <f t="shared" ref="J296" si="219">J297</f>
        <v>-215000</v>
      </c>
      <c r="K296" s="13"/>
      <c r="L296" s="13"/>
    </row>
    <row r="297" spans="1:12" ht="64.5" customHeight="1" x14ac:dyDescent="0.25">
      <c r="A297" s="42" t="s">
        <v>9</v>
      </c>
      <c r="B297" s="42"/>
      <c r="C297" s="42"/>
      <c r="D297" s="42"/>
      <c r="E297" s="73">
        <v>851</v>
      </c>
      <c r="F297" s="2" t="s">
        <v>75</v>
      </c>
      <c r="G297" s="2" t="s">
        <v>11</v>
      </c>
      <c r="H297" s="3" t="s">
        <v>330</v>
      </c>
      <c r="I297" s="2" t="s">
        <v>24</v>
      </c>
      <c r="J297" s="13">
        <f>'6.ВС'!J162</f>
        <v>-215000</v>
      </c>
      <c r="K297" s="13"/>
      <c r="L297" s="13"/>
    </row>
    <row r="298" spans="1:12" ht="153" hidden="1" customHeight="1" x14ac:dyDescent="0.25">
      <c r="A298" s="12" t="s">
        <v>112</v>
      </c>
      <c r="B298" s="42"/>
      <c r="C298" s="42"/>
      <c r="D298" s="42"/>
      <c r="E298" s="73">
        <v>851</v>
      </c>
      <c r="F298" s="2" t="s">
        <v>75</v>
      </c>
      <c r="G298" s="2" t="s">
        <v>11</v>
      </c>
      <c r="H298" s="3" t="s">
        <v>113</v>
      </c>
      <c r="I298" s="4"/>
      <c r="J298" s="13">
        <f t="shared" ref="J298" si="220">J299+J301</f>
        <v>0</v>
      </c>
      <c r="K298" s="13">
        <f t="shared" ref="K298" si="221">K299+K301</f>
        <v>0</v>
      </c>
      <c r="L298" s="13">
        <f t="shared" ref="L298" si="222">L299+L301</f>
        <v>0</v>
      </c>
    </row>
    <row r="299" spans="1:12" ht="60" hidden="1" x14ac:dyDescent="0.25">
      <c r="A299" s="42" t="s">
        <v>22</v>
      </c>
      <c r="B299" s="42"/>
      <c r="C299" s="42"/>
      <c r="D299" s="42"/>
      <c r="E299" s="73">
        <v>851</v>
      </c>
      <c r="F299" s="2" t="s">
        <v>75</v>
      </c>
      <c r="G299" s="2" t="s">
        <v>11</v>
      </c>
      <c r="H299" s="3" t="s">
        <v>113</v>
      </c>
      <c r="I299" s="4">
        <v>200</v>
      </c>
      <c r="J299" s="13">
        <f t="shared" ref="J299:L299" si="223">J300</f>
        <v>0</v>
      </c>
      <c r="K299" s="13">
        <f t="shared" si="223"/>
        <v>0</v>
      </c>
      <c r="L299" s="13">
        <f t="shared" si="223"/>
        <v>0</v>
      </c>
    </row>
    <row r="300" spans="1:12" ht="75" hidden="1" x14ac:dyDescent="0.25">
      <c r="A300" s="42" t="s">
        <v>9</v>
      </c>
      <c r="B300" s="42"/>
      <c r="C300" s="42"/>
      <c r="D300" s="42"/>
      <c r="E300" s="73">
        <v>851</v>
      </c>
      <c r="F300" s="2" t="s">
        <v>75</v>
      </c>
      <c r="G300" s="2" t="s">
        <v>11</v>
      </c>
      <c r="H300" s="3" t="s">
        <v>113</v>
      </c>
      <c r="I300" s="4">
        <v>240</v>
      </c>
      <c r="J300" s="13">
        <f>'6.ВС'!J165</f>
        <v>0</v>
      </c>
      <c r="K300" s="13">
        <f>'6.ВС'!K165</f>
        <v>0</v>
      </c>
      <c r="L300" s="13">
        <f>'6.ВС'!L165</f>
        <v>0</v>
      </c>
    </row>
    <row r="301" spans="1:12" ht="64.5" hidden="1" customHeight="1" x14ac:dyDescent="0.25">
      <c r="A301" s="42" t="s">
        <v>53</v>
      </c>
      <c r="B301" s="42"/>
      <c r="C301" s="42"/>
      <c r="D301" s="42"/>
      <c r="E301" s="73">
        <v>851</v>
      </c>
      <c r="F301" s="2" t="s">
        <v>75</v>
      </c>
      <c r="G301" s="2" t="s">
        <v>11</v>
      </c>
      <c r="H301" s="3" t="s">
        <v>113</v>
      </c>
      <c r="I301" s="4">
        <v>600</v>
      </c>
      <c r="J301" s="13">
        <f t="shared" ref="J301:L301" si="224">J302</f>
        <v>0</v>
      </c>
      <c r="K301" s="13">
        <f t="shared" si="224"/>
        <v>0</v>
      </c>
      <c r="L301" s="13">
        <f t="shared" si="224"/>
        <v>0</v>
      </c>
    </row>
    <row r="302" spans="1:12" ht="30" hidden="1" x14ac:dyDescent="0.25">
      <c r="A302" s="42" t="s">
        <v>108</v>
      </c>
      <c r="B302" s="42"/>
      <c r="C302" s="42"/>
      <c r="D302" s="42"/>
      <c r="E302" s="73">
        <v>851</v>
      </c>
      <c r="F302" s="2" t="s">
        <v>75</v>
      </c>
      <c r="G302" s="2" t="s">
        <v>11</v>
      </c>
      <c r="H302" s="3" t="s">
        <v>113</v>
      </c>
      <c r="I302" s="2" t="s">
        <v>109</v>
      </c>
      <c r="J302" s="13">
        <f>'6.ВС'!J167</f>
        <v>0</v>
      </c>
      <c r="K302" s="13">
        <f>'6.ВС'!K167</f>
        <v>0</v>
      </c>
      <c r="L302" s="13">
        <f>'6.ВС'!L167</f>
        <v>0</v>
      </c>
    </row>
    <row r="303" spans="1:12" ht="90" hidden="1" x14ac:dyDescent="0.25">
      <c r="A303" s="12" t="s">
        <v>343</v>
      </c>
      <c r="B303" s="42"/>
      <c r="C303" s="42"/>
      <c r="D303" s="42"/>
      <c r="E303" s="73">
        <v>851</v>
      </c>
      <c r="F303" s="3" t="s">
        <v>75</v>
      </c>
      <c r="G303" s="3" t="s">
        <v>11</v>
      </c>
      <c r="H303" s="3" t="s">
        <v>334</v>
      </c>
      <c r="I303" s="3"/>
      <c r="J303" s="13">
        <f t="shared" ref="J303:L303" si="225">J304</f>
        <v>0</v>
      </c>
      <c r="K303" s="13">
        <f t="shared" si="225"/>
        <v>0</v>
      </c>
      <c r="L303" s="13">
        <f t="shared" si="225"/>
        <v>0</v>
      </c>
    </row>
    <row r="304" spans="1:12" ht="61.5" hidden="1" customHeight="1" x14ac:dyDescent="0.25">
      <c r="A304" s="42" t="s">
        <v>53</v>
      </c>
      <c r="B304" s="42"/>
      <c r="C304" s="42"/>
      <c r="D304" s="42"/>
      <c r="E304" s="73">
        <v>851</v>
      </c>
      <c r="F304" s="2" t="s">
        <v>75</v>
      </c>
      <c r="G304" s="2" t="s">
        <v>11</v>
      </c>
      <c r="H304" s="3" t="s">
        <v>334</v>
      </c>
      <c r="I304" s="2" t="s">
        <v>107</v>
      </c>
      <c r="J304" s="13">
        <f t="shared" ref="J304:L304" si="226">J305</f>
        <v>0</v>
      </c>
      <c r="K304" s="13">
        <f t="shared" si="226"/>
        <v>0</v>
      </c>
      <c r="L304" s="13">
        <f t="shared" si="226"/>
        <v>0</v>
      </c>
    </row>
    <row r="305" spans="1:12" ht="30" hidden="1" x14ac:dyDescent="0.25">
      <c r="A305" s="42" t="s">
        <v>54</v>
      </c>
      <c r="B305" s="42"/>
      <c r="C305" s="42"/>
      <c r="D305" s="42"/>
      <c r="E305" s="73">
        <v>851</v>
      </c>
      <c r="F305" s="2" t="s">
        <v>75</v>
      </c>
      <c r="G305" s="2" t="s">
        <v>11</v>
      </c>
      <c r="H305" s="3" t="s">
        <v>334</v>
      </c>
      <c r="I305" s="2" t="s">
        <v>109</v>
      </c>
      <c r="J305" s="13">
        <f>'6.ВС'!J170</f>
        <v>0</v>
      </c>
      <c r="K305" s="13">
        <f>'6.ВС'!K170</f>
        <v>0</v>
      </c>
      <c r="L305" s="13">
        <f>'6.ВС'!L170</f>
        <v>0</v>
      </c>
    </row>
    <row r="306" spans="1:12" ht="30" hidden="1" x14ac:dyDescent="0.25">
      <c r="A306" s="6" t="s">
        <v>345</v>
      </c>
      <c r="B306" s="42"/>
      <c r="C306" s="42"/>
      <c r="D306" s="42"/>
      <c r="E306" s="73">
        <v>851</v>
      </c>
      <c r="F306" s="2" t="s">
        <v>75</v>
      </c>
      <c r="G306" s="2" t="s">
        <v>11</v>
      </c>
      <c r="H306" s="3" t="s">
        <v>341</v>
      </c>
      <c r="I306" s="2"/>
      <c r="J306" s="13">
        <f t="shared" ref="J306:L307" si="227">J307</f>
        <v>0</v>
      </c>
      <c r="K306" s="13">
        <f t="shared" si="227"/>
        <v>0</v>
      </c>
      <c r="L306" s="13">
        <f t="shared" si="227"/>
        <v>0</v>
      </c>
    </row>
    <row r="307" spans="1:12" ht="75" hidden="1" x14ac:dyDescent="0.25">
      <c r="A307" s="42" t="s">
        <v>53</v>
      </c>
      <c r="B307" s="42"/>
      <c r="C307" s="42"/>
      <c r="D307" s="42"/>
      <c r="E307" s="73">
        <v>851</v>
      </c>
      <c r="F307" s="2" t="s">
        <v>75</v>
      </c>
      <c r="G307" s="2" t="s">
        <v>11</v>
      </c>
      <c r="H307" s="3" t="s">
        <v>341</v>
      </c>
      <c r="I307" s="2" t="s">
        <v>107</v>
      </c>
      <c r="J307" s="13">
        <f t="shared" si="227"/>
        <v>0</v>
      </c>
      <c r="K307" s="13">
        <f t="shared" si="227"/>
        <v>0</v>
      </c>
      <c r="L307" s="13">
        <f t="shared" ref="L307" si="228">L308</f>
        <v>0</v>
      </c>
    </row>
    <row r="308" spans="1:12" ht="30" hidden="1" x14ac:dyDescent="0.25">
      <c r="A308" s="42" t="s">
        <v>54</v>
      </c>
      <c r="B308" s="42"/>
      <c r="C308" s="42"/>
      <c r="D308" s="42"/>
      <c r="E308" s="73">
        <v>851</v>
      </c>
      <c r="F308" s="2" t="s">
        <v>75</v>
      </c>
      <c r="G308" s="2" t="s">
        <v>11</v>
      </c>
      <c r="H308" s="3" t="s">
        <v>341</v>
      </c>
      <c r="I308" s="2" t="s">
        <v>109</v>
      </c>
      <c r="J308" s="13">
        <f>'6.ВС'!J173</f>
        <v>0</v>
      </c>
      <c r="K308" s="13">
        <f>'6.ВС'!K173</f>
        <v>0</v>
      </c>
      <c r="L308" s="13">
        <f>'6.ВС'!L173</f>
        <v>0</v>
      </c>
    </row>
    <row r="309" spans="1:12" ht="120" hidden="1" x14ac:dyDescent="0.25">
      <c r="A309" s="6" t="s">
        <v>348</v>
      </c>
      <c r="B309" s="42"/>
      <c r="C309" s="42"/>
      <c r="D309" s="42"/>
      <c r="E309" s="73"/>
      <c r="F309" s="3" t="s">
        <v>75</v>
      </c>
      <c r="G309" s="3" t="s">
        <v>11</v>
      </c>
      <c r="H309" s="3" t="s">
        <v>337</v>
      </c>
      <c r="I309" s="3"/>
      <c r="J309" s="13">
        <f>J310</f>
        <v>0</v>
      </c>
      <c r="K309" s="13">
        <f t="shared" ref="K309:K310" si="229">K310</f>
        <v>0</v>
      </c>
      <c r="L309" s="13">
        <f t="shared" ref="L309:L310" si="230">L310</f>
        <v>0</v>
      </c>
    </row>
    <row r="310" spans="1:12" ht="75" hidden="1" x14ac:dyDescent="0.25">
      <c r="A310" s="42" t="s">
        <v>53</v>
      </c>
      <c r="B310" s="42"/>
      <c r="C310" s="42"/>
      <c r="D310" s="42"/>
      <c r="E310" s="73"/>
      <c r="F310" s="2" t="s">
        <v>75</v>
      </c>
      <c r="G310" s="2" t="s">
        <v>11</v>
      </c>
      <c r="H310" s="3" t="s">
        <v>337</v>
      </c>
      <c r="I310" s="2" t="s">
        <v>107</v>
      </c>
      <c r="J310" s="13">
        <f>J311</f>
        <v>0</v>
      </c>
      <c r="K310" s="13">
        <f t="shared" si="229"/>
        <v>0</v>
      </c>
      <c r="L310" s="13">
        <f t="shared" si="230"/>
        <v>0</v>
      </c>
    </row>
    <row r="311" spans="1:12" ht="30" hidden="1" x14ac:dyDescent="0.25">
      <c r="A311" s="42" t="s">
        <v>108</v>
      </c>
      <c r="B311" s="42"/>
      <c r="C311" s="42"/>
      <c r="D311" s="42"/>
      <c r="E311" s="73"/>
      <c r="F311" s="2" t="s">
        <v>75</v>
      </c>
      <c r="G311" s="2" t="s">
        <v>11</v>
      </c>
      <c r="H311" s="3" t="s">
        <v>337</v>
      </c>
      <c r="I311" s="2" t="s">
        <v>109</v>
      </c>
      <c r="J311" s="13">
        <f>'6.ВС'!J176</f>
        <v>0</v>
      </c>
      <c r="K311" s="13">
        <f>'6.ВС'!K176</f>
        <v>0</v>
      </c>
      <c r="L311" s="13">
        <f>'6.ВС'!L176</f>
        <v>0</v>
      </c>
    </row>
    <row r="312" spans="1:12" ht="30.75" hidden="1" customHeight="1" x14ac:dyDescent="0.25">
      <c r="A312" s="12" t="s">
        <v>118</v>
      </c>
      <c r="B312" s="42"/>
      <c r="C312" s="42"/>
      <c r="D312" s="42"/>
      <c r="E312" s="73">
        <v>851</v>
      </c>
      <c r="F312" s="2" t="s">
        <v>75</v>
      </c>
      <c r="G312" s="2" t="s">
        <v>13</v>
      </c>
      <c r="H312" s="3"/>
      <c r="I312" s="2"/>
      <c r="J312" s="58">
        <f t="shared" ref="J312:L314" si="231">J313</f>
        <v>0</v>
      </c>
      <c r="K312" s="58">
        <f t="shared" si="231"/>
        <v>0</v>
      </c>
      <c r="L312" s="58">
        <f t="shared" si="231"/>
        <v>0</v>
      </c>
    </row>
    <row r="313" spans="1:12" ht="48.75" hidden="1" customHeight="1" x14ac:dyDescent="0.25">
      <c r="A313" s="12" t="s">
        <v>119</v>
      </c>
      <c r="B313" s="42"/>
      <c r="C313" s="42"/>
      <c r="D313" s="42"/>
      <c r="E313" s="73">
        <v>851</v>
      </c>
      <c r="F313" s="2" t="s">
        <v>75</v>
      </c>
      <c r="G313" s="2" t="s">
        <v>13</v>
      </c>
      <c r="H313" s="3" t="s">
        <v>120</v>
      </c>
      <c r="I313" s="2"/>
      <c r="J313" s="13">
        <f t="shared" si="231"/>
        <v>0</v>
      </c>
      <c r="K313" s="13">
        <f t="shared" si="231"/>
        <v>0</v>
      </c>
      <c r="L313" s="13">
        <f t="shared" ref="L313:L314" si="232">L314</f>
        <v>0</v>
      </c>
    </row>
    <row r="314" spans="1:12" ht="60" hidden="1" x14ac:dyDescent="0.25">
      <c r="A314" s="42" t="s">
        <v>22</v>
      </c>
      <c r="B314" s="41"/>
      <c r="C314" s="41"/>
      <c r="D314" s="41"/>
      <c r="E314" s="73">
        <v>851</v>
      </c>
      <c r="F314" s="2" t="s">
        <v>75</v>
      </c>
      <c r="G314" s="2" t="s">
        <v>13</v>
      </c>
      <c r="H314" s="3" t="s">
        <v>120</v>
      </c>
      <c r="I314" s="2" t="s">
        <v>23</v>
      </c>
      <c r="J314" s="13">
        <f t="shared" si="231"/>
        <v>0</v>
      </c>
      <c r="K314" s="13">
        <f t="shared" si="231"/>
        <v>0</v>
      </c>
      <c r="L314" s="13">
        <f t="shared" si="232"/>
        <v>0</v>
      </c>
    </row>
    <row r="315" spans="1:12" ht="75" hidden="1" x14ac:dyDescent="0.25">
      <c r="A315" s="42" t="s">
        <v>9</v>
      </c>
      <c r="B315" s="42"/>
      <c r="C315" s="42"/>
      <c r="D315" s="42"/>
      <c r="E315" s="73">
        <v>851</v>
      </c>
      <c r="F315" s="2" t="s">
        <v>75</v>
      </c>
      <c r="G315" s="2" t="s">
        <v>13</v>
      </c>
      <c r="H315" s="3" t="s">
        <v>120</v>
      </c>
      <c r="I315" s="2" t="s">
        <v>24</v>
      </c>
      <c r="J315" s="13">
        <f>'6.ВС'!J180</f>
        <v>0</v>
      </c>
      <c r="K315" s="13">
        <f>'6.ВС'!K180</f>
        <v>0</v>
      </c>
      <c r="L315" s="13">
        <f>'6.ВС'!L180</f>
        <v>0</v>
      </c>
    </row>
    <row r="316" spans="1:12" ht="21" customHeight="1" x14ac:dyDescent="0.25">
      <c r="A316" s="12" t="s">
        <v>121</v>
      </c>
      <c r="B316" s="42"/>
      <c r="C316" s="42"/>
      <c r="D316" s="42"/>
      <c r="E316" s="73">
        <v>852</v>
      </c>
      <c r="F316" s="2" t="s">
        <v>122</v>
      </c>
      <c r="G316" s="2"/>
      <c r="H316" s="3"/>
      <c r="I316" s="2"/>
      <c r="J316" s="13">
        <f>J317+J321+J328+J345</f>
        <v>85000</v>
      </c>
      <c r="K316" s="13">
        <f t="shared" ref="K316" si="233">K317+K321+K328+K345</f>
        <v>0</v>
      </c>
      <c r="L316" s="13">
        <f t="shared" ref="L316" si="234">L317+L321+L328+L345</f>
        <v>0</v>
      </c>
    </row>
    <row r="317" spans="1:12" hidden="1" x14ac:dyDescent="0.25">
      <c r="A317" s="12" t="s">
        <v>123</v>
      </c>
      <c r="B317" s="42"/>
      <c r="C317" s="42"/>
      <c r="D317" s="42"/>
      <c r="E317" s="73">
        <v>851</v>
      </c>
      <c r="F317" s="2" t="s">
        <v>122</v>
      </c>
      <c r="G317" s="2" t="s">
        <v>11</v>
      </c>
      <c r="H317" s="3"/>
      <c r="I317" s="2"/>
      <c r="J317" s="13">
        <f t="shared" ref="J317:L319" si="235">J318</f>
        <v>0</v>
      </c>
      <c r="K317" s="13">
        <f t="shared" si="235"/>
        <v>0</v>
      </c>
      <c r="L317" s="13">
        <f t="shared" si="235"/>
        <v>0</v>
      </c>
    </row>
    <row r="318" spans="1:12" ht="45" hidden="1" x14ac:dyDescent="0.25">
      <c r="A318" s="12" t="s">
        <v>124</v>
      </c>
      <c r="B318" s="42"/>
      <c r="C318" s="42"/>
      <c r="D318" s="42"/>
      <c r="E318" s="73">
        <v>851</v>
      </c>
      <c r="F318" s="2" t="s">
        <v>122</v>
      </c>
      <c r="G318" s="2" t="s">
        <v>11</v>
      </c>
      <c r="H318" s="3" t="s">
        <v>125</v>
      </c>
      <c r="I318" s="2"/>
      <c r="J318" s="13">
        <f t="shared" si="235"/>
        <v>0</v>
      </c>
      <c r="K318" s="13">
        <f t="shared" si="235"/>
        <v>0</v>
      </c>
      <c r="L318" s="13">
        <f t="shared" ref="L318:L319" si="236">L319</f>
        <v>0</v>
      </c>
    </row>
    <row r="319" spans="1:12" ht="30" hidden="1" x14ac:dyDescent="0.25">
      <c r="A319" s="41" t="s">
        <v>126</v>
      </c>
      <c r="B319" s="41"/>
      <c r="C319" s="41"/>
      <c r="D319" s="41"/>
      <c r="E319" s="73">
        <v>851</v>
      </c>
      <c r="F319" s="2" t="s">
        <v>122</v>
      </c>
      <c r="G319" s="2" t="s">
        <v>11</v>
      </c>
      <c r="H319" s="3" t="s">
        <v>125</v>
      </c>
      <c r="I319" s="2" t="s">
        <v>127</v>
      </c>
      <c r="J319" s="13">
        <f t="shared" si="235"/>
        <v>0</v>
      </c>
      <c r="K319" s="13">
        <f t="shared" si="235"/>
        <v>0</v>
      </c>
      <c r="L319" s="13">
        <f t="shared" si="236"/>
        <v>0</v>
      </c>
    </row>
    <row r="320" spans="1:12" ht="60" hidden="1" x14ac:dyDescent="0.25">
      <c r="A320" s="41" t="s">
        <v>128</v>
      </c>
      <c r="B320" s="42"/>
      <c r="C320" s="42"/>
      <c r="D320" s="14"/>
      <c r="E320" s="73">
        <v>851</v>
      </c>
      <c r="F320" s="2" t="s">
        <v>122</v>
      </c>
      <c r="G320" s="2" t="s">
        <v>11</v>
      </c>
      <c r="H320" s="3" t="s">
        <v>125</v>
      </c>
      <c r="I320" s="2" t="s">
        <v>129</v>
      </c>
      <c r="J320" s="13">
        <f>'6.ВС'!J185</f>
        <v>0</v>
      </c>
      <c r="K320" s="13">
        <f>'6.ВС'!K185</f>
        <v>0</v>
      </c>
      <c r="L320" s="13">
        <f>'6.ВС'!L185</f>
        <v>0</v>
      </c>
    </row>
    <row r="321" spans="1:12" ht="30" x14ac:dyDescent="0.25">
      <c r="A321" s="12" t="s">
        <v>130</v>
      </c>
      <c r="B321" s="42"/>
      <c r="C321" s="42"/>
      <c r="D321" s="42"/>
      <c r="E321" s="73">
        <v>852</v>
      </c>
      <c r="F321" s="2" t="s">
        <v>122</v>
      </c>
      <c r="G321" s="2" t="s">
        <v>58</v>
      </c>
      <c r="H321" s="3"/>
      <c r="I321" s="2"/>
      <c r="J321" s="13">
        <f t="shared" ref="J321" si="237">J322+J325</f>
        <v>-25000</v>
      </c>
      <c r="K321" s="13">
        <f t="shared" ref="K321" si="238">K322+K325</f>
        <v>0</v>
      </c>
      <c r="L321" s="13">
        <f t="shared" ref="L321" si="239">L322+L325</f>
        <v>0</v>
      </c>
    </row>
    <row r="322" spans="1:12" ht="90" hidden="1" x14ac:dyDescent="0.25">
      <c r="A322" s="12" t="s">
        <v>173</v>
      </c>
      <c r="B322" s="42"/>
      <c r="C322" s="42"/>
      <c r="D322" s="42"/>
      <c r="E322" s="73">
        <v>852</v>
      </c>
      <c r="F322" s="2" t="s">
        <v>122</v>
      </c>
      <c r="G322" s="2" t="s">
        <v>58</v>
      </c>
      <c r="H322" s="3" t="s">
        <v>174</v>
      </c>
      <c r="I322" s="2"/>
      <c r="J322" s="13">
        <f t="shared" ref="J322:L323" si="240">J323</f>
        <v>0</v>
      </c>
      <c r="K322" s="13">
        <f t="shared" si="240"/>
        <v>0</v>
      </c>
      <c r="L322" s="13">
        <f t="shared" si="240"/>
        <v>0</v>
      </c>
    </row>
    <row r="323" spans="1:12" ht="30" hidden="1" x14ac:dyDescent="0.25">
      <c r="A323" s="41" t="s">
        <v>126</v>
      </c>
      <c r="B323" s="41"/>
      <c r="C323" s="41"/>
      <c r="D323" s="41"/>
      <c r="E323" s="73">
        <v>852</v>
      </c>
      <c r="F323" s="2" t="s">
        <v>122</v>
      </c>
      <c r="G323" s="2" t="s">
        <v>58</v>
      </c>
      <c r="H323" s="3" t="s">
        <v>174</v>
      </c>
      <c r="I323" s="2" t="s">
        <v>127</v>
      </c>
      <c r="J323" s="13">
        <f t="shared" si="240"/>
        <v>0</v>
      </c>
      <c r="K323" s="13">
        <f t="shared" si="240"/>
        <v>0</v>
      </c>
      <c r="L323" s="13">
        <f t="shared" ref="L323" si="241">L324</f>
        <v>0</v>
      </c>
    </row>
    <row r="324" spans="1:12" ht="60" hidden="1" x14ac:dyDescent="0.25">
      <c r="A324" s="41" t="s">
        <v>128</v>
      </c>
      <c r="B324" s="41"/>
      <c r="C324" s="41"/>
      <c r="D324" s="41"/>
      <c r="E324" s="73">
        <v>852</v>
      </c>
      <c r="F324" s="2" t="s">
        <v>122</v>
      </c>
      <c r="G324" s="2" t="s">
        <v>58</v>
      </c>
      <c r="H324" s="3" t="s">
        <v>174</v>
      </c>
      <c r="I324" s="2" t="s">
        <v>129</v>
      </c>
      <c r="J324" s="13">
        <f>'6.ВС'!J346</f>
        <v>0</v>
      </c>
      <c r="K324" s="13">
        <f>'6.ВС'!K346</f>
        <v>0</v>
      </c>
      <c r="L324" s="13">
        <f>'6.ВС'!L346</f>
        <v>0</v>
      </c>
    </row>
    <row r="325" spans="1:12" ht="30" hidden="1" x14ac:dyDescent="0.25">
      <c r="A325" s="12" t="s">
        <v>131</v>
      </c>
      <c r="B325" s="42"/>
      <c r="C325" s="42"/>
      <c r="D325" s="14"/>
      <c r="E325" s="73">
        <v>851</v>
      </c>
      <c r="F325" s="2" t="s">
        <v>122</v>
      </c>
      <c r="G325" s="2" t="s">
        <v>58</v>
      </c>
      <c r="H325" s="3" t="s">
        <v>300</v>
      </c>
      <c r="I325" s="2"/>
      <c r="J325" s="13">
        <f t="shared" ref="J325:L326" si="242">J326</f>
        <v>-25000</v>
      </c>
      <c r="K325" s="13">
        <f t="shared" si="242"/>
        <v>0</v>
      </c>
      <c r="L325" s="13">
        <f t="shared" si="242"/>
        <v>0</v>
      </c>
    </row>
    <row r="326" spans="1:12" ht="30" hidden="1" x14ac:dyDescent="0.25">
      <c r="A326" s="41" t="s">
        <v>126</v>
      </c>
      <c r="B326" s="42"/>
      <c r="C326" s="42"/>
      <c r="D326" s="14"/>
      <c r="E326" s="73">
        <v>851</v>
      </c>
      <c r="F326" s="2" t="s">
        <v>122</v>
      </c>
      <c r="G326" s="2" t="s">
        <v>58</v>
      </c>
      <c r="H326" s="3" t="s">
        <v>300</v>
      </c>
      <c r="I326" s="2" t="s">
        <v>127</v>
      </c>
      <c r="J326" s="13">
        <f t="shared" si="242"/>
        <v>-25000</v>
      </c>
      <c r="K326" s="13">
        <f t="shared" si="242"/>
        <v>0</v>
      </c>
      <c r="L326" s="13">
        <f t="shared" ref="L326" si="243">L327</f>
        <v>0</v>
      </c>
    </row>
    <row r="327" spans="1:12" ht="60" hidden="1" x14ac:dyDescent="0.25">
      <c r="A327" s="41" t="s">
        <v>128</v>
      </c>
      <c r="B327" s="42"/>
      <c r="C327" s="42"/>
      <c r="D327" s="14"/>
      <c r="E327" s="73">
        <v>851</v>
      </c>
      <c r="F327" s="2" t="s">
        <v>122</v>
      </c>
      <c r="G327" s="2" t="s">
        <v>58</v>
      </c>
      <c r="H327" s="3" t="s">
        <v>300</v>
      </c>
      <c r="I327" s="2" t="s">
        <v>129</v>
      </c>
      <c r="J327" s="13">
        <f>'6.ВС'!J189</f>
        <v>-25000</v>
      </c>
      <c r="K327" s="13">
        <f>'6.ВС'!K189</f>
        <v>0</v>
      </c>
      <c r="L327" s="13">
        <f>'6.ВС'!L189</f>
        <v>0</v>
      </c>
    </row>
    <row r="328" spans="1:12" hidden="1" x14ac:dyDescent="0.25">
      <c r="A328" s="12" t="s">
        <v>132</v>
      </c>
      <c r="B328" s="42"/>
      <c r="C328" s="42"/>
      <c r="D328" s="42"/>
      <c r="E328" s="73">
        <v>852</v>
      </c>
      <c r="F328" s="2" t="s">
        <v>122</v>
      </c>
      <c r="G328" s="2" t="s">
        <v>13</v>
      </c>
      <c r="H328" s="3"/>
      <c r="I328" s="2"/>
      <c r="J328" s="13">
        <f>J332+J329+J335+J338+J342</f>
        <v>0</v>
      </c>
      <c r="K328" s="13">
        <f t="shared" ref="K328" si="244">K332+K329+K335+K338+K342</f>
        <v>0</v>
      </c>
      <c r="L328" s="13">
        <f t="shared" ref="L328" si="245">L332+L329+L335+L338+L342</f>
        <v>0</v>
      </c>
    </row>
    <row r="329" spans="1:12" ht="120" hidden="1" x14ac:dyDescent="0.25">
      <c r="A329" s="12" t="s">
        <v>312</v>
      </c>
      <c r="B329" s="42"/>
      <c r="C329" s="42"/>
      <c r="D329" s="42"/>
      <c r="E329" s="73">
        <v>851</v>
      </c>
      <c r="F329" s="3" t="s">
        <v>122</v>
      </c>
      <c r="G329" s="3" t="s">
        <v>13</v>
      </c>
      <c r="H329" s="3" t="s">
        <v>133</v>
      </c>
      <c r="I329" s="3"/>
      <c r="J329" s="13">
        <f>J330</f>
        <v>0</v>
      </c>
      <c r="K329" s="13">
        <f t="shared" ref="K329:K330" si="246">K330</f>
        <v>0</v>
      </c>
      <c r="L329" s="13">
        <f t="shared" ref="L329:L330" si="247">L330</f>
        <v>0</v>
      </c>
    </row>
    <row r="330" spans="1:12" ht="60" hidden="1" x14ac:dyDescent="0.25">
      <c r="A330" s="42" t="s">
        <v>92</v>
      </c>
      <c r="B330" s="42"/>
      <c r="C330" s="42"/>
      <c r="D330" s="42"/>
      <c r="E330" s="73">
        <v>851</v>
      </c>
      <c r="F330" s="3" t="s">
        <v>122</v>
      </c>
      <c r="G330" s="3" t="s">
        <v>13</v>
      </c>
      <c r="H330" s="3" t="s">
        <v>133</v>
      </c>
      <c r="I330" s="3" t="s">
        <v>93</v>
      </c>
      <c r="J330" s="13">
        <f>J331</f>
        <v>0</v>
      </c>
      <c r="K330" s="13">
        <f t="shared" si="246"/>
        <v>0</v>
      </c>
      <c r="L330" s="13">
        <f t="shared" si="247"/>
        <v>0</v>
      </c>
    </row>
    <row r="331" spans="1:12" hidden="1" x14ac:dyDescent="0.25">
      <c r="A331" s="42" t="s">
        <v>94</v>
      </c>
      <c r="B331" s="42"/>
      <c r="C331" s="42"/>
      <c r="D331" s="42"/>
      <c r="E331" s="73">
        <v>851</v>
      </c>
      <c r="F331" s="3" t="s">
        <v>122</v>
      </c>
      <c r="G331" s="3" t="s">
        <v>13</v>
      </c>
      <c r="H331" s="3" t="s">
        <v>133</v>
      </c>
      <c r="I331" s="3" t="s">
        <v>95</v>
      </c>
      <c r="J331" s="13">
        <f>'6.ВС'!J193</f>
        <v>0</v>
      </c>
      <c r="K331" s="13">
        <f>'6.ВС'!K193</f>
        <v>0</v>
      </c>
      <c r="L331" s="13">
        <f>'6.ВС'!L193</f>
        <v>0</v>
      </c>
    </row>
    <row r="332" spans="1:12" ht="45" hidden="1" x14ac:dyDescent="0.25">
      <c r="A332" s="12" t="s">
        <v>344</v>
      </c>
      <c r="B332" s="41"/>
      <c r="C332" s="41"/>
      <c r="D332" s="41"/>
      <c r="E332" s="73">
        <v>851</v>
      </c>
      <c r="F332" s="2" t="s">
        <v>122</v>
      </c>
      <c r="G332" s="2" t="s">
        <v>13</v>
      </c>
      <c r="H332" s="3" t="s">
        <v>310</v>
      </c>
      <c r="I332" s="2"/>
      <c r="J332" s="13">
        <f t="shared" ref="J332:L333" si="248">J333</f>
        <v>0</v>
      </c>
      <c r="K332" s="13">
        <f t="shared" si="248"/>
        <v>0</v>
      </c>
      <c r="L332" s="13">
        <f t="shared" si="248"/>
        <v>0</v>
      </c>
    </row>
    <row r="333" spans="1:12" ht="30" hidden="1" x14ac:dyDescent="0.25">
      <c r="A333" s="41" t="s">
        <v>126</v>
      </c>
      <c r="B333" s="41"/>
      <c r="C333" s="41"/>
      <c r="D333" s="41"/>
      <c r="E333" s="73">
        <v>851</v>
      </c>
      <c r="F333" s="2" t="s">
        <v>122</v>
      </c>
      <c r="G333" s="2" t="s">
        <v>13</v>
      </c>
      <c r="H333" s="3" t="s">
        <v>310</v>
      </c>
      <c r="I333" s="2" t="s">
        <v>127</v>
      </c>
      <c r="J333" s="13">
        <f t="shared" si="248"/>
        <v>0</v>
      </c>
      <c r="K333" s="13">
        <f t="shared" si="248"/>
        <v>0</v>
      </c>
      <c r="L333" s="13">
        <f t="shared" ref="L333" si="249">L334</f>
        <v>0</v>
      </c>
    </row>
    <row r="334" spans="1:12" ht="60" hidden="1" x14ac:dyDescent="0.25">
      <c r="A334" s="41" t="s">
        <v>128</v>
      </c>
      <c r="B334" s="41"/>
      <c r="C334" s="41"/>
      <c r="D334" s="41"/>
      <c r="E334" s="73">
        <v>851</v>
      </c>
      <c r="F334" s="2" t="s">
        <v>122</v>
      </c>
      <c r="G334" s="2" t="s">
        <v>13</v>
      </c>
      <c r="H334" s="3" t="s">
        <v>310</v>
      </c>
      <c r="I334" s="2" t="s">
        <v>129</v>
      </c>
      <c r="J334" s="13">
        <f>'6.ВС'!J196</f>
        <v>0</v>
      </c>
      <c r="K334" s="13">
        <f>'6.ВС'!K196</f>
        <v>0</v>
      </c>
      <c r="L334" s="13">
        <f>'6.ВС'!L196</f>
        <v>0</v>
      </c>
    </row>
    <row r="335" spans="1:12" ht="120" hidden="1" x14ac:dyDescent="0.25">
      <c r="A335" s="12" t="s">
        <v>175</v>
      </c>
      <c r="B335" s="42"/>
      <c r="C335" s="42"/>
      <c r="D335" s="42"/>
      <c r="E335" s="73">
        <v>852</v>
      </c>
      <c r="F335" s="2" t="s">
        <v>122</v>
      </c>
      <c r="G335" s="2" t="s">
        <v>13</v>
      </c>
      <c r="H335" s="3" t="s">
        <v>176</v>
      </c>
      <c r="I335" s="2"/>
      <c r="J335" s="13">
        <f t="shared" ref="J335:L336" si="250">J336</f>
        <v>0</v>
      </c>
      <c r="K335" s="13">
        <f t="shared" si="250"/>
        <v>0</v>
      </c>
      <c r="L335" s="13">
        <f t="shared" si="250"/>
        <v>0</v>
      </c>
    </row>
    <row r="336" spans="1:12" ht="30" hidden="1" x14ac:dyDescent="0.25">
      <c r="A336" s="41" t="s">
        <v>126</v>
      </c>
      <c r="B336" s="41"/>
      <c r="C336" s="41"/>
      <c r="D336" s="41"/>
      <c r="E336" s="73">
        <v>852</v>
      </c>
      <c r="F336" s="2" t="s">
        <v>122</v>
      </c>
      <c r="G336" s="2" t="s">
        <v>13</v>
      </c>
      <c r="H336" s="3" t="s">
        <v>176</v>
      </c>
      <c r="I336" s="2" t="s">
        <v>127</v>
      </c>
      <c r="J336" s="13">
        <f t="shared" si="250"/>
        <v>0</v>
      </c>
      <c r="K336" s="13">
        <f t="shared" si="250"/>
        <v>0</v>
      </c>
      <c r="L336" s="13">
        <f t="shared" ref="L336" si="251">L337</f>
        <v>0</v>
      </c>
    </row>
    <row r="337" spans="1:12" ht="60" hidden="1" x14ac:dyDescent="0.25">
      <c r="A337" s="41" t="s">
        <v>128</v>
      </c>
      <c r="B337" s="41"/>
      <c r="C337" s="41"/>
      <c r="D337" s="41"/>
      <c r="E337" s="73">
        <v>852</v>
      </c>
      <c r="F337" s="2" t="s">
        <v>122</v>
      </c>
      <c r="G337" s="2" t="s">
        <v>13</v>
      </c>
      <c r="H337" s="3" t="s">
        <v>176</v>
      </c>
      <c r="I337" s="2" t="s">
        <v>129</v>
      </c>
      <c r="J337" s="13">
        <f>'6.ВС'!J350</f>
        <v>0</v>
      </c>
      <c r="K337" s="13">
        <f>'6.ВС'!K350</f>
        <v>0</v>
      </c>
      <c r="L337" s="13">
        <f>'6.ВС'!L350</f>
        <v>0</v>
      </c>
    </row>
    <row r="338" spans="1:12" ht="326.25" hidden="1" customHeight="1" x14ac:dyDescent="0.25">
      <c r="A338" s="42" t="s">
        <v>321</v>
      </c>
      <c r="B338" s="41"/>
      <c r="C338" s="41"/>
      <c r="D338" s="41"/>
      <c r="E338" s="73"/>
      <c r="F338" s="2" t="s">
        <v>122</v>
      </c>
      <c r="G338" s="2" t="s">
        <v>13</v>
      </c>
      <c r="H338" s="3" t="s">
        <v>313</v>
      </c>
      <c r="I338" s="2"/>
      <c r="J338" s="13">
        <f t="shared" ref="J338:L338" si="252">J339</f>
        <v>0</v>
      </c>
      <c r="K338" s="13">
        <f t="shared" si="252"/>
        <v>0</v>
      </c>
      <c r="L338" s="13">
        <f t="shared" si="252"/>
        <v>0</v>
      </c>
    </row>
    <row r="339" spans="1:12" ht="30" hidden="1" x14ac:dyDescent="0.25">
      <c r="A339" s="41" t="s">
        <v>126</v>
      </c>
      <c r="B339" s="41"/>
      <c r="C339" s="41"/>
      <c r="D339" s="41"/>
      <c r="E339" s="73">
        <v>852</v>
      </c>
      <c r="F339" s="2" t="s">
        <v>122</v>
      </c>
      <c r="G339" s="2" t="s">
        <v>13</v>
      </c>
      <c r="H339" s="3" t="s">
        <v>313</v>
      </c>
      <c r="I339" s="2" t="s">
        <v>127</v>
      </c>
      <c r="J339" s="13">
        <f t="shared" ref="J339" si="253">J340+J341</f>
        <v>0</v>
      </c>
      <c r="K339" s="13">
        <f t="shared" ref="K339" si="254">K340+K341</f>
        <v>0</v>
      </c>
      <c r="L339" s="13">
        <f t="shared" ref="L339" si="255">L340+L341</f>
        <v>0</v>
      </c>
    </row>
    <row r="340" spans="1:12" ht="45" hidden="1" x14ac:dyDescent="0.25">
      <c r="A340" s="41" t="s">
        <v>136</v>
      </c>
      <c r="B340" s="41"/>
      <c r="C340" s="41"/>
      <c r="D340" s="41"/>
      <c r="E340" s="73">
        <v>852</v>
      </c>
      <c r="F340" s="2" t="s">
        <v>122</v>
      </c>
      <c r="G340" s="2" t="s">
        <v>13</v>
      </c>
      <c r="H340" s="3" t="s">
        <v>313</v>
      </c>
      <c r="I340" s="2" t="s">
        <v>137</v>
      </c>
      <c r="J340" s="13">
        <f>'6.ВС'!J353</f>
        <v>0</v>
      </c>
      <c r="K340" s="13">
        <f>'6.ВС'!K353</f>
        <v>0</v>
      </c>
      <c r="L340" s="13">
        <f>'6.ВС'!L353</f>
        <v>0</v>
      </c>
    </row>
    <row r="341" spans="1:12" ht="60" hidden="1" x14ac:dyDescent="0.25">
      <c r="A341" s="41" t="s">
        <v>128</v>
      </c>
      <c r="B341" s="41"/>
      <c r="C341" s="41"/>
      <c r="D341" s="41"/>
      <c r="E341" s="73">
        <v>852</v>
      </c>
      <c r="F341" s="2" t="s">
        <v>122</v>
      </c>
      <c r="G341" s="2" t="s">
        <v>13</v>
      </c>
      <c r="H341" s="3" t="s">
        <v>313</v>
      </c>
      <c r="I341" s="2" t="s">
        <v>129</v>
      </c>
      <c r="J341" s="13">
        <f>'6.ВС'!J354</f>
        <v>0</v>
      </c>
      <c r="K341" s="13">
        <f>'6.ВС'!K354</f>
        <v>0</v>
      </c>
      <c r="L341" s="13">
        <f>'6.ВС'!L354</f>
        <v>0</v>
      </c>
    </row>
    <row r="342" spans="1:12" ht="75" hidden="1" x14ac:dyDescent="0.25">
      <c r="A342" s="12" t="s">
        <v>177</v>
      </c>
      <c r="B342" s="41"/>
      <c r="C342" s="41"/>
      <c r="D342" s="41"/>
      <c r="E342" s="73">
        <v>852</v>
      </c>
      <c r="F342" s="2" t="s">
        <v>122</v>
      </c>
      <c r="G342" s="2" t="s">
        <v>13</v>
      </c>
      <c r="H342" s="3" t="s">
        <v>178</v>
      </c>
      <c r="I342" s="2"/>
      <c r="J342" s="13">
        <f t="shared" ref="J342:L343" si="256">J343</f>
        <v>0</v>
      </c>
      <c r="K342" s="13">
        <f t="shared" si="256"/>
        <v>0</v>
      </c>
      <c r="L342" s="13">
        <f t="shared" si="256"/>
        <v>0</v>
      </c>
    </row>
    <row r="343" spans="1:12" ht="30" hidden="1" x14ac:dyDescent="0.25">
      <c r="A343" s="41" t="s">
        <v>126</v>
      </c>
      <c r="B343" s="41"/>
      <c r="C343" s="41"/>
      <c r="D343" s="41"/>
      <c r="E343" s="73">
        <v>852</v>
      </c>
      <c r="F343" s="2" t="s">
        <v>122</v>
      </c>
      <c r="G343" s="2" t="s">
        <v>13</v>
      </c>
      <c r="H343" s="3" t="s">
        <v>178</v>
      </c>
      <c r="I343" s="2" t="s">
        <v>127</v>
      </c>
      <c r="J343" s="13">
        <f t="shared" si="256"/>
        <v>0</v>
      </c>
      <c r="K343" s="13">
        <f t="shared" si="256"/>
        <v>0</v>
      </c>
      <c r="L343" s="13">
        <f t="shared" ref="L343" si="257">L344</f>
        <v>0</v>
      </c>
    </row>
    <row r="344" spans="1:12" ht="45" hidden="1" x14ac:dyDescent="0.25">
      <c r="A344" s="41" t="s">
        <v>136</v>
      </c>
      <c r="B344" s="41"/>
      <c r="C344" s="41"/>
      <c r="D344" s="41"/>
      <c r="E344" s="73">
        <v>852</v>
      </c>
      <c r="F344" s="2" t="s">
        <v>122</v>
      </c>
      <c r="G344" s="2" t="s">
        <v>13</v>
      </c>
      <c r="H344" s="3" t="s">
        <v>178</v>
      </c>
      <c r="I344" s="2" t="s">
        <v>137</v>
      </c>
      <c r="J344" s="13">
        <f>'6.ВС'!J357</f>
        <v>0</v>
      </c>
      <c r="K344" s="13">
        <f>'6.ВС'!K357</f>
        <v>0</v>
      </c>
      <c r="L344" s="13">
        <f>'6.ВС'!L357</f>
        <v>0</v>
      </c>
    </row>
    <row r="345" spans="1:12" ht="30.75" customHeight="1" x14ac:dyDescent="0.25">
      <c r="A345" s="12" t="s">
        <v>134</v>
      </c>
      <c r="B345" s="42"/>
      <c r="C345" s="42"/>
      <c r="D345" s="42"/>
      <c r="E345" s="73">
        <v>852</v>
      </c>
      <c r="F345" s="2" t="s">
        <v>122</v>
      </c>
      <c r="G345" s="2" t="s">
        <v>135</v>
      </c>
      <c r="H345" s="3"/>
      <c r="I345" s="2"/>
      <c r="J345" s="13">
        <f>J346+J351+J356+J359</f>
        <v>110000</v>
      </c>
      <c r="K345" s="13">
        <f t="shared" ref="K345:L345" si="258">K346+K351+K356+K359</f>
        <v>0</v>
      </c>
      <c r="L345" s="13">
        <f t="shared" si="258"/>
        <v>0</v>
      </c>
    </row>
    <row r="346" spans="1:12" ht="185.25" hidden="1" customHeight="1" x14ac:dyDescent="0.25">
      <c r="A346" s="12" t="s">
        <v>40</v>
      </c>
      <c r="B346" s="73"/>
      <c r="C346" s="73"/>
      <c r="D346" s="73"/>
      <c r="E346" s="73">
        <v>851</v>
      </c>
      <c r="F346" s="2" t="s">
        <v>122</v>
      </c>
      <c r="G346" s="2" t="s">
        <v>135</v>
      </c>
      <c r="H346" s="3" t="s">
        <v>41</v>
      </c>
      <c r="I346" s="2"/>
      <c r="J346" s="13">
        <f t="shared" ref="J346" si="259">J347+J349</f>
        <v>0</v>
      </c>
      <c r="K346" s="13">
        <f t="shared" ref="K346" si="260">K347+K349</f>
        <v>0</v>
      </c>
      <c r="L346" s="13">
        <f t="shared" ref="L346" si="261">L347+L349</f>
        <v>0</v>
      </c>
    </row>
    <row r="347" spans="1:12" ht="150" hidden="1" x14ac:dyDescent="0.25">
      <c r="A347" s="41" t="s">
        <v>16</v>
      </c>
      <c r="B347" s="73"/>
      <c r="C347" s="73"/>
      <c r="D347" s="73"/>
      <c r="E347" s="73">
        <v>851</v>
      </c>
      <c r="F347" s="3" t="s">
        <v>122</v>
      </c>
      <c r="G347" s="3" t="s">
        <v>135</v>
      </c>
      <c r="H347" s="3" t="s">
        <v>41</v>
      </c>
      <c r="I347" s="2" t="s">
        <v>18</v>
      </c>
      <c r="J347" s="13">
        <f t="shared" ref="J347:L347" si="262">J348</f>
        <v>0</v>
      </c>
      <c r="K347" s="13">
        <f t="shared" si="262"/>
        <v>0</v>
      </c>
      <c r="L347" s="13">
        <f t="shared" si="262"/>
        <v>0</v>
      </c>
    </row>
    <row r="348" spans="1:12" ht="60" hidden="1" x14ac:dyDescent="0.25">
      <c r="A348" s="41" t="s">
        <v>8</v>
      </c>
      <c r="B348" s="73"/>
      <c r="C348" s="73"/>
      <c r="D348" s="73"/>
      <c r="E348" s="73">
        <v>851</v>
      </c>
      <c r="F348" s="3" t="s">
        <v>122</v>
      </c>
      <c r="G348" s="3" t="s">
        <v>135</v>
      </c>
      <c r="H348" s="3" t="s">
        <v>41</v>
      </c>
      <c r="I348" s="2" t="s">
        <v>19</v>
      </c>
      <c r="J348" s="13">
        <f>'6.ВС'!J200</f>
        <v>0</v>
      </c>
      <c r="K348" s="13">
        <f>'6.ВС'!K200</f>
        <v>0</v>
      </c>
      <c r="L348" s="13">
        <f>'6.ВС'!L200</f>
        <v>0</v>
      </c>
    </row>
    <row r="349" spans="1:12" ht="60" hidden="1" x14ac:dyDescent="0.25">
      <c r="A349" s="42" t="s">
        <v>22</v>
      </c>
      <c r="B349" s="73"/>
      <c r="C349" s="73"/>
      <c r="D349" s="73"/>
      <c r="E349" s="73">
        <v>851</v>
      </c>
      <c r="F349" s="3" t="s">
        <v>122</v>
      </c>
      <c r="G349" s="3" t="s">
        <v>135</v>
      </c>
      <c r="H349" s="3" t="s">
        <v>41</v>
      </c>
      <c r="I349" s="2" t="s">
        <v>23</v>
      </c>
      <c r="J349" s="13">
        <f t="shared" ref="J349:L349" si="263">J350</f>
        <v>0</v>
      </c>
      <c r="K349" s="13">
        <f t="shared" si="263"/>
        <v>0</v>
      </c>
      <c r="L349" s="13">
        <f t="shared" si="263"/>
        <v>0</v>
      </c>
    </row>
    <row r="350" spans="1:12" ht="75" hidden="1" x14ac:dyDescent="0.25">
      <c r="A350" s="42" t="s">
        <v>9</v>
      </c>
      <c r="B350" s="73"/>
      <c r="C350" s="73"/>
      <c r="D350" s="73"/>
      <c r="E350" s="73">
        <v>851</v>
      </c>
      <c r="F350" s="3" t="s">
        <v>122</v>
      </c>
      <c r="G350" s="3" t="s">
        <v>135</v>
      </c>
      <c r="H350" s="3" t="s">
        <v>41</v>
      </c>
      <c r="I350" s="2" t="s">
        <v>24</v>
      </c>
      <c r="J350" s="13">
        <f>'6.ВС'!J202</f>
        <v>0</v>
      </c>
      <c r="K350" s="13">
        <f>'6.ВС'!K202</f>
        <v>0</v>
      </c>
      <c r="L350" s="13">
        <f>'6.ВС'!L202</f>
        <v>0</v>
      </c>
    </row>
    <row r="351" spans="1:12" ht="255" hidden="1" customHeight="1" x14ac:dyDescent="0.25">
      <c r="A351" s="12" t="s">
        <v>311</v>
      </c>
      <c r="B351" s="41"/>
      <c r="C351" s="41"/>
      <c r="D351" s="41"/>
      <c r="E351" s="73">
        <v>852</v>
      </c>
      <c r="F351" s="2" t="s">
        <v>122</v>
      </c>
      <c r="G351" s="2" t="s">
        <v>135</v>
      </c>
      <c r="H351" s="3" t="s">
        <v>314</v>
      </c>
      <c r="I351" s="2"/>
      <c r="J351" s="13">
        <f t="shared" ref="J351" si="264">J352+J354</f>
        <v>0</v>
      </c>
      <c r="K351" s="13">
        <f t="shared" ref="K351" si="265">K352+K354</f>
        <v>0</v>
      </c>
      <c r="L351" s="13">
        <f t="shared" ref="L351" si="266">L352+L354</f>
        <v>0</v>
      </c>
    </row>
    <row r="352" spans="1:12" ht="150" hidden="1" x14ac:dyDescent="0.25">
      <c r="A352" s="41" t="s">
        <v>16</v>
      </c>
      <c r="B352" s="42"/>
      <c r="C352" s="42"/>
      <c r="D352" s="42"/>
      <c r="E352" s="73">
        <v>852</v>
      </c>
      <c r="F352" s="3" t="s">
        <v>122</v>
      </c>
      <c r="G352" s="3" t="s">
        <v>135</v>
      </c>
      <c r="H352" s="3" t="s">
        <v>314</v>
      </c>
      <c r="I352" s="2" t="s">
        <v>18</v>
      </c>
      <c r="J352" s="13">
        <f t="shared" ref="J352:L352" si="267">J353</f>
        <v>0</v>
      </c>
      <c r="K352" s="13">
        <f t="shared" si="267"/>
        <v>0</v>
      </c>
      <c r="L352" s="13">
        <f t="shared" si="267"/>
        <v>0</v>
      </c>
    </row>
    <row r="353" spans="1:12" ht="60" hidden="1" x14ac:dyDescent="0.25">
      <c r="A353" s="41" t="s">
        <v>8</v>
      </c>
      <c r="B353" s="41"/>
      <c r="C353" s="41"/>
      <c r="D353" s="41"/>
      <c r="E353" s="73">
        <v>852</v>
      </c>
      <c r="F353" s="3" t="s">
        <v>122</v>
      </c>
      <c r="G353" s="3" t="s">
        <v>135</v>
      </c>
      <c r="H353" s="3" t="s">
        <v>314</v>
      </c>
      <c r="I353" s="2" t="s">
        <v>19</v>
      </c>
      <c r="J353" s="13">
        <f>'6.ВС'!J361</f>
        <v>0</v>
      </c>
      <c r="K353" s="13">
        <f>'6.ВС'!K361</f>
        <v>0</v>
      </c>
      <c r="L353" s="13">
        <f>'6.ВС'!L361</f>
        <v>0</v>
      </c>
    </row>
    <row r="354" spans="1:12" ht="60" hidden="1" x14ac:dyDescent="0.25">
      <c r="A354" s="42" t="s">
        <v>22</v>
      </c>
      <c r="B354" s="41"/>
      <c r="C354" s="41"/>
      <c r="D354" s="41"/>
      <c r="E354" s="73">
        <v>852</v>
      </c>
      <c r="F354" s="3" t="s">
        <v>122</v>
      </c>
      <c r="G354" s="3" t="s">
        <v>135</v>
      </c>
      <c r="H354" s="3" t="s">
        <v>314</v>
      </c>
      <c r="I354" s="2" t="s">
        <v>23</v>
      </c>
      <c r="J354" s="13">
        <f t="shared" ref="J354:L354" si="268">J355</f>
        <v>0</v>
      </c>
      <c r="K354" s="13">
        <f t="shared" si="268"/>
        <v>0</v>
      </c>
      <c r="L354" s="13">
        <f t="shared" si="268"/>
        <v>0</v>
      </c>
    </row>
    <row r="355" spans="1:12" ht="75" hidden="1" x14ac:dyDescent="0.25">
      <c r="A355" s="42" t="s">
        <v>9</v>
      </c>
      <c r="B355" s="42"/>
      <c r="C355" s="42"/>
      <c r="D355" s="42"/>
      <c r="E355" s="73">
        <v>852</v>
      </c>
      <c r="F355" s="3" t="s">
        <v>122</v>
      </c>
      <c r="G355" s="3" t="s">
        <v>135</v>
      </c>
      <c r="H355" s="3" t="s">
        <v>314</v>
      </c>
      <c r="I355" s="2" t="s">
        <v>24</v>
      </c>
      <c r="J355" s="13">
        <f>'6.ВС'!J363</f>
        <v>0</v>
      </c>
      <c r="K355" s="13">
        <f>'6.ВС'!K363</f>
        <v>0</v>
      </c>
      <c r="L355" s="13">
        <f>'6.ВС'!L363</f>
        <v>0</v>
      </c>
    </row>
    <row r="356" spans="1:12" ht="276.75" hidden="1" customHeight="1" x14ac:dyDescent="0.25">
      <c r="A356" s="12" t="s">
        <v>322</v>
      </c>
      <c r="B356" s="42"/>
      <c r="C356" s="42"/>
      <c r="D356" s="42"/>
      <c r="E356" s="73">
        <v>852</v>
      </c>
      <c r="F356" s="3" t="s">
        <v>122</v>
      </c>
      <c r="G356" s="3" t="s">
        <v>135</v>
      </c>
      <c r="H356" s="3" t="s">
        <v>315</v>
      </c>
      <c r="I356" s="2"/>
      <c r="J356" s="13">
        <f t="shared" ref="J356:L357" si="269">J357</f>
        <v>0</v>
      </c>
      <c r="K356" s="13">
        <f t="shared" si="269"/>
        <v>0</v>
      </c>
      <c r="L356" s="13">
        <f t="shared" si="269"/>
        <v>0</v>
      </c>
    </row>
    <row r="357" spans="1:12" ht="60" hidden="1" x14ac:dyDescent="0.25">
      <c r="A357" s="42" t="s">
        <v>22</v>
      </c>
      <c r="B357" s="42"/>
      <c r="C357" s="42"/>
      <c r="D357" s="42"/>
      <c r="E357" s="73">
        <v>852</v>
      </c>
      <c r="F357" s="3" t="s">
        <v>122</v>
      </c>
      <c r="G357" s="3" t="s">
        <v>135</v>
      </c>
      <c r="H357" s="3" t="s">
        <v>315</v>
      </c>
      <c r="I357" s="2" t="s">
        <v>23</v>
      </c>
      <c r="J357" s="13">
        <f t="shared" si="269"/>
        <v>0</v>
      </c>
      <c r="K357" s="13">
        <f t="shared" si="269"/>
        <v>0</v>
      </c>
      <c r="L357" s="13">
        <f t="shared" ref="L357" si="270">L358</f>
        <v>0</v>
      </c>
    </row>
    <row r="358" spans="1:12" ht="75" hidden="1" x14ac:dyDescent="0.25">
      <c r="A358" s="42" t="s">
        <v>9</v>
      </c>
      <c r="B358" s="42"/>
      <c r="C358" s="42"/>
      <c r="D358" s="42"/>
      <c r="E358" s="73">
        <v>852</v>
      </c>
      <c r="F358" s="3" t="s">
        <v>122</v>
      </c>
      <c r="G358" s="3" t="s">
        <v>135</v>
      </c>
      <c r="H358" s="3" t="s">
        <v>315</v>
      </c>
      <c r="I358" s="2" t="s">
        <v>24</v>
      </c>
      <c r="J358" s="13">
        <f>'6.ВС'!J366</f>
        <v>0</v>
      </c>
      <c r="K358" s="13">
        <f>'6.ВС'!K366</f>
        <v>0</v>
      </c>
      <c r="L358" s="13">
        <f>'6.ВС'!L366</f>
        <v>0</v>
      </c>
    </row>
    <row r="359" spans="1:12" ht="30" x14ac:dyDescent="0.25">
      <c r="A359" s="12" t="s">
        <v>131</v>
      </c>
      <c r="B359" s="42"/>
      <c r="C359" s="42"/>
      <c r="D359" s="14"/>
      <c r="E359" s="73">
        <v>851</v>
      </c>
      <c r="F359" s="2" t="s">
        <v>122</v>
      </c>
      <c r="G359" s="2" t="s">
        <v>135</v>
      </c>
      <c r="H359" s="3" t="s">
        <v>300</v>
      </c>
      <c r="I359" s="2"/>
      <c r="J359" s="13">
        <f>J360</f>
        <v>110000</v>
      </c>
      <c r="K359" s="13"/>
      <c r="L359" s="13"/>
    </row>
    <row r="360" spans="1:12" ht="30" x14ac:dyDescent="0.25">
      <c r="A360" s="41" t="s">
        <v>126</v>
      </c>
      <c r="B360" s="42"/>
      <c r="C360" s="42"/>
      <c r="D360" s="14"/>
      <c r="E360" s="73">
        <v>851</v>
      </c>
      <c r="F360" s="2" t="s">
        <v>122</v>
      </c>
      <c r="G360" s="2" t="s">
        <v>135</v>
      </c>
      <c r="H360" s="3" t="s">
        <v>300</v>
      </c>
      <c r="I360" s="2" t="s">
        <v>127</v>
      </c>
      <c r="J360" s="13">
        <f>J361</f>
        <v>110000</v>
      </c>
      <c r="K360" s="13"/>
      <c r="L360" s="13"/>
    </row>
    <row r="361" spans="1:12" ht="60" x14ac:dyDescent="0.25">
      <c r="A361" s="41" t="s">
        <v>128</v>
      </c>
      <c r="B361" s="42"/>
      <c r="C361" s="42"/>
      <c r="D361" s="14"/>
      <c r="E361" s="73">
        <v>851</v>
      </c>
      <c r="F361" s="2" t="s">
        <v>122</v>
      </c>
      <c r="G361" s="2" t="s">
        <v>135</v>
      </c>
      <c r="H361" s="3" t="s">
        <v>300</v>
      </c>
      <c r="I361" s="2" t="s">
        <v>129</v>
      </c>
      <c r="J361" s="13">
        <f>'6.ВС'!J205</f>
        <v>110000</v>
      </c>
      <c r="K361" s="13"/>
      <c r="L361" s="13"/>
    </row>
    <row r="362" spans="1:12" ht="30" hidden="1" x14ac:dyDescent="0.25">
      <c r="A362" s="12" t="s">
        <v>138</v>
      </c>
      <c r="B362" s="42"/>
      <c r="C362" s="42"/>
      <c r="D362" s="42"/>
      <c r="E362" s="73">
        <v>851</v>
      </c>
      <c r="F362" s="2" t="s">
        <v>139</v>
      </c>
      <c r="G362" s="2"/>
      <c r="H362" s="3"/>
      <c r="I362" s="2"/>
      <c r="J362" s="13">
        <f>J363+J367</f>
        <v>0</v>
      </c>
      <c r="K362" s="13">
        <f t="shared" ref="K362" si="271">K363+K367</f>
        <v>0</v>
      </c>
      <c r="L362" s="13">
        <f t="shared" ref="L362" si="272">L363+L367</f>
        <v>0</v>
      </c>
    </row>
    <row r="363" spans="1:12" hidden="1" x14ac:dyDescent="0.25">
      <c r="A363" s="56" t="s">
        <v>386</v>
      </c>
      <c r="B363" s="42"/>
      <c r="C363" s="42"/>
      <c r="D363" s="42"/>
      <c r="E363" s="73"/>
      <c r="F363" s="2" t="s">
        <v>139</v>
      </c>
      <c r="G363" s="2" t="s">
        <v>11</v>
      </c>
      <c r="H363" s="3"/>
      <c r="I363" s="2"/>
      <c r="J363" s="13">
        <f>J364</f>
        <v>0</v>
      </c>
      <c r="K363" s="13">
        <f t="shared" ref="K363" si="273">K364</f>
        <v>0</v>
      </c>
      <c r="L363" s="13">
        <f t="shared" ref="L363:L365" si="274">L364</f>
        <v>0</v>
      </c>
    </row>
    <row r="364" spans="1:12" ht="45" hidden="1" x14ac:dyDescent="0.25">
      <c r="A364" s="12" t="s">
        <v>387</v>
      </c>
      <c r="B364" s="42"/>
      <c r="C364" s="42"/>
      <c r="D364" s="42"/>
      <c r="E364" s="73">
        <v>851</v>
      </c>
      <c r="F364" s="2" t="s">
        <v>139</v>
      </c>
      <c r="G364" s="2" t="s">
        <v>11</v>
      </c>
      <c r="H364" s="3" t="s">
        <v>388</v>
      </c>
      <c r="I364" s="2"/>
      <c r="J364" s="13">
        <f t="shared" ref="J364:L365" si="275">J365</f>
        <v>0</v>
      </c>
      <c r="K364" s="13">
        <f t="shared" si="275"/>
        <v>0</v>
      </c>
      <c r="L364" s="13">
        <f t="shared" si="275"/>
        <v>0</v>
      </c>
    </row>
    <row r="365" spans="1:12" ht="60" hidden="1" x14ac:dyDescent="0.25">
      <c r="A365" s="42" t="s">
        <v>22</v>
      </c>
      <c r="B365" s="42"/>
      <c r="C365" s="42"/>
      <c r="D365" s="42"/>
      <c r="E365" s="73">
        <v>851</v>
      </c>
      <c r="F365" s="2" t="s">
        <v>139</v>
      </c>
      <c r="G365" s="2" t="s">
        <v>11</v>
      </c>
      <c r="H365" s="3" t="s">
        <v>388</v>
      </c>
      <c r="I365" s="2" t="s">
        <v>23</v>
      </c>
      <c r="J365" s="13">
        <f t="shared" si="275"/>
        <v>0</v>
      </c>
      <c r="K365" s="13">
        <f t="shared" si="275"/>
        <v>0</v>
      </c>
      <c r="L365" s="13">
        <f t="shared" si="274"/>
        <v>0</v>
      </c>
    </row>
    <row r="366" spans="1:12" ht="75" hidden="1" x14ac:dyDescent="0.25">
      <c r="A366" s="42" t="s">
        <v>9</v>
      </c>
      <c r="B366" s="42"/>
      <c r="C366" s="42"/>
      <c r="D366" s="42"/>
      <c r="E366" s="73">
        <v>851</v>
      </c>
      <c r="F366" s="2" t="s">
        <v>139</v>
      </c>
      <c r="G366" s="2" t="s">
        <v>11</v>
      </c>
      <c r="H366" s="3" t="s">
        <v>388</v>
      </c>
      <c r="I366" s="2" t="s">
        <v>24</v>
      </c>
      <c r="J366" s="13">
        <f>'6.ВС'!J210</f>
        <v>0</v>
      </c>
      <c r="K366" s="13">
        <f>'6.ВС'!K210</f>
        <v>0</v>
      </c>
      <c r="L366" s="13">
        <f>'6.ВС'!L210</f>
        <v>0</v>
      </c>
    </row>
    <row r="367" spans="1:12" hidden="1" x14ac:dyDescent="0.25">
      <c r="A367" s="62" t="s">
        <v>140</v>
      </c>
      <c r="B367" s="14"/>
      <c r="C367" s="14"/>
      <c r="D367" s="14"/>
      <c r="E367" s="73">
        <v>851</v>
      </c>
      <c r="F367" s="2" t="s">
        <v>139</v>
      </c>
      <c r="G367" s="2" t="s">
        <v>56</v>
      </c>
      <c r="H367" s="3"/>
      <c r="I367" s="2"/>
      <c r="J367" s="13">
        <f t="shared" ref="J367" si="276">J368+J373+J381+J378+J386</f>
        <v>0</v>
      </c>
      <c r="K367" s="13">
        <f t="shared" ref="K367" si="277">K368+K373+K381+K378+K386</f>
        <v>0</v>
      </c>
      <c r="L367" s="13">
        <f t="shared" ref="L367" si="278">L368+L373+L381+L378+L386</f>
        <v>0</v>
      </c>
    </row>
    <row r="368" spans="1:12" s="59" customFormat="1" ht="33" hidden="1" customHeight="1" x14ac:dyDescent="0.25">
      <c r="A368" s="12" t="s">
        <v>141</v>
      </c>
      <c r="B368" s="42"/>
      <c r="C368" s="42"/>
      <c r="D368" s="42"/>
      <c r="E368" s="73">
        <v>851</v>
      </c>
      <c r="F368" s="2" t="s">
        <v>139</v>
      </c>
      <c r="G368" s="2" t="s">
        <v>56</v>
      </c>
      <c r="H368" s="3" t="s">
        <v>142</v>
      </c>
      <c r="I368" s="2"/>
      <c r="J368" s="13">
        <f t="shared" ref="J368" si="279">J369+J371</f>
        <v>0</v>
      </c>
      <c r="K368" s="13">
        <f t="shared" ref="K368" si="280">K369+K371</f>
        <v>0</v>
      </c>
      <c r="L368" s="13">
        <f t="shared" ref="L368" si="281">L369+L371</f>
        <v>0</v>
      </c>
    </row>
    <row r="369" spans="1:12" s="59" customFormat="1" ht="150" hidden="1" x14ac:dyDescent="0.25">
      <c r="A369" s="41" t="s">
        <v>16</v>
      </c>
      <c r="B369" s="42"/>
      <c r="C369" s="42"/>
      <c r="D369" s="42"/>
      <c r="E369" s="73">
        <v>851</v>
      </c>
      <c r="F369" s="2" t="s">
        <v>139</v>
      </c>
      <c r="G369" s="2" t="s">
        <v>56</v>
      </c>
      <c r="H369" s="3" t="s">
        <v>142</v>
      </c>
      <c r="I369" s="2" t="s">
        <v>18</v>
      </c>
      <c r="J369" s="13">
        <f t="shared" ref="J369:L369" si="282">J370</f>
        <v>0</v>
      </c>
      <c r="K369" s="13">
        <f t="shared" si="282"/>
        <v>0</v>
      </c>
      <c r="L369" s="13">
        <f t="shared" si="282"/>
        <v>0</v>
      </c>
    </row>
    <row r="370" spans="1:12" s="59" customFormat="1" ht="31.5" hidden="1" customHeight="1" x14ac:dyDescent="0.25">
      <c r="A370" s="42" t="s">
        <v>7</v>
      </c>
      <c r="B370" s="42"/>
      <c r="C370" s="42"/>
      <c r="D370" s="42"/>
      <c r="E370" s="73">
        <v>851</v>
      </c>
      <c r="F370" s="2" t="s">
        <v>139</v>
      </c>
      <c r="G370" s="2" t="s">
        <v>56</v>
      </c>
      <c r="H370" s="3" t="s">
        <v>142</v>
      </c>
      <c r="I370" s="2" t="s">
        <v>67</v>
      </c>
      <c r="J370" s="13">
        <f>'6.ВС'!J214</f>
        <v>0</v>
      </c>
      <c r="K370" s="13">
        <f>'6.ВС'!K214</f>
        <v>0</v>
      </c>
      <c r="L370" s="13">
        <f>'6.ВС'!L214</f>
        <v>0</v>
      </c>
    </row>
    <row r="371" spans="1:12" ht="60" hidden="1" x14ac:dyDescent="0.25">
      <c r="A371" s="42" t="s">
        <v>22</v>
      </c>
      <c r="B371" s="41"/>
      <c r="C371" s="41"/>
      <c r="D371" s="41"/>
      <c r="E371" s="73">
        <v>851</v>
      </c>
      <c r="F371" s="2" t="s">
        <v>139</v>
      </c>
      <c r="G371" s="2" t="s">
        <v>56</v>
      </c>
      <c r="H371" s="3" t="s">
        <v>142</v>
      </c>
      <c r="I371" s="2" t="s">
        <v>23</v>
      </c>
      <c r="J371" s="13">
        <f t="shared" ref="J371:L371" si="283">J372</f>
        <v>0</v>
      </c>
      <c r="K371" s="13">
        <f t="shared" si="283"/>
        <v>0</v>
      </c>
      <c r="L371" s="13">
        <f t="shared" si="283"/>
        <v>0</v>
      </c>
    </row>
    <row r="372" spans="1:12" ht="75" hidden="1" x14ac:dyDescent="0.25">
      <c r="A372" s="42" t="s">
        <v>9</v>
      </c>
      <c r="B372" s="42"/>
      <c r="C372" s="42"/>
      <c r="D372" s="42"/>
      <c r="E372" s="73">
        <v>851</v>
      </c>
      <c r="F372" s="2" t="s">
        <v>139</v>
      </c>
      <c r="G372" s="2" t="s">
        <v>56</v>
      </c>
      <c r="H372" s="3" t="s">
        <v>142</v>
      </c>
      <c r="I372" s="2" t="s">
        <v>24</v>
      </c>
      <c r="J372" s="13">
        <f>'6.ВС'!J216</f>
        <v>0</v>
      </c>
      <c r="K372" s="13">
        <f>'6.ВС'!K216</f>
        <v>0</v>
      </c>
      <c r="L372" s="13">
        <f>'6.ВС'!L216</f>
        <v>0</v>
      </c>
    </row>
    <row r="373" spans="1:12" ht="36.75" hidden="1" customHeight="1" x14ac:dyDescent="0.25">
      <c r="A373" s="12" t="s">
        <v>143</v>
      </c>
      <c r="B373" s="14"/>
      <c r="C373" s="14"/>
      <c r="D373" s="14"/>
      <c r="E373" s="73">
        <v>851</v>
      </c>
      <c r="F373" s="2" t="s">
        <v>139</v>
      </c>
      <c r="G373" s="2" t="s">
        <v>56</v>
      </c>
      <c r="H373" s="3" t="s">
        <v>144</v>
      </c>
      <c r="I373" s="2"/>
      <c r="J373" s="13">
        <f t="shared" ref="J373" si="284">J376+J374</f>
        <v>0</v>
      </c>
      <c r="K373" s="13">
        <f t="shared" ref="K373" si="285">K376+K374</f>
        <v>0</v>
      </c>
      <c r="L373" s="13">
        <f t="shared" ref="L373" si="286">L376+L374</f>
        <v>0</v>
      </c>
    </row>
    <row r="374" spans="1:12" ht="150" hidden="1" x14ac:dyDescent="0.25">
      <c r="A374" s="41" t="s">
        <v>16</v>
      </c>
      <c r="B374" s="42"/>
      <c r="C374" s="42"/>
      <c r="D374" s="42"/>
      <c r="E374" s="73">
        <v>851</v>
      </c>
      <c r="F374" s="2" t="s">
        <v>139</v>
      </c>
      <c r="G374" s="2" t="s">
        <v>56</v>
      </c>
      <c r="H374" s="3" t="s">
        <v>144</v>
      </c>
      <c r="I374" s="2" t="s">
        <v>18</v>
      </c>
      <c r="J374" s="13">
        <f t="shared" ref="J374:L374" si="287">J375</f>
        <v>0</v>
      </c>
      <c r="K374" s="13">
        <f t="shared" si="287"/>
        <v>0</v>
      </c>
      <c r="L374" s="13">
        <f t="shared" si="287"/>
        <v>0</v>
      </c>
    </row>
    <row r="375" spans="1:12" ht="34.5" hidden="1" customHeight="1" x14ac:dyDescent="0.25">
      <c r="A375" s="42" t="s">
        <v>7</v>
      </c>
      <c r="B375" s="42"/>
      <c r="C375" s="42"/>
      <c r="D375" s="42"/>
      <c r="E375" s="73">
        <v>851</v>
      </c>
      <c r="F375" s="2" t="s">
        <v>139</v>
      </c>
      <c r="G375" s="2" t="s">
        <v>56</v>
      </c>
      <c r="H375" s="3" t="s">
        <v>144</v>
      </c>
      <c r="I375" s="2" t="s">
        <v>67</v>
      </c>
      <c r="J375" s="13">
        <f>'6.ВС'!J219</f>
        <v>0</v>
      </c>
      <c r="K375" s="13">
        <f>'6.ВС'!K219</f>
        <v>0</v>
      </c>
      <c r="L375" s="13">
        <f>'6.ВС'!L219</f>
        <v>0</v>
      </c>
    </row>
    <row r="376" spans="1:12" ht="60" hidden="1" x14ac:dyDescent="0.25">
      <c r="A376" s="42" t="s">
        <v>22</v>
      </c>
      <c r="B376" s="14"/>
      <c r="C376" s="14"/>
      <c r="D376" s="14"/>
      <c r="E376" s="73">
        <v>851</v>
      </c>
      <c r="F376" s="2" t="s">
        <v>139</v>
      </c>
      <c r="G376" s="2" t="s">
        <v>56</v>
      </c>
      <c r="H376" s="3" t="s">
        <v>144</v>
      </c>
      <c r="I376" s="2" t="s">
        <v>23</v>
      </c>
      <c r="J376" s="13">
        <f t="shared" ref="J376:L376" si="288">J377</f>
        <v>0</v>
      </c>
      <c r="K376" s="13">
        <f t="shared" si="288"/>
        <v>0</v>
      </c>
      <c r="L376" s="13">
        <f t="shared" si="288"/>
        <v>0</v>
      </c>
    </row>
    <row r="377" spans="1:12" ht="75" hidden="1" x14ac:dyDescent="0.25">
      <c r="A377" s="42" t="s">
        <v>9</v>
      </c>
      <c r="B377" s="14"/>
      <c r="C377" s="14"/>
      <c r="D377" s="14"/>
      <c r="E377" s="73">
        <v>851</v>
      </c>
      <c r="F377" s="2" t="s">
        <v>139</v>
      </c>
      <c r="G377" s="2" t="s">
        <v>56</v>
      </c>
      <c r="H377" s="3" t="s">
        <v>144</v>
      </c>
      <c r="I377" s="2" t="s">
        <v>24</v>
      </c>
      <c r="J377" s="13">
        <f>'6.ВС'!J221</f>
        <v>0</v>
      </c>
      <c r="K377" s="13">
        <f>'6.ВС'!K221</f>
        <v>0</v>
      </c>
      <c r="L377" s="13">
        <f>'6.ВС'!L221</f>
        <v>0</v>
      </c>
    </row>
    <row r="378" spans="1:12" ht="79.5" hidden="1" customHeight="1" x14ac:dyDescent="0.25">
      <c r="A378" s="12" t="s">
        <v>147</v>
      </c>
      <c r="B378" s="14"/>
      <c r="C378" s="14"/>
      <c r="D378" s="14"/>
      <c r="E378" s="73">
        <v>851</v>
      </c>
      <c r="F378" s="2" t="s">
        <v>139</v>
      </c>
      <c r="G378" s="2" t="s">
        <v>56</v>
      </c>
      <c r="H378" s="3" t="s">
        <v>148</v>
      </c>
      <c r="I378" s="2"/>
      <c r="J378" s="13">
        <f t="shared" ref="J378:L379" si="289">J379</f>
        <v>0</v>
      </c>
      <c r="K378" s="13">
        <f t="shared" si="289"/>
        <v>0</v>
      </c>
      <c r="L378" s="13">
        <f t="shared" si="289"/>
        <v>0</v>
      </c>
    </row>
    <row r="379" spans="1:12" ht="60" hidden="1" x14ac:dyDescent="0.25">
      <c r="A379" s="42" t="s">
        <v>22</v>
      </c>
      <c r="B379" s="14"/>
      <c r="C379" s="14"/>
      <c r="D379" s="14"/>
      <c r="E379" s="73">
        <v>851</v>
      </c>
      <c r="F379" s="2" t="s">
        <v>139</v>
      </c>
      <c r="G379" s="2" t="s">
        <v>56</v>
      </c>
      <c r="H379" s="3" t="s">
        <v>148</v>
      </c>
      <c r="I379" s="2" t="s">
        <v>23</v>
      </c>
      <c r="J379" s="13">
        <f t="shared" si="289"/>
        <v>0</v>
      </c>
      <c r="K379" s="13">
        <f t="shared" si="289"/>
        <v>0</v>
      </c>
      <c r="L379" s="13">
        <f t="shared" ref="L379" si="290">L380</f>
        <v>0</v>
      </c>
    </row>
    <row r="380" spans="1:12" ht="75" hidden="1" x14ac:dyDescent="0.25">
      <c r="A380" s="42" t="s">
        <v>9</v>
      </c>
      <c r="B380" s="14"/>
      <c r="C380" s="14"/>
      <c r="D380" s="14"/>
      <c r="E380" s="73">
        <v>851</v>
      </c>
      <c r="F380" s="2" t="s">
        <v>139</v>
      </c>
      <c r="G380" s="2" t="s">
        <v>56</v>
      </c>
      <c r="H380" s="3" t="s">
        <v>148</v>
      </c>
      <c r="I380" s="2" t="s">
        <v>24</v>
      </c>
      <c r="J380" s="13">
        <f>'6.ВС'!J224</f>
        <v>0</v>
      </c>
      <c r="K380" s="13">
        <f>'6.ВС'!K224</f>
        <v>0</v>
      </c>
      <c r="L380" s="13">
        <f>'6.ВС'!L224</f>
        <v>0</v>
      </c>
    </row>
    <row r="381" spans="1:12" ht="229.5" hidden="1" customHeight="1" x14ac:dyDescent="0.25">
      <c r="A381" s="12" t="s">
        <v>145</v>
      </c>
      <c r="B381" s="14"/>
      <c r="C381" s="14"/>
      <c r="D381" s="14"/>
      <c r="E381" s="73">
        <v>851</v>
      </c>
      <c r="F381" s="2" t="s">
        <v>139</v>
      </c>
      <c r="G381" s="2" t="s">
        <v>56</v>
      </c>
      <c r="H381" s="3" t="s">
        <v>146</v>
      </c>
      <c r="I381" s="2"/>
      <c r="J381" s="13">
        <f t="shared" ref="J381" si="291">J384+J382</f>
        <v>0</v>
      </c>
      <c r="K381" s="13">
        <f t="shared" ref="K381" si="292">K384+K382</f>
        <v>0</v>
      </c>
      <c r="L381" s="13">
        <f t="shared" ref="L381" si="293">L384+L382</f>
        <v>0</v>
      </c>
    </row>
    <row r="382" spans="1:12" ht="150" hidden="1" x14ac:dyDescent="0.25">
      <c r="A382" s="41" t="s">
        <v>16</v>
      </c>
      <c r="B382" s="42"/>
      <c r="C382" s="42"/>
      <c r="D382" s="42"/>
      <c r="E382" s="73">
        <v>851</v>
      </c>
      <c r="F382" s="2" t="s">
        <v>139</v>
      </c>
      <c r="G382" s="2" t="s">
        <v>56</v>
      </c>
      <c r="H382" s="3" t="s">
        <v>146</v>
      </c>
      <c r="I382" s="2" t="s">
        <v>18</v>
      </c>
      <c r="J382" s="13">
        <f t="shared" ref="J382:L382" si="294">J383</f>
        <v>0</v>
      </c>
      <c r="K382" s="13">
        <f t="shared" si="294"/>
        <v>0</v>
      </c>
      <c r="L382" s="13">
        <f t="shared" si="294"/>
        <v>0</v>
      </c>
    </row>
    <row r="383" spans="1:12" ht="37.5" hidden="1" customHeight="1" x14ac:dyDescent="0.25">
      <c r="A383" s="42" t="s">
        <v>7</v>
      </c>
      <c r="B383" s="42"/>
      <c r="C383" s="42"/>
      <c r="D383" s="42"/>
      <c r="E383" s="73">
        <v>851</v>
      </c>
      <c r="F383" s="2" t="s">
        <v>139</v>
      </c>
      <c r="G383" s="2" t="s">
        <v>56</v>
      </c>
      <c r="H383" s="3" t="s">
        <v>146</v>
      </c>
      <c r="I383" s="2" t="s">
        <v>67</v>
      </c>
      <c r="J383" s="13">
        <f>'6.ВС'!J227</f>
        <v>0</v>
      </c>
      <c r="K383" s="13">
        <f>'6.ВС'!K227</f>
        <v>0</v>
      </c>
      <c r="L383" s="13">
        <f>'6.ВС'!L227</f>
        <v>0</v>
      </c>
    </row>
    <row r="384" spans="1:12" ht="60" hidden="1" x14ac:dyDescent="0.25">
      <c r="A384" s="42" t="s">
        <v>22</v>
      </c>
      <c r="B384" s="14"/>
      <c r="C384" s="14"/>
      <c r="D384" s="14"/>
      <c r="E384" s="73">
        <v>851</v>
      </c>
      <c r="F384" s="2" t="s">
        <v>139</v>
      </c>
      <c r="G384" s="2" t="s">
        <v>56</v>
      </c>
      <c r="H384" s="3" t="s">
        <v>146</v>
      </c>
      <c r="I384" s="2" t="s">
        <v>23</v>
      </c>
      <c r="J384" s="13">
        <f t="shared" ref="J384:L384" si="295">J385</f>
        <v>0</v>
      </c>
      <c r="K384" s="13">
        <f t="shared" si="295"/>
        <v>0</v>
      </c>
      <c r="L384" s="13">
        <f t="shared" si="295"/>
        <v>0</v>
      </c>
    </row>
    <row r="385" spans="1:12" ht="75" hidden="1" x14ac:dyDescent="0.25">
      <c r="A385" s="42" t="s">
        <v>9</v>
      </c>
      <c r="B385" s="14"/>
      <c r="C385" s="14"/>
      <c r="D385" s="14"/>
      <c r="E385" s="73">
        <v>851</v>
      </c>
      <c r="F385" s="2" t="s">
        <v>139</v>
      </c>
      <c r="G385" s="2" t="s">
        <v>56</v>
      </c>
      <c r="H385" s="3" t="s">
        <v>146</v>
      </c>
      <c r="I385" s="2" t="s">
        <v>24</v>
      </c>
      <c r="J385" s="13">
        <f>'6.ВС'!J229</f>
        <v>0</v>
      </c>
      <c r="K385" s="13">
        <f>'6.ВС'!K229</f>
        <v>0</v>
      </c>
      <c r="L385" s="13">
        <f>'6.ВС'!L229</f>
        <v>0</v>
      </c>
    </row>
    <row r="386" spans="1:12" ht="75" hidden="1" x14ac:dyDescent="0.25">
      <c r="A386" s="6" t="s">
        <v>379</v>
      </c>
      <c r="B386" s="14"/>
      <c r="C386" s="14"/>
      <c r="D386" s="14"/>
      <c r="E386" s="25" t="s">
        <v>380</v>
      </c>
      <c r="F386" s="2" t="s">
        <v>139</v>
      </c>
      <c r="G386" s="2" t="s">
        <v>56</v>
      </c>
      <c r="H386" s="3" t="s">
        <v>381</v>
      </c>
      <c r="I386" s="2"/>
      <c r="J386" s="13">
        <f t="shared" ref="J386:L387" si="296">J387</f>
        <v>0</v>
      </c>
      <c r="K386" s="13">
        <f t="shared" si="296"/>
        <v>0</v>
      </c>
      <c r="L386" s="13">
        <f t="shared" si="296"/>
        <v>0</v>
      </c>
    </row>
    <row r="387" spans="1:12" ht="60" hidden="1" x14ac:dyDescent="0.25">
      <c r="A387" s="42" t="s">
        <v>22</v>
      </c>
      <c r="B387" s="14"/>
      <c r="C387" s="14"/>
      <c r="D387" s="14"/>
      <c r="E387" s="25" t="s">
        <v>380</v>
      </c>
      <c r="F387" s="2" t="s">
        <v>139</v>
      </c>
      <c r="G387" s="2" t="s">
        <v>56</v>
      </c>
      <c r="H387" s="3" t="s">
        <v>381</v>
      </c>
      <c r="I387" s="2" t="s">
        <v>23</v>
      </c>
      <c r="J387" s="13">
        <f t="shared" si="296"/>
        <v>0</v>
      </c>
      <c r="K387" s="13">
        <f t="shared" si="296"/>
        <v>0</v>
      </c>
      <c r="L387" s="13">
        <f t="shared" ref="L387" si="297">L388</f>
        <v>0</v>
      </c>
    </row>
    <row r="388" spans="1:12" ht="75" hidden="1" x14ac:dyDescent="0.25">
      <c r="A388" s="42" t="s">
        <v>9</v>
      </c>
      <c r="B388" s="14"/>
      <c r="C388" s="14"/>
      <c r="D388" s="14"/>
      <c r="E388" s="25" t="s">
        <v>380</v>
      </c>
      <c r="F388" s="2" t="s">
        <v>139</v>
      </c>
      <c r="G388" s="2" t="s">
        <v>56</v>
      </c>
      <c r="H388" s="3" t="s">
        <v>381</v>
      </c>
      <c r="I388" s="2" t="s">
        <v>24</v>
      </c>
      <c r="J388" s="13">
        <f>'6.ВС'!J232</f>
        <v>0</v>
      </c>
      <c r="K388" s="13">
        <f>'6.ВС'!K232</f>
        <v>0</v>
      </c>
      <c r="L388" s="13">
        <f>'6.ВС'!L232</f>
        <v>0</v>
      </c>
    </row>
    <row r="389" spans="1:12" ht="75" hidden="1" x14ac:dyDescent="0.25">
      <c r="A389" s="12" t="s">
        <v>185</v>
      </c>
      <c r="B389" s="42"/>
      <c r="C389" s="42"/>
      <c r="D389" s="42"/>
      <c r="E389" s="4">
        <v>853</v>
      </c>
      <c r="F389" s="3" t="s">
        <v>186</v>
      </c>
      <c r="G389" s="3"/>
      <c r="H389" s="3"/>
      <c r="I389" s="3"/>
      <c r="J389" s="5">
        <f t="shared" ref="J389" si="298">J390+J394</f>
        <v>0</v>
      </c>
      <c r="K389" s="5">
        <f t="shared" ref="K389" si="299">K390+K394</f>
        <v>0</v>
      </c>
      <c r="L389" s="5">
        <f t="shared" ref="L389" si="300">L390+L394</f>
        <v>0</v>
      </c>
    </row>
    <row r="390" spans="1:12" ht="78" hidden="1" customHeight="1" x14ac:dyDescent="0.25">
      <c r="A390" s="12" t="s">
        <v>187</v>
      </c>
      <c r="B390" s="42"/>
      <c r="C390" s="42"/>
      <c r="D390" s="42"/>
      <c r="E390" s="4">
        <v>853</v>
      </c>
      <c r="F390" s="3" t="s">
        <v>186</v>
      </c>
      <c r="G390" s="3" t="s">
        <v>11</v>
      </c>
      <c r="H390" s="63"/>
      <c r="I390" s="3"/>
      <c r="J390" s="27">
        <f t="shared" ref="J390:L392" si="301">J391</f>
        <v>0</v>
      </c>
      <c r="K390" s="27">
        <f t="shared" si="301"/>
        <v>0</v>
      </c>
      <c r="L390" s="27">
        <f t="shared" si="301"/>
        <v>0</v>
      </c>
    </row>
    <row r="391" spans="1:12" ht="30" hidden="1" customHeight="1" x14ac:dyDescent="0.25">
      <c r="A391" s="12" t="s">
        <v>307</v>
      </c>
      <c r="B391" s="42"/>
      <c r="C391" s="42"/>
      <c r="D391" s="42"/>
      <c r="E391" s="4">
        <v>853</v>
      </c>
      <c r="F391" s="3" t="s">
        <v>186</v>
      </c>
      <c r="G391" s="3" t="s">
        <v>11</v>
      </c>
      <c r="H391" s="3" t="s">
        <v>299</v>
      </c>
      <c r="I391" s="3"/>
      <c r="J391" s="13">
        <f t="shared" si="301"/>
        <v>0</v>
      </c>
      <c r="K391" s="13">
        <f t="shared" si="301"/>
        <v>0</v>
      </c>
      <c r="L391" s="13">
        <f t="shared" ref="L391:L392" si="302">L392</f>
        <v>0</v>
      </c>
    </row>
    <row r="392" spans="1:12" ht="19.5" hidden="1" customHeight="1" x14ac:dyDescent="0.25">
      <c r="A392" s="41" t="s">
        <v>42</v>
      </c>
      <c r="B392" s="41"/>
      <c r="C392" s="41"/>
      <c r="D392" s="41"/>
      <c r="E392" s="4">
        <v>853</v>
      </c>
      <c r="F392" s="2" t="s">
        <v>186</v>
      </c>
      <c r="G392" s="2" t="s">
        <v>11</v>
      </c>
      <c r="H392" s="3" t="s">
        <v>299</v>
      </c>
      <c r="I392" s="2" t="s">
        <v>43</v>
      </c>
      <c r="J392" s="13">
        <f t="shared" si="301"/>
        <v>0</v>
      </c>
      <c r="K392" s="13">
        <f t="shared" si="301"/>
        <v>0</v>
      </c>
      <c r="L392" s="13">
        <f t="shared" si="302"/>
        <v>0</v>
      </c>
    </row>
    <row r="393" spans="1:12" hidden="1" x14ac:dyDescent="0.25">
      <c r="A393" s="41" t="s">
        <v>189</v>
      </c>
      <c r="B393" s="41"/>
      <c r="C393" s="41"/>
      <c r="D393" s="41"/>
      <c r="E393" s="4">
        <v>853</v>
      </c>
      <c r="F393" s="2" t="s">
        <v>186</v>
      </c>
      <c r="G393" s="2" t="s">
        <v>11</v>
      </c>
      <c r="H393" s="3" t="s">
        <v>299</v>
      </c>
      <c r="I393" s="2" t="s">
        <v>190</v>
      </c>
      <c r="J393" s="13">
        <f>'6.ВС'!J390</f>
        <v>0</v>
      </c>
      <c r="K393" s="13">
        <f>'6.ВС'!K390</f>
        <v>0</v>
      </c>
      <c r="L393" s="13">
        <f>'6.ВС'!L390</f>
        <v>0</v>
      </c>
    </row>
    <row r="394" spans="1:12" hidden="1" x14ac:dyDescent="0.25">
      <c r="A394" s="62" t="s">
        <v>191</v>
      </c>
      <c r="B394" s="61"/>
      <c r="C394" s="61"/>
      <c r="D394" s="61"/>
      <c r="E394" s="4">
        <v>853</v>
      </c>
      <c r="F394" s="2" t="s">
        <v>186</v>
      </c>
      <c r="G394" s="2" t="s">
        <v>56</v>
      </c>
      <c r="H394" s="3"/>
      <c r="I394" s="2"/>
      <c r="J394" s="13">
        <f t="shared" ref="J394:L394" si="303">J395</f>
        <v>0</v>
      </c>
      <c r="K394" s="13">
        <f t="shared" si="303"/>
        <v>0</v>
      </c>
      <c r="L394" s="13">
        <f t="shared" si="303"/>
        <v>0</v>
      </c>
    </row>
    <row r="395" spans="1:12" ht="62.25" hidden="1" customHeight="1" x14ac:dyDescent="0.25">
      <c r="A395" s="12" t="s">
        <v>192</v>
      </c>
      <c r="B395" s="22"/>
      <c r="C395" s="22"/>
      <c r="D395" s="22"/>
      <c r="E395" s="20">
        <v>853</v>
      </c>
      <c r="F395" s="2" t="s">
        <v>186</v>
      </c>
      <c r="G395" s="2" t="s">
        <v>56</v>
      </c>
      <c r="H395" s="3" t="s">
        <v>188</v>
      </c>
      <c r="I395" s="2"/>
      <c r="J395" s="13">
        <f t="shared" ref="J395:L396" si="304">J396</f>
        <v>0</v>
      </c>
      <c r="K395" s="13">
        <f t="shared" si="304"/>
        <v>0</v>
      </c>
      <c r="L395" s="13">
        <f t="shared" si="304"/>
        <v>0</v>
      </c>
    </row>
    <row r="396" spans="1:12" ht="18.75" hidden="1" customHeight="1" x14ac:dyDescent="0.25">
      <c r="A396" s="41" t="s">
        <v>42</v>
      </c>
      <c r="B396" s="22"/>
      <c r="C396" s="22"/>
      <c r="D396" s="22"/>
      <c r="E396" s="20">
        <v>853</v>
      </c>
      <c r="F396" s="2" t="s">
        <v>186</v>
      </c>
      <c r="G396" s="2" t="s">
        <v>56</v>
      </c>
      <c r="H396" s="3" t="s">
        <v>188</v>
      </c>
      <c r="I396" s="2" t="s">
        <v>43</v>
      </c>
      <c r="J396" s="13">
        <f t="shared" si="304"/>
        <v>0</v>
      </c>
      <c r="K396" s="13">
        <f t="shared" si="304"/>
        <v>0</v>
      </c>
      <c r="L396" s="13">
        <f t="shared" ref="L396" si="305">L397</f>
        <v>0</v>
      </c>
    </row>
    <row r="397" spans="1:12" hidden="1" x14ac:dyDescent="0.25">
      <c r="A397" s="41" t="s">
        <v>193</v>
      </c>
      <c r="B397" s="22"/>
      <c r="C397" s="22"/>
      <c r="D397" s="22"/>
      <c r="E397" s="20">
        <v>853</v>
      </c>
      <c r="F397" s="2" t="s">
        <v>186</v>
      </c>
      <c r="G397" s="2" t="s">
        <v>56</v>
      </c>
      <c r="H397" s="3" t="s">
        <v>188</v>
      </c>
      <c r="I397" s="2" t="s">
        <v>190</v>
      </c>
      <c r="J397" s="13">
        <f>'6.ВС'!J394</f>
        <v>0</v>
      </c>
      <c r="K397" s="13">
        <f>'6.ВС'!K394</f>
        <v>0</v>
      </c>
      <c r="L397" s="13">
        <f>'6.ВС'!L394</f>
        <v>0</v>
      </c>
    </row>
    <row r="398" spans="1:12" s="45" customFormat="1" ht="21.75" customHeight="1" x14ac:dyDescent="0.25">
      <c r="A398" s="41" t="s">
        <v>202</v>
      </c>
      <c r="B398" s="64"/>
      <c r="C398" s="64"/>
      <c r="D398" s="64"/>
      <c r="E398" s="65"/>
      <c r="F398" s="66"/>
      <c r="G398" s="66"/>
      <c r="H398" s="67"/>
      <c r="I398" s="66"/>
      <c r="J398" s="68">
        <f>J8+J93+J102+J114+J136+J171+J279+J316+J362+J389</f>
        <v>16140618.09</v>
      </c>
      <c r="K398" s="68">
        <f>K8+K93+K102+K114+K136+K171+K279+K316+K362+K389</f>
        <v>9349438.5</v>
      </c>
      <c r="L398" s="68">
        <f>L8+L93+L102+L114+L136+L171+L279+L316+L362+L389</f>
        <v>9354240</v>
      </c>
    </row>
    <row r="400" spans="1:12" x14ac:dyDescent="0.25">
      <c r="J400" s="36"/>
      <c r="K400" s="36"/>
      <c r="L400" s="36"/>
    </row>
  </sheetData>
  <mergeCells count="5">
    <mergeCell ref="J1:L1"/>
    <mergeCell ref="J2:L2"/>
    <mergeCell ref="J3:L3"/>
    <mergeCell ref="J4:L4"/>
    <mergeCell ref="A5:L5"/>
  </mergeCells>
  <pageMargins left="0.59055118110236227" right="0.55118110236220474" top="0.31496062992125984" bottom="0.31496062992125984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tabSelected="1" zoomScale="80" zoomScaleNormal="80" workbookViewId="0">
      <pane xSplit="9" ySplit="7" topLeftCell="J381" activePane="bottomRight" state="frozen"/>
      <selection activeCell="A280" sqref="A280:XFD286"/>
      <selection pane="topRight" activeCell="A280" sqref="A280:XFD286"/>
      <selection pane="bottomLeft" activeCell="A280" sqref="A280:XFD286"/>
      <selection pane="bottomRight" activeCell="Q5" sqref="Q5"/>
    </sheetView>
  </sheetViews>
  <sheetFormatPr defaultRowHeight="15" x14ac:dyDescent="0.25"/>
  <cols>
    <col min="1" max="1" width="27.7109375" style="1" customWidth="1"/>
    <col min="2" max="2" width="3.5703125" style="8" customWidth="1"/>
    <col min="3" max="3" width="4" style="8" customWidth="1"/>
    <col min="4" max="4" width="4.28515625" style="7" customWidth="1"/>
    <col min="5" max="5" width="5.140625" style="7" customWidth="1"/>
    <col min="6" max="7" width="3.5703125" style="7" hidden="1" customWidth="1"/>
    <col min="8" max="8" width="7.5703125" style="7" customWidth="1"/>
    <col min="9" max="9" width="4.85546875" style="8" customWidth="1"/>
    <col min="10" max="10" width="15.7109375" style="8" customWidth="1"/>
    <col min="11" max="12" width="14.5703125" style="8" customWidth="1"/>
    <col min="13" max="15" width="9.140625" style="8"/>
    <col min="16" max="16" width="14.28515625" style="8" customWidth="1"/>
    <col min="17" max="163" width="9.140625" style="8"/>
    <col min="164" max="164" width="1.42578125" style="8" customWidth="1"/>
    <col min="165" max="165" width="59.5703125" style="8" customWidth="1"/>
    <col min="166" max="166" width="9.140625" style="8" customWidth="1"/>
    <col min="167" max="168" width="3.85546875" style="8" customWidth="1"/>
    <col min="169" max="169" width="10.5703125" style="8" customWidth="1"/>
    <col min="170" max="170" width="3.85546875" style="8" customWidth="1"/>
    <col min="171" max="173" width="14.42578125" style="8" customWidth="1"/>
    <col min="174" max="174" width="4.140625" style="8" customWidth="1"/>
    <col min="175" max="175" width="15" style="8" customWidth="1"/>
    <col min="176" max="177" width="9.140625" style="8" customWidth="1"/>
    <col min="178" max="178" width="11.5703125" style="8" customWidth="1"/>
    <col min="179" max="179" width="18.140625" style="8" customWidth="1"/>
    <col min="180" max="180" width="13.140625" style="8" customWidth="1"/>
    <col min="181" max="181" width="12.28515625" style="8" customWidth="1"/>
    <col min="182" max="419" width="9.140625" style="8"/>
    <col min="420" max="420" width="1.42578125" style="8" customWidth="1"/>
    <col min="421" max="421" width="59.5703125" style="8" customWidth="1"/>
    <col min="422" max="422" width="9.140625" style="8" customWidth="1"/>
    <col min="423" max="424" width="3.85546875" style="8" customWidth="1"/>
    <col min="425" max="425" width="10.5703125" style="8" customWidth="1"/>
    <col min="426" max="426" width="3.85546875" style="8" customWidth="1"/>
    <col min="427" max="429" width="14.42578125" style="8" customWidth="1"/>
    <col min="430" max="430" width="4.140625" style="8" customWidth="1"/>
    <col min="431" max="431" width="15" style="8" customWidth="1"/>
    <col min="432" max="433" width="9.140625" style="8" customWidth="1"/>
    <col min="434" max="434" width="11.5703125" style="8" customWidth="1"/>
    <col min="435" max="435" width="18.140625" style="8" customWidth="1"/>
    <col min="436" max="436" width="13.140625" style="8" customWidth="1"/>
    <col min="437" max="437" width="12.28515625" style="8" customWidth="1"/>
    <col min="438" max="675" width="9.140625" style="8"/>
    <col min="676" max="676" width="1.42578125" style="8" customWidth="1"/>
    <col min="677" max="677" width="59.5703125" style="8" customWidth="1"/>
    <col min="678" max="678" width="9.140625" style="8" customWidth="1"/>
    <col min="679" max="680" width="3.85546875" style="8" customWidth="1"/>
    <col min="681" max="681" width="10.5703125" style="8" customWidth="1"/>
    <col min="682" max="682" width="3.85546875" style="8" customWidth="1"/>
    <col min="683" max="685" width="14.42578125" style="8" customWidth="1"/>
    <col min="686" max="686" width="4.140625" style="8" customWidth="1"/>
    <col min="687" max="687" width="15" style="8" customWidth="1"/>
    <col min="688" max="689" width="9.140625" style="8" customWidth="1"/>
    <col min="690" max="690" width="11.5703125" style="8" customWidth="1"/>
    <col min="691" max="691" width="18.140625" style="8" customWidth="1"/>
    <col min="692" max="692" width="13.140625" style="8" customWidth="1"/>
    <col min="693" max="693" width="12.28515625" style="8" customWidth="1"/>
    <col min="694" max="931" width="9.140625" style="8"/>
    <col min="932" max="932" width="1.42578125" style="8" customWidth="1"/>
    <col min="933" max="933" width="59.5703125" style="8" customWidth="1"/>
    <col min="934" max="934" width="9.140625" style="8" customWidth="1"/>
    <col min="935" max="936" width="3.85546875" style="8" customWidth="1"/>
    <col min="937" max="937" width="10.5703125" style="8" customWidth="1"/>
    <col min="938" max="938" width="3.85546875" style="8" customWidth="1"/>
    <col min="939" max="941" width="14.42578125" style="8" customWidth="1"/>
    <col min="942" max="942" width="4.140625" style="8" customWidth="1"/>
    <col min="943" max="943" width="15" style="8" customWidth="1"/>
    <col min="944" max="945" width="9.140625" style="8" customWidth="1"/>
    <col min="946" max="946" width="11.5703125" style="8" customWidth="1"/>
    <col min="947" max="947" width="18.140625" style="8" customWidth="1"/>
    <col min="948" max="948" width="13.140625" style="8" customWidth="1"/>
    <col min="949" max="949" width="12.28515625" style="8" customWidth="1"/>
    <col min="950" max="1187" width="9.140625" style="8"/>
    <col min="1188" max="1188" width="1.42578125" style="8" customWidth="1"/>
    <col min="1189" max="1189" width="59.5703125" style="8" customWidth="1"/>
    <col min="1190" max="1190" width="9.140625" style="8" customWidth="1"/>
    <col min="1191" max="1192" width="3.85546875" style="8" customWidth="1"/>
    <col min="1193" max="1193" width="10.5703125" style="8" customWidth="1"/>
    <col min="1194" max="1194" width="3.85546875" style="8" customWidth="1"/>
    <col min="1195" max="1197" width="14.42578125" style="8" customWidth="1"/>
    <col min="1198" max="1198" width="4.140625" style="8" customWidth="1"/>
    <col min="1199" max="1199" width="15" style="8" customWidth="1"/>
    <col min="1200" max="1201" width="9.140625" style="8" customWidth="1"/>
    <col min="1202" max="1202" width="11.5703125" style="8" customWidth="1"/>
    <col min="1203" max="1203" width="18.140625" style="8" customWidth="1"/>
    <col min="1204" max="1204" width="13.140625" style="8" customWidth="1"/>
    <col min="1205" max="1205" width="12.28515625" style="8" customWidth="1"/>
    <col min="1206" max="1443" width="9.140625" style="8"/>
    <col min="1444" max="1444" width="1.42578125" style="8" customWidth="1"/>
    <col min="1445" max="1445" width="59.5703125" style="8" customWidth="1"/>
    <col min="1446" max="1446" width="9.140625" style="8" customWidth="1"/>
    <col min="1447" max="1448" width="3.85546875" style="8" customWidth="1"/>
    <col min="1449" max="1449" width="10.5703125" style="8" customWidth="1"/>
    <col min="1450" max="1450" width="3.85546875" style="8" customWidth="1"/>
    <col min="1451" max="1453" width="14.42578125" style="8" customWidth="1"/>
    <col min="1454" max="1454" width="4.140625" style="8" customWidth="1"/>
    <col min="1455" max="1455" width="15" style="8" customWidth="1"/>
    <col min="1456" max="1457" width="9.140625" style="8" customWidth="1"/>
    <col min="1458" max="1458" width="11.5703125" style="8" customWidth="1"/>
    <col min="1459" max="1459" width="18.140625" style="8" customWidth="1"/>
    <col min="1460" max="1460" width="13.140625" style="8" customWidth="1"/>
    <col min="1461" max="1461" width="12.28515625" style="8" customWidth="1"/>
    <col min="1462" max="1699" width="9.140625" style="8"/>
    <col min="1700" max="1700" width="1.42578125" style="8" customWidth="1"/>
    <col min="1701" max="1701" width="59.5703125" style="8" customWidth="1"/>
    <col min="1702" max="1702" width="9.140625" style="8" customWidth="1"/>
    <col min="1703" max="1704" width="3.85546875" style="8" customWidth="1"/>
    <col min="1705" max="1705" width="10.5703125" style="8" customWidth="1"/>
    <col min="1706" max="1706" width="3.85546875" style="8" customWidth="1"/>
    <col min="1707" max="1709" width="14.42578125" style="8" customWidth="1"/>
    <col min="1710" max="1710" width="4.140625" style="8" customWidth="1"/>
    <col min="1711" max="1711" width="15" style="8" customWidth="1"/>
    <col min="1712" max="1713" width="9.140625" style="8" customWidth="1"/>
    <col min="1714" max="1714" width="11.5703125" style="8" customWidth="1"/>
    <col min="1715" max="1715" width="18.140625" style="8" customWidth="1"/>
    <col min="1716" max="1716" width="13.140625" style="8" customWidth="1"/>
    <col min="1717" max="1717" width="12.28515625" style="8" customWidth="1"/>
    <col min="1718" max="1955" width="9.140625" style="8"/>
    <col min="1956" max="1956" width="1.42578125" style="8" customWidth="1"/>
    <col min="1957" max="1957" width="59.5703125" style="8" customWidth="1"/>
    <col min="1958" max="1958" width="9.140625" style="8" customWidth="1"/>
    <col min="1959" max="1960" width="3.85546875" style="8" customWidth="1"/>
    <col min="1961" max="1961" width="10.5703125" style="8" customWidth="1"/>
    <col min="1962" max="1962" width="3.85546875" style="8" customWidth="1"/>
    <col min="1963" max="1965" width="14.42578125" style="8" customWidth="1"/>
    <col min="1966" max="1966" width="4.140625" style="8" customWidth="1"/>
    <col min="1967" max="1967" width="15" style="8" customWidth="1"/>
    <col min="1968" max="1969" width="9.140625" style="8" customWidth="1"/>
    <col min="1970" max="1970" width="11.5703125" style="8" customWidth="1"/>
    <col min="1971" max="1971" width="18.140625" style="8" customWidth="1"/>
    <col min="1972" max="1972" width="13.140625" style="8" customWidth="1"/>
    <col min="1973" max="1973" width="12.28515625" style="8" customWidth="1"/>
    <col min="1974" max="2211" width="9.140625" style="8"/>
    <col min="2212" max="2212" width="1.42578125" style="8" customWidth="1"/>
    <col min="2213" max="2213" width="59.5703125" style="8" customWidth="1"/>
    <col min="2214" max="2214" width="9.140625" style="8" customWidth="1"/>
    <col min="2215" max="2216" width="3.85546875" style="8" customWidth="1"/>
    <col min="2217" max="2217" width="10.5703125" style="8" customWidth="1"/>
    <col min="2218" max="2218" width="3.85546875" style="8" customWidth="1"/>
    <col min="2219" max="2221" width="14.42578125" style="8" customWidth="1"/>
    <col min="2222" max="2222" width="4.140625" style="8" customWidth="1"/>
    <col min="2223" max="2223" width="15" style="8" customWidth="1"/>
    <col min="2224" max="2225" width="9.140625" style="8" customWidth="1"/>
    <col min="2226" max="2226" width="11.5703125" style="8" customWidth="1"/>
    <col min="2227" max="2227" width="18.140625" style="8" customWidth="1"/>
    <col min="2228" max="2228" width="13.140625" style="8" customWidth="1"/>
    <col min="2229" max="2229" width="12.28515625" style="8" customWidth="1"/>
    <col min="2230" max="2467" width="9.140625" style="8"/>
    <col min="2468" max="2468" width="1.42578125" style="8" customWidth="1"/>
    <col min="2469" max="2469" width="59.5703125" style="8" customWidth="1"/>
    <col min="2470" max="2470" width="9.140625" style="8" customWidth="1"/>
    <col min="2471" max="2472" width="3.85546875" style="8" customWidth="1"/>
    <col min="2473" max="2473" width="10.5703125" style="8" customWidth="1"/>
    <col min="2474" max="2474" width="3.85546875" style="8" customWidth="1"/>
    <col min="2475" max="2477" width="14.42578125" style="8" customWidth="1"/>
    <col min="2478" max="2478" width="4.140625" style="8" customWidth="1"/>
    <col min="2479" max="2479" width="15" style="8" customWidth="1"/>
    <col min="2480" max="2481" width="9.140625" style="8" customWidth="1"/>
    <col min="2482" max="2482" width="11.5703125" style="8" customWidth="1"/>
    <col min="2483" max="2483" width="18.140625" style="8" customWidth="1"/>
    <col min="2484" max="2484" width="13.140625" style="8" customWidth="1"/>
    <col min="2485" max="2485" width="12.28515625" style="8" customWidth="1"/>
    <col min="2486" max="2723" width="9.140625" style="8"/>
    <col min="2724" max="2724" width="1.42578125" style="8" customWidth="1"/>
    <col min="2725" max="2725" width="59.5703125" style="8" customWidth="1"/>
    <col min="2726" max="2726" width="9.140625" style="8" customWidth="1"/>
    <col min="2727" max="2728" width="3.85546875" style="8" customWidth="1"/>
    <col min="2729" max="2729" width="10.5703125" style="8" customWidth="1"/>
    <col min="2730" max="2730" width="3.85546875" style="8" customWidth="1"/>
    <col min="2731" max="2733" width="14.42578125" style="8" customWidth="1"/>
    <col min="2734" max="2734" width="4.140625" style="8" customWidth="1"/>
    <col min="2735" max="2735" width="15" style="8" customWidth="1"/>
    <col min="2736" max="2737" width="9.140625" style="8" customWidth="1"/>
    <col min="2738" max="2738" width="11.5703125" style="8" customWidth="1"/>
    <col min="2739" max="2739" width="18.140625" style="8" customWidth="1"/>
    <col min="2740" max="2740" width="13.140625" style="8" customWidth="1"/>
    <col min="2741" max="2741" width="12.28515625" style="8" customWidth="1"/>
    <col min="2742" max="2979" width="9.140625" style="8"/>
    <col min="2980" max="2980" width="1.42578125" style="8" customWidth="1"/>
    <col min="2981" max="2981" width="59.5703125" style="8" customWidth="1"/>
    <col min="2982" max="2982" width="9.140625" style="8" customWidth="1"/>
    <col min="2983" max="2984" width="3.85546875" style="8" customWidth="1"/>
    <col min="2985" max="2985" width="10.5703125" style="8" customWidth="1"/>
    <col min="2986" max="2986" width="3.85546875" style="8" customWidth="1"/>
    <col min="2987" max="2989" width="14.42578125" style="8" customWidth="1"/>
    <col min="2990" max="2990" width="4.140625" style="8" customWidth="1"/>
    <col min="2991" max="2991" width="15" style="8" customWidth="1"/>
    <col min="2992" max="2993" width="9.140625" style="8" customWidth="1"/>
    <col min="2994" max="2994" width="11.5703125" style="8" customWidth="1"/>
    <col min="2995" max="2995" width="18.140625" style="8" customWidth="1"/>
    <col min="2996" max="2996" width="13.140625" style="8" customWidth="1"/>
    <col min="2997" max="2997" width="12.28515625" style="8" customWidth="1"/>
    <col min="2998" max="3235" width="9.140625" style="8"/>
    <col min="3236" max="3236" width="1.42578125" style="8" customWidth="1"/>
    <col min="3237" max="3237" width="59.5703125" style="8" customWidth="1"/>
    <col min="3238" max="3238" width="9.140625" style="8" customWidth="1"/>
    <col min="3239" max="3240" width="3.85546875" style="8" customWidth="1"/>
    <col min="3241" max="3241" width="10.5703125" style="8" customWidth="1"/>
    <col min="3242" max="3242" width="3.85546875" style="8" customWidth="1"/>
    <col min="3243" max="3245" width="14.42578125" style="8" customWidth="1"/>
    <col min="3246" max="3246" width="4.140625" style="8" customWidth="1"/>
    <col min="3247" max="3247" width="15" style="8" customWidth="1"/>
    <col min="3248" max="3249" width="9.140625" style="8" customWidth="1"/>
    <col min="3250" max="3250" width="11.5703125" style="8" customWidth="1"/>
    <col min="3251" max="3251" width="18.140625" style="8" customWidth="1"/>
    <col min="3252" max="3252" width="13.140625" style="8" customWidth="1"/>
    <col min="3253" max="3253" width="12.28515625" style="8" customWidth="1"/>
    <col min="3254" max="3491" width="9.140625" style="8"/>
    <col min="3492" max="3492" width="1.42578125" style="8" customWidth="1"/>
    <col min="3493" max="3493" width="59.5703125" style="8" customWidth="1"/>
    <col min="3494" max="3494" width="9.140625" style="8" customWidth="1"/>
    <col min="3495" max="3496" width="3.85546875" style="8" customWidth="1"/>
    <col min="3497" max="3497" width="10.5703125" style="8" customWidth="1"/>
    <col min="3498" max="3498" width="3.85546875" style="8" customWidth="1"/>
    <col min="3499" max="3501" width="14.42578125" style="8" customWidth="1"/>
    <col min="3502" max="3502" width="4.140625" style="8" customWidth="1"/>
    <col min="3503" max="3503" width="15" style="8" customWidth="1"/>
    <col min="3504" max="3505" width="9.140625" style="8" customWidth="1"/>
    <col min="3506" max="3506" width="11.5703125" style="8" customWidth="1"/>
    <col min="3507" max="3507" width="18.140625" style="8" customWidth="1"/>
    <col min="3508" max="3508" width="13.140625" style="8" customWidth="1"/>
    <col min="3509" max="3509" width="12.28515625" style="8" customWidth="1"/>
    <col min="3510" max="3747" width="9.140625" style="8"/>
    <col min="3748" max="3748" width="1.42578125" style="8" customWidth="1"/>
    <col min="3749" max="3749" width="59.5703125" style="8" customWidth="1"/>
    <col min="3750" max="3750" width="9.140625" style="8" customWidth="1"/>
    <col min="3751" max="3752" width="3.85546875" style="8" customWidth="1"/>
    <col min="3753" max="3753" width="10.5703125" style="8" customWidth="1"/>
    <col min="3754" max="3754" width="3.85546875" style="8" customWidth="1"/>
    <col min="3755" max="3757" width="14.42578125" style="8" customWidth="1"/>
    <col min="3758" max="3758" width="4.140625" style="8" customWidth="1"/>
    <col min="3759" max="3759" width="15" style="8" customWidth="1"/>
    <col min="3760" max="3761" width="9.140625" style="8" customWidth="1"/>
    <col min="3762" max="3762" width="11.5703125" style="8" customWidth="1"/>
    <col min="3763" max="3763" width="18.140625" style="8" customWidth="1"/>
    <col min="3764" max="3764" width="13.140625" style="8" customWidth="1"/>
    <col min="3765" max="3765" width="12.28515625" style="8" customWidth="1"/>
    <col min="3766" max="4003" width="9.140625" style="8"/>
    <col min="4004" max="4004" width="1.42578125" style="8" customWidth="1"/>
    <col min="4005" max="4005" width="59.5703125" style="8" customWidth="1"/>
    <col min="4006" max="4006" width="9.140625" style="8" customWidth="1"/>
    <col min="4007" max="4008" width="3.85546875" style="8" customWidth="1"/>
    <col min="4009" max="4009" width="10.5703125" style="8" customWidth="1"/>
    <col min="4010" max="4010" width="3.85546875" style="8" customWidth="1"/>
    <col min="4011" max="4013" width="14.42578125" style="8" customWidth="1"/>
    <col min="4014" max="4014" width="4.140625" style="8" customWidth="1"/>
    <col min="4015" max="4015" width="15" style="8" customWidth="1"/>
    <col min="4016" max="4017" width="9.140625" style="8" customWidth="1"/>
    <col min="4018" max="4018" width="11.5703125" style="8" customWidth="1"/>
    <col min="4019" max="4019" width="18.140625" style="8" customWidth="1"/>
    <col min="4020" max="4020" width="13.140625" style="8" customWidth="1"/>
    <col min="4021" max="4021" width="12.28515625" style="8" customWidth="1"/>
    <col min="4022" max="4259" width="9.140625" style="8"/>
    <col min="4260" max="4260" width="1.42578125" style="8" customWidth="1"/>
    <col min="4261" max="4261" width="59.5703125" style="8" customWidth="1"/>
    <col min="4262" max="4262" width="9.140625" style="8" customWidth="1"/>
    <col min="4263" max="4264" width="3.85546875" style="8" customWidth="1"/>
    <col min="4265" max="4265" width="10.5703125" style="8" customWidth="1"/>
    <col min="4266" max="4266" width="3.85546875" style="8" customWidth="1"/>
    <col min="4267" max="4269" width="14.42578125" style="8" customWidth="1"/>
    <col min="4270" max="4270" width="4.140625" style="8" customWidth="1"/>
    <col min="4271" max="4271" width="15" style="8" customWidth="1"/>
    <col min="4272" max="4273" width="9.140625" style="8" customWidth="1"/>
    <col min="4274" max="4274" width="11.5703125" style="8" customWidth="1"/>
    <col min="4275" max="4275" width="18.140625" style="8" customWidth="1"/>
    <col min="4276" max="4276" width="13.140625" style="8" customWidth="1"/>
    <col min="4277" max="4277" width="12.28515625" style="8" customWidth="1"/>
    <col min="4278" max="4515" width="9.140625" style="8"/>
    <col min="4516" max="4516" width="1.42578125" style="8" customWidth="1"/>
    <col min="4517" max="4517" width="59.5703125" style="8" customWidth="1"/>
    <col min="4518" max="4518" width="9.140625" style="8" customWidth="1"/>
    <col min="4519" max="4520" width="3.85546875" style="8" customWidth="1"/>
    <col min="4521" max="4521" width="10.5703125" style="8" customWidth="1"/>
    <col min="4522" max="4522" width="3.85546875" style="8" customWidth="1"/>
    <col min="4523" max="4525" width="14.42578125" style="8" customWidth="1"/>
    <col min="4526" max="4526" width="4.140625" style="8" customWidth="1"/>
    <col min="4527" max="4527" width="15" style="8" customWidth="1"/>
    <col min="4528" max="4529" width="9.140625" style="8" customWidth="1"/>
    <col min="4530" max="4530" width="11.5703125" style="8" customWidth="1"/>
    <col min="4531" max="4531" width="18.140625" style="8" customWidth="1"/>
    <col min="4532" max="4532" width="13.140625" style="8" customWidth="1"/>
    <col min="4533" max="4533" width="12.28515625" style="8" customWidth="1"/>
    <col min="4534" max="4771" width="9.140625" style="8"/>
    <col min="4772" max="4772" width="1.42578125" style="8" customWidth="1"/>
    <col min="4773" max="4773" width="59.5703125" style="8" customWidth="1"/>
    <col min="4774" max="4774" width="9.140625" style="8" customWidth="1"/>
    <col min="4775" max="4776" width="3.85546875" style="8" customWidth="1"/>
    <col min="4777" max="4777" width="10.5703125" style="8" customWidth="1"/>
    <col min="4778" max="4778" width="3.85546875" style="8" customWidth="1"/>
    <col min="4779" max="4781" width="14.42578125" style="8" customWidth="1"/>
    <col min="4782" max="4782" width="4.140625" style="8" customWidth="1"/>
    <col min="4783" max="4783" width="15" style="8" customWidth="1"/>
    <col min="4784" max="4785" width="9.140625" style="8" customWidth="1"/>
    <col min="4786" max="4786" width="11.5703125" style="8" customWidth="1"/>
    <col min="4787" max="4787" width="18.140625" style="8" customWidth="1"/>
    <col min="4788" max="4788" width="13.140625" style="8" customWidth="1"/>
    <col min="4789" max="4789" width="12.28515625" style="8" customWidth="1"/>
    <col min="4790" max="5027" width="9.140625" style="8"/>
    <col min="5028" max="5028" width="1.42578125" style="8" customWidth="1"/>
    <col min="5029" max="5029" width="59.5703125" style="8" customWidth="1"/>
    <col min="5030" max="5030" width="9.140625" style="8" customWidth="1"/>
    <col min="5031" max="5032" width="3.85546875" style="8" customWidth="1"/>
    <col min="5033" max="5033" width="10.5703125" style="8" customWidth="1"/>
    <col min="5034" max="5034" width="3.85546875" style="8" customWidth="1"/>
    <col min="5035" max="5037" width="14.42578125" style="8" customWidth="1"/>
    <col min="5038" max="5038" width="4.140625" style="8" customWidth="1"/>
    <col min="5039" max="5039" width="15" style="8" customWidth="1"/>
    <col min="5040" max="5041" width="9.140625" style="8" customWidth="1"/>
    <col min="5042" max="5042" width="11.5703125" style="8" customWidth="1"/>
    <col min="5043" max="5043" width="18.140625" style="8" customWidth="1"/>
    <col min="5044" max="5044" width="13.140625" style="8" customWidth="1"/>
    <col min="5045" max="5045" width="12.28515625" style="8" customWidth="1"/>
    <col min="5046" max="5283" width="9.140625" style="8"/>
    <col min="5284" max="5284" width="1.42578125" style="8" customWidth="1"/>
    <col min="5285" max="5285" width="59.5703125" style="8" customWidth="1"/>
    <col min="5286" max="5286" width="9.140625" style="8" customWidth="1"/>
    <col min="5287" max="5288" width="3.85546875" style="8" customWidth="1"/>
    <col min="5289" max="5289" width="10.5703125" style="8" customWidth="1"/>
    <col min="5290" max="5290" width="3.85546875" style="8" customWidth="1"/>
    <col min="5291" max="5293" width="14.42578125" style="8" customWidth="1"/>
    <col min="5294" max="5294" width="4.140625" style="8" customWidth="1"/>
    <col min="5295" max="5295" width="15" style="8" customWidth="1"/>
    <col min="5296" max="5297" width="9.140625" style="8" customWidth="1"/>
    <col min="5298" max="5298" width="11.5703125" style="8" customWidth="1"/>
    <col min="5299" max="5299" width="18.140625" style="8" customWidth="1"/>
    <col min="5300" max="5300" width="13.140625" style="8" customWidth="1"/>
    <col min="5301" max="5301" width="12.28515625" style="8" customWidth="1"/>
    <col min="5302" max="5539" width="9.140625" style="8"/>
    <col min="5540" max="5540" width="1.42578125" style="8" customWidth="1"/>
    <col min="5541" max="5541" width="59.5703125" style="8" customWidth="1"/>
    <col min="5542" max="5542" width="9.140625" style="8" customWidth="1"/>
    <col min="5543" max="5544" width="3.85546875" style="8" customWidth="1"/>
    <col min="5545" max="5545" width="10.5703125" style="8" customWidth="1"/>
    <col min="5546" max="5546" width="3.85546875" style="8" customWidth="1"/>
    <col min="5547" max="5549" width="14.42578125" style="8" customWidth="1"/>
    <col min="5550" max="5550" width="4.140625" style="8" customWidth="1"/>
    <col min="5551" max="5551" width="15" style="8" customWidth="1"/>
    <col min="5552" max="5553" width="9.140625" style="8" customWidth="1"/>
    <col min="5554" max="5554" width="11.5703125" style="8" customWidth="1"/>
    <col min="5555" max="5555" width="18.140625" style="8" customWidth="1"/>
    <col min="5556" max="5556" width="13.140625" style="8" customWidth="1"/>
    <col min="5557" max="5557" width="12.28515625" style="8" customWidth="1"/>
    <col min="5558" max="5795" width="9.140625" style="8"/>
    <col min="5796" max="5796" width="1.42578125" style="8" customWidth="1"/>
    <col min="5797" max="5797" width="59.5703125" style="8" customWidth="1"/>
    <col min="5798" max="5798" width="9.140625" style="8" customWidth="1"/>
    <col min="5799" max="5800" width="3.85546875" style="8" customWidth="1"/>
    <col min="5801" max="5801" width="10.5703125" style="8" customWidth="1"/>
    <col min="5802" max="5802" width="3.85546875" style="8" customWidth="1"/>
    <col min="5803" max="5805" width="14.42578125" style="8" customWidth="1"/>
    <col min="5806" max="5806" width="4.140625" style="8" customWidth="1"/>
    <col min="5807" max="5807" width="15" style="8" customWidth="1"/>
    <col min="5808" max="5809" width="9.140625" style="8" customWidth="1"/>
    <col min="5810" max="5810" width="11.5703125" style="8" customWidth="1"/>
    <col min="5811" max="5811" width="18.140625" style="8" customWidth="1"/>
    <col min="5812" max="5812" width="13.140625" style="8" customWidth="1"/>
    <col min="5813" max="5813" width="12.28515625" style="8" customWidth="1"/>
    <col min="5814" max="6051" width="9.140625" style="8"/>
    <col min="6052" max="6052" width="1.42578125" style="8" customWidth="1"/>
    <col min="6053" max="6053" width="59.5703125" style="8" customWidth="1"/>
    <col min="6054" max="6054" width="9.140625" style="8" customWidth="1"/>
    <col min="6055" max="6056" width="3.85546875" style="8" customWidth="1"/>
    <col min="6057" max="6057" width="10.5703125" style="8" customWidth="1"/>
    <col min="6058" max="6058" width="3.85546875" style="8" customWidth="1"/>
    <col min="6059" max="6061" width="14.42578125" style="8" customWidth="1"/>
    <col min="6062" max="6062" width="4.140625" style="8" customWidth="1"/>
    <col min="6063" max="6063" width="15" style="8" customWidth="1"/>
    <col min="6064" max="6065" width="9.140625" style="8" customWidth="1"/>
    <col min="6066" max="6066" width="11.5703125" style="8" customWidth="1"/>
    <col min="6067" max="6067" width="18.140625" style="8" customWidth="1"/>
    <col min="6068" max="6068" width="13.140625" style="8" customWidth="1"/>
    <col min="6069" max="6069" width="12.28515625" style="8" customWidth="1"/>
    <col min="6070" max="6307" width="9.140625" style="8"/>
    <col min="6308" max="6308" width="1.42578125" style="8" customWidth="1"/>
    <col min="6309" max="6309" width="59.5703125" style="8" customWidth="1"/>
    <col min="6310" max="6310" width="9.140625" style="8" customWidth="1"/>
    <col min="6311" max="6312" width="3.85546875" style="8" customWidth="1"/>
    <col min="6313" max="6313" width="10.5703125" style="8" customWidth="1"/>
    <col min="6314" max="6314" width="3.85546875" style="8" customWidth="1"/>
    <col min="6315" max="6317" width="14.42578125" style="8" customWidth="1"/>
    <col min="6318" max="6318" width="4.140625" style="8" customWidth="1"/>
    <col min="6319" max="6319" width="15" style="8" customWidth="1"/>
    <col min="6320" max="6321" width="9.140625" style="8" customWidth="1"/>
    <col min="6322" max="6322" width="11.5703125" style="8" customWidth="1"/>
    <col min="6323" max="6323" width="18.140625" style="8" customWidth="1"/>
    <col min="6324" max="6324" width="13.140625" style="8" customWidth="1"/>
    <col min="6325" max="6325" width="12.28515625" style="8" customWidth="1"/>
    <col min="6326" max="6563" width="9.140625" style="8"/>
    <col min="6564" max="6564" width="1.42578125" style="8" customWidth="1"/>
    <col min="6565" max="6565" width="59.5703125" style="8" customWidth="1"/>
    <col min="6566" max="6566" width="9.140625" style="8" customWidth="1"/>
    <col min="6567" max="6568" width="3.85546875" style="8" customWidth="1"/>
    <col min="6569" max="6569" width="10.5703125" style="8" customWidth="1"/>
    <col min="6570" max="6570" width="3.85546875" style="8" customWidth="1"/>
    <col min="6571" max="6573" width="14.42578125" style="8" customWidth="1"/>
    <col min="6574" max="6574" width="4.140625" style="8" customWidth="1"/>
    <col min="6575" max="6575" width="15" style="8" customWidth="1"/>
    <col min="6576" max="6577" width="9.140625" style="8" customWidth="1"/>
    <col min="6578" max="6578" width="11.5703125" style="8" customWidth="1"/>
    <col min="6579" max="6579" width="18.140625" style="8" customWidth="1"/>
    <col min="6580" max="6580" width="13.140625" style="8" customWidth="1"/>
    <col min="6581" max="6581" width="12.28515625" style="8" customWidth="1"/>
    <col min="6582" max="6819" width="9.140625" style="8"/>
    <col min="6820" max="6820" width="1.42578125" style="8" customWidth="1"/>
    <col min="6821" max="6821" width="59.5703125" style="8" customWidth="1"/>
    <col min="6822" max="6822" width="9.140625" style="8" customWidth="1"/>
    <col min="6823" max="6824" width="3.85546875" style="8" customWidth="1"/>
    <col min="6825" max="6825" width="10.5703125" style="8" customWidth="1"/>
    <col min="6826" max="6826" width="3.85546875" style="8" customWidth="1"/>
    <col min="6827" max="6829" width="14.42578125" style="8" customWidth="1"/>
    <col min="6830" max="6830" width="4.140625" style="8" customWidth="1"/>
    <col min="6831" max="6831" width="15" style="8" customWidth="1"/>
    <col min="6832" max="6833" width="9.140625" style="8" customWidth="1"/>
    <col min="6834" max="6834" width="11.5703125" style="8" customWidth="1"/>
    <col min="6835" max="6835" width="18.140625" style="8" customWidth="1"/>
    <col min="6836" max="6836" width="13.140625" style="8" customWidth="1"/>
    <col min="6837" max="6837" width="12.28515625" style="8" customWidth="1"/>
    <col min="6838" max="7075" width="9.140625" style="8"/>
    <col min="7076" max="7076" width="1.42578125" style="8" customWidth="1"/>
    <col min="7077" max="7077" width="59.5703125" style="8" customWidth="1"/>
    <col min="7078" max="7078" width="9.140625" style="8" customWidth="1"/>
    <col min="7079" max="7080" width="3.85546875" style="8" customWidth="1"/>
    <col min="7081" max="7081" width="10.5703125" style="8" customWidth="1"/>
    <col min="7082" max="7082" width="3.85546875" style="8" customWidth="1"/>
    <col min="7083" max="7085" width="14.42578125" style="8" customWidth="1"/>
    <col min="7086" max="7086" width="4.140625" style="8" customWidth="1"/>
    <col min="7087" max="7087" width="15" style="8" customWidth="1"/>
    <col min="7088" max="7089" width="9.140625" style="8" customWidth="1"/>
    <col min="7090" max="7090" width="11.5703125" style="8" customWidth="1"/>
    <col min="7091" max="7091" width="18.140625" style="8" customWidth="1"/>
    <col min="7092" max="7092" width="13.140625" style="8" customWidth="1"/>
    <col min="7093" max="7093" width="12.28515625" style="8" customWidth="1"/>
    <col min="7094" max="7331" width="9.140625" style="8"/>
    <col min="7332" max="7332" width="1.42578125" style="8" customWidth="1"/>
    <col min="7333" max="7333" width="59.5703125" style="8" customWidth="1"/>
    <col min="7334" max="7334" width="9.140625" style="8" customWidth="1"/>
    <col min="7335" max="7336" width="3.85546875" style="8" customWidth="1"/>
    <col min="7337" max="7337" width="10.5703125" style="8" customWidth="1"/>
    <col min="7338" max="7338" width="3.85546875" style="8" customWidth="1"/>
    <col min="7339" max="7341" width="14.42578125" style="8" customWidth="1"/>
    <col min="7342" max="7342" width="4.140625" style="8" customWidth="1"/>
    <col min="7343" max="7343" width="15" style="8" customWidth="1"/>
    <col min="7344" max="7345" width="9.140625" style="8" customWidth="1"/>
    <col min="7346" max="7346" width="11.5703125" style="8" customWidth="1"/>
    <col min="7347" max="7347" width="18.140625" style="8" customWidth="1"/>
    <col min="7348" max="7348" width="13.140625" style="8" customWidth="1"/>
    <col min="7349" max="7349" width="12.28515625" style="8" customWidth="1"/>
    <col min="7350" max="7587" width="9.140625" style="8"/>
    <col min="7588" max="7588" width="1.42578125" style="8" customWidth="1"/>
    <col min="7589" max="7589" width="59.5703125" style="8" customWidth="1"/>
    <col min="7590" max="7590" width="9.140625" style="8" customWidth="1"/>
    <col min="7591" max="7592" width="3.85546875" style="8" customWidth="1"/>
    <col min="7593" max="7593" width="10.5703125" style="8" customWidth="1"/>
    <col min="7594" max="7594" width="3.85546875" style="8" customWidth="1"/>
    <col min="7595" max="7597" width="14.42578125" style="8" customWidth="1"/>
    <col min="7598" max="7598" width="4.140625" style="8" customWidth="1"/>
    <col min="7599" max="7599" width="15" style="8" customWidth="1"/>
    <col min="7600" max="7601" width="9.140625" style="8" customWidth="1"/>
    <col min="7602" max="7602" width="11.5703125" style="8" customWidth="1"/>
    <col min="7603" max="7603" width="18.140625" style="8" customWidth="1"/>
    <col min="7604" max="7604" width="13.140625" style="8" customWidth="1"/>
    <col min="7605" max="7605" width="12.28515625" style="8" customWidth="1"/>
    <col min="7606" max="7843" width="9.140625" style="8"/>
    <col min="7844" max="7844" width="1.42578125" style="8" customWidth="1"/>
    <col min="7845" max="7845" width="59.5703125" style="8" customWidth="1"/>
    <col min="7846" max="7846" width="9.140625" style="8" customWidth="1"/>
    <col min="7847" max="7848" width="3.85546875" style="8" customWidth="1"/>
    <col min="7849" max="7849" width="10.5703125" style="8" customWidth="1"/>
    <col min="7850" max="7850" width="3.85546875" style="8" customWidth="1"/>
    <col min="7851" max="7853" width="14.42578125" style="8" customWidth="1"/>
    <col min="7854" max="7854" width="4.140625" style="8" customWidth="1"/>
    <col min="7855" max="7855" width="15" style="8" customWidth="1"/>
    <col min="7856" max="7857" width="9.140625" style="8" customWidth="1"/>
    <col min="7858" max="7858" width="11.5703125" style="8" customWidth="1"/>
    <col min="7859" max="7859" width="18.140625" style="8" customWidth="1"/>
    <col min="7860" max="7860" width="13.140625" style="8" customWidth="1"/>
    <col min="7861" max="7861" width="12.28515625" style="8" customWidth="1"/>
    <col min="7862" max="8099" width="9.140625" style="8"/>
    <col min="8100" max="8100" width="1.42578125" style="8" customWidth="1"/>
    <col min="8101" max="8101" width="59.5703125" style="8" customWidth="1"/>
    <col min="8102" max="8102" width="9.140625" style="8" customWidth="1"/>
    <col min="8103" max="8104" width="3.85546875" style="8" customWidth="1"/>
    <col min="8105" max="8105" width="10.5703125" style="8" customWidth="1"/>
    <col min="8106" max="8106" width="3.85546875" style="8" customWidth="1"/>
    <col min="8107" max="8109" width="14.42578125" style="8" customWidth="1"/>
    <col min="8110" max="8110" width="4.140625" style="8" customWidth="1"/>
    <col min="8111" max="8111" width="15" style="8" customWidth="1"/>
    <col min="8112" max="8113" width="9.140625" style="8" customWidth="1"/>
    <col min="8114" max="8114" width="11.5703125" style="8" customWidth="1"/>
    <col min="8115" max="8115" width="18.140625" style="8" customWidth="1"/>
    <col min="8116" max="8116" width="13.140625" style="8" customWidth="1"/>
    <col min="8117" max="8117" width="12.28515625" style="8" customWidth="1"/>
    <col min="8118" max="8355" width="9.140625" style="8"/>
    <col min="8356" max="8356" width="1.42578125" style="8" customWidth="1"/>
    <col min="8357" max="8357" width="59.5703125" style="8" customWidth="1"/>
    <col min="8358" max="8358" width="9.140625" style="8" customWidth="1"/>
    <col min="8359" max="8360" width="3.85546875" style="8" customWidth="1"/>
    <col min="8361" max="8361" width="10.5703125" style="8" customWidth="1"/>
    <col min="8362" max="8362" width="3.85546875" style="8" customWidth="1"/>
    <col min="8363" max="8365" width="14.42578125" style="8" customWidth="1"/>
    <col min="8366" max="8366" width="4.140625" style="8" customWidth="1"/>
    <col min="8367" max="8367" width="15" style="8" customWidth="1"/>
    <col min="8368" max="8369" width="9.140625" style="8" customWidth="1"/>
    <col min="8370" max="8370" width="11.5703125" style="8" customWidth="1"/>
    <col min="8371" max="8371" width="18.140625" style="8" customWidth="1"/>
    <col min="8372" max="8372" width="13.140625" style="8" customWidth="1"/>
    <col min="8373" max="8373" width="12.28515625" style="8" customWidth="1"/>
    <col min="8374" max="8611" width="9.140625" style="8"/>
    <col min="8612" max="8612" width="1.42578125" style="8" customWidth="1"/>
    <col min="8613" max="8613" width="59.5703125" style="8" customWidth="1"/>
    <col min="8614" max="8614" width="9.140625" style="8" customWidth="1"/>
    <col min="8615" max="8616" width="3.85546875" style="8" customWidth="1"/>
    <col min="8617" max="8617" width="10.5703125" style="8" customWidth="1"/>
    <col min="8618" max="8618" width="3.85546875" style="8" customWidth="1"/>
    <col min="8619" max="8621" width="14.42578125" style="8" customWidth="1"/>
    <col min="8622" max="8622" width="4.140625" style="8" customWidth="1"/>
    <col min="8623" max="8623" width="15" style="8" customWidth="1"/>
    <col min="8624" max="8625" width="9.140625" style="8" customWidth="1"/>
    <col min="8626" max="8626" width="11.5703125" style="8" customWidth="1"/>
    <col min="8627" max="8627" width="18.140625" style="8" customWidth="1"/>
    <col min="8628" max="8628" width="13.140625" style="8" customWidth="1"/>
    <col min="8629" max="8629" width="12.28515625" style="8" customWidth="1"/>
    <col min="8630" max="8867" width="9.140625" style="8"/>
    <col min="8868" max="8868" width="1.42578125" style="8" customWidth="1"/>
    <col min="8869" max="8869" width="59.5703125" style="8" customWidth="1"/>
    <col min="8870" max="8870" width="9.140625" style="8" customWidth="1"/>
    <col min="8871" max="8872" width="3.85546875" style="8" customWidth="1"/>
    <col min="8873" max="8873" width="10.5703125" style="8" customWidth="1"/>
    <col min="8874" max="8874" width="3.85546875" style="8" customWidth="1"/>
    <col min="8875" max="8877" width="14.42578125" style="8" customWidth="1"/>
    <col min="8878" max="8878" width="4.140625" style="8" customWidth="1"/>
    <col min="8879" max="8879" width="15" style="8" customWidth="1"/>
    <col min="8880" max="8881" width="9.140625" style="8" customWidth="1"/>
    <col min="8882" max="8882" width="11.5703125" style="8" customWidth="1"/>
    <col min="8883" max="8883" width="18.140625" style="8" customWidth="1"/>
    <col min="8884" max="8884" width="13.140625" style="8" customWidth="1"/>
    <col min="8885" max="8885" width="12.28515625" style="8" customWidth="1"/>
    <col min="8886" max="9123" width="9.140625" style="8"/>
    <col min="9124" max="9124" width="1.42578125" style="8" customWidth="1"/>
    <col min="9125" max="9125" width="59.5703125" style="8" customWidth="1"/>
    <col min="9126" max="9126" width="9.140625" style="8" customWidth="1"/>
    <col min="9127" max="9128" width="3.85546875" style="8" customWidth="1"/>
    <col min="9129" max="9129" width="10.5703125" style="8" customWidth="1"/>
    <col min="9130" max="9130" width="3.85546875" style="8" customWidth="1"/>
    <col min="9131" max="9133" width="14.42578125" style="8" customWidth="1"/>
    <col min="9134" max="9134" width="4.140625" style="8" customWidth="1"/>
    <col min="9135" max="9135" width="15" style="8" customWidth="1"/>
    <col min="9136" max="9137" width="9.140625" style="8" customWidth="1"/>
    <col min="9138" max="9138" width="11.5703125" style="8" customWidth="1"/>
    <col min="9139" max="9139" width="18.140625" style="8" customWidth="1"/>
    <col min="9140" max="9140" width="13.140625" style="8" customWidth="1"/>
    <col min="9141" max="9141" width="12.28515625" style="8" customWidth="1"/>
    <col min="9142" max="9379" width="9.140625" style="8"/>
    <col min="9380" max="9380" width="1.42578125" style="8" customWidth="1"/>
    <col min="9381" max="9381" width="59.5703125" style="8" customWidth="1"/>
    <col min="9382" max="9382" width="9.140625" style="8" customWidth="1"/>
    <col min="9383" max="9384" width="3.85546875" style="8" customWidth="1"/>
    <col min="9385" max="9385" width="10.5703125" style="8" customWidth="1"/>
    <col min="9386" max="9386" width="3.85546875" style="8" customWidth="1"/>
    <col min="9387" max="9389" width="14.42578125" style="8" customWidth="1"/>
    <col min="9390" max="9390" width="4.140625" style="8" customWidth="1"/>
    <col min="9391" max="9391" width="15" style="8" customWidth="1"/>
    <col min="9392" max="9393" width="9.140625" style="8" customWidth="1"/>
    <col min="9394" max="9394" width="11.5703125" style="8" customWidth="1"/>
    <col min="9395" max="9395" width="18.140625" style="8" customWidth="1"/>
    <col min="9396" max="9396" width="13.140625" style="8" customWidth="1"/>
    <col min="9397" max="9397" width="12.28515625" style="8" customWidth="1"/>
    <col min="9398" max="9635" width="9.140625" style="8"/>
    <col min="9636" max="9636" width="1.42578125" style="8" customWidth="1"/>
    <col min="9637" max="9637" width="59.5703125" style="8" customWidth="1"/>
    <col min="9638" max="9638" width="9.140625" style="8" customWidth="1"/>
    <col min="9639" max="9640" width="3.85546875" style="8" customWidth="1"/>
    <col min="9641" max="9641" width="10.5703125" style="8" customWidth="1"/>
    <col min="9642" max="9642" width="3.85546875" style="8" customWidth="1"/>
    <col min="9643" max="9645" width="14.42578125" style="8" customWidth="1"/>
    <col min="9646" max="9646" width="4.140625" style="8" customWidth="1"/>
    <col min="9647" max="9647" width="15" style="8" customWidth="1"/>
    <col min="9648" max="9649" width="9.140625" style="8" customWidth="1"/>
    <col min="9650" max="9650" width="11.5703125" style="8" customWidth="1"/>
    <col min="9651" max="9651" width="18.140625" style="8" customWidth="1"/>
    <col min="9652" max="9652" width="13.140625" style="8" customWidth="1"/>
    <col min="9653" max="9653" width="12.28515625" style="8" customWidth="1"/>
    <col min="9654" max="9891" width="9.140625" style="8"/>
    <col min="9892" max="9892" width="1.42578125" style="8" customWidth="1"/>
    <col min="9893" max="9893" width="59.5703125" style="8" customWidth="1"/>
    <col min="9894" max="9894" width="9.140625" style="8" customWidth="1"/>
    <col min="9895" max="9896" width="3.85546875" style="8" customWidth="1"/>
    <col min="9897" max="9897" width="10.5703125" style="8" customWidth="1"/>
    <col min="9898" max="9898" width="3.85546875" style="8" customWidth="1"/>
    <col min="9899" max="9901" width="14.42578125" style="8" customWidth="1"/>
    <col min="9902" max="9902" width="4.140625" style="8" customWidth="1"/>
    <col min="9903" max="9903" width="15" style="8" customWidth="1"/>
    <col min="9904" max="9905" width="9.140625" style="8" customWidth="1"/>
    <col min="9906" max="9906" width="11.5703125" style="8" customWidth="1"/>
    <col min="9907" max="9907" width="18.140625" style="8" customWidth="1"/>
    <col min="9908" max="9908" width="13.140625" style="8" customWidth="1"/>
    <col min="9909" max="9909" width="12.28515625" style="8" customWidth="1"/>
    <col min="9910" max="10147" width="9.140625" style="8"/>
    <col min="10148" max="10148" width="1.42578125" style="8" customWidth="1"/>
    <col min="10149" max="10149" width="59.5703125" style="8" customWidth="1"/>
    <col min="10150" max="10150" width="9.140625" style="8" customWidth="1"/>
    <col min="10151" max="10152" width="3.85546875" style="8" customWidth="1"/>
    <col min="10153" max="10153" width="10.5703125" style="8" customWidth="1"/>
    <col min="10154" max="10154" width="3.85546875" style="8" customWidth="1"/>
    <col min="10155" max="10157" width="14.42578125" style="8" customWidth="1"/>
    <col min="10158" max="10158" width="4.140625" style="8" customWidth="1"/>
    <col min="10159" max="10159" width="15" style="8" customWidth="1"/>
    <col min="10160" max="10161" width="9.140625" style="8" customWidth="1"/>
    <col min="10162" max="10162" width="11.5703125" style="8" customWidth="1"/>
    <col min="10163" max="10163" width="18.140625" style="8" customWidth="1"/>
    <col min="10164" max="10164" width="13.140625" style="8" customWidth="1"/>
    <col min="10165" max="10165" width="12.28515625" style="8" customWidth="1"/>
    <col min="10166" max="10403" width="9.140625" style="8"/>
    <col min="10404" max="10404" width="1.42578125" style="8" customWidth="1"/>
    <col min="10405" max="10405" width="59.5703125" style="8" customWidth="1"/>
    <col min="10406" max="10406" width="9.140625" style="8" customWidth="1"/>
    <col min="10407" max="10408" width="3.85546875" style="8" customWidth="1"/>
    <col min="10409" max="10409" width="10.5703125" style="8" customWidth="1"/>
    <col min="10410" max="10410" width="3.85546875" style="8" customWidth="1"/>
    <col min="10411" max="10413" width="14.42578125" style="8" customWidth="1"/>
    <col min="10414" max="10414" width="4.140625" style="8" customWidth="1"/>
    <col min="10415" max="10415" width="15" style="8" customWidth="1"/>
    <col min="10416" max="10417" width="9.140625" style="8" customWidth="1"/>
    <col min="10418" max="10418" width="11.5703125" style="8" customWidth="1"/>
    <col min="10419" max="10419" width="18.140625" style="8" customWidth="1"/>
    <col min="10420" max="10420" width="13.140625" style="8" customWidth="1"/>
    <col min="10421" max="10421" width="12.28515625" style="8" customWidth="1"/>
    <col min="10422" max="10659" width="9.140625" style="8"/>
    <col min="10660" max="10660" width="1.42578125" style="8" customWidth="1"/>
    <col min="10661" max="10661" width="59.5703125" style="8" customWidth="1"/>
    <col min="10662" max="10662" width="9.140625" style="8" customWidth="1"/>
    <col min="10663" max="10664" width="3.85546875" style="8" customWidth="1"/>
    <col min="10665" max="10665" width="10.5703125" style="8" customWidth="1"/>
    <col min="10666" max="10666" width="3.85546875" style="8" customWidth="1"/>
    <col min="10667" max="10669" width="14.42578125" style="8" customWidth="1"/>
    <col min="10670" max="10670" width="4.140625" style="8" customWidth="1"/>
    <col min="10671" max="10671" width="15" style="8" customWidth="1"/>
    <col min="10672" max="10673" width="9.140625" style="8" customWidth="1"/>
    <col min="10674" max="10674" width="11.5703125" style="8" customWidth="1"/>
    <col min="10675" max="10675" width="18.140625" style="8" customWidth="1"/>
    <col min="10676" max="10676" width="13.140625" style="8" customWidth="1"/>
    <col min="10677" max="10677" width="12.28515625" style="8" customWidth="1"/>
    <col min="10678" max="10915" width="9.140625" style="8"/>
    <col min="10916" max="10916" width="1.42578125" style="8" customWidth="1"/>
    <col min="10917" max="10917" width="59.5703125" style="8" customWidth="1"/>
    <col min="10918" max="10918" width="9.140625" style="8" customWidth="1"/>
    <col min="10919" max="10920" width="3.85546875" style="8" customWidth="1"/>
    <col min="10921" max="10921" width="10.5703125" style="8" customWidth="1"/>
    <col min="10922" max="10922" width="3.85546875" style="8" customWidth="1"/>
    <col min="10923" max="10925" width="14.42578125" style="8" customWidth="1"/>
    <col min="10926" max="10926" width="4.140625" style="8" customWidth="1"/>
    <col min="10927" max="10927" width="15" style="8" customWidth="1"/>
    <col min="10928" max="10929" width="9.140625" style="8" customWidth="1"/>
    <col min="10930" max="10930" width="11.5703125" style="8" customWidth="1"/>
    <col min="10931" max="10931" width="18.140625" style="8" customWidth="1"/>
    <col min="10932" max="10932" width="13.140625" style="8" customWidth="1"/>
    <col min="10933" max="10933" width="12.28515625" style="8" customWidth="1"/>
    <col min="10934" max="11171" width="9.140625" style="8"/>
    <col min="11172" max="11172" width="1.42578125" style="8" customWidth="1"/>
    <col min="11173" max="11173" width="59.5703125" style="8" customWidth="1"/>
    <col min="11174" max="11174" width="9.140625" style="8" customWidth="1"/>
    <col min="11175" max="11176" width="3.85546875" style="8" customWidth="1"/>
    <col min="11177" max="11177" width="10.5703125" style="8" customWidth="1"/>
    <col min="11178" max="11178" width="3.85546875" style="8" customWidth="1"/>
    <col min="11179" max="11181" width="14.42578125" style="8" customWidth="1"/>
    <col min="11182" max="11182" width="4.140625" style="8" customWidth="1"/>
    <col min="11183" max="11183" width="15" style="8" customWidth="1"/>
    <col min="11184" max="11185" width="9.140625" style="8" customWidth="1"/>
    <col min="11186" max="11186" width="11.5703125" style="8" customWidth="1"/>
    <col min="11187" max="11187" width="18.140625" style="8" customWidth="1"/>
    <col min="11188" max="11188" width="13.140625" style="8" customWidth="1"/>
    <col min="11189" max="11189" width="12.28515625" style="8" customWidth="1"/>
    <col min="11190" max="11427" width="9.140625" style="8"/>
    <col min="11428" max="11428" width="1.42578125" style="8" customWidth="1"/>
    <col min="11429" max="11429" width="59.5703125" style="8" customWidth="1"/>
    <col min="11430" max="11430" width="9.140625" style="8" customWidth="1"/>
    <col min="11431" max="11432" width="3.85546875" style="8" customWidth="1"/>
    <col min="11433" max="11433" width="10.5703125" style="8" customWidth="1"/>
    <col min="11434" max="11434" width="3.85546875" style="8" customWidth="1"/>
    <col min="11435" max="11437" width="14.42578125" style="8" customWidth="1"/>
    <col min="11438" max="11438" width="4.140625" style="8" customWidth="1"/>
    <col min="11439" max="11439" width="15" style="8" customWidth="1"/>
    <col min="11440" max="11441" width="9.140625" style="8" customWidth="1"/>
    <col min="11442" max="11442" width="11.5703125" style="8" customWidth="1"/>
    <col min="11443" max="11443" width="18.140625" style="8" customWidth="1"/>
    <col min="11444" max="11444" width="13.140625" style="8" customWidth="1"/>
    <col min="11445" max="11445" width="12.28515625" style="8" customWidth="1"/>
    <col min="11446" max="11683" width="9.140625" style="8"/>
    <col min="11684" max="11684" width="1.42578125" style="8" customWidth="1"/>
    <col min="11685" max="11685" width="59.5703125" style="8" customWidth="1"/>
    <col min="11686" max="11686" width="9.140625" style="8" customWidth="1"/>
    <col min="11687" max="11688" width="3.85546875" style="8" customWidth="1"/>
    <col min="11689" max="11689" width="10.5703125" style="8" customWidth="1"/>
    <col min="11690" max="11690" width="3.85546875" style="8" customWidth="1"/>
    <col min="11691" max="11693" width="14.42578125" style="8" customWidth="1"/>
    <col min="11694" max="11694" width="4.140625" style="8" customWidth="1"/>
    <col min="11695" max="11695" width="15" style="8" customWidth="1"/>
    <col min="11696" max="11697" width="9.140625" style="8" customWidth="1"/>
    <col min="11698" max="11698" width="11.5703125" style="8" customWidth="1"/>
    <col min="11699" max="11699" width="18.140625" style="8" customWidth="1"/>
    <col min="11700" max="11700" width="13.140625" style="8" customWidth="1"/>
    <col min="11701" max="11701" width="12.28515625" style="8" customWidth="1"/>
    <col min="11702" max="11939" width="9.140625" style="8"/>
    <col min="11940" max="11940" width="1.42578125" style="8" customWidth="1"/>
    <col min="11941" max="11941" width="59.5703125" style="8" customWidth="1"/>
    <col min="11942" max="11942" width="9.140625" style="8" customWidth="1"/>
    <col min="11943" max="11944" width="3.85546875" style="8" customWidth="1"/>
    <col min="11945" max="11945" width="10.5703125" style="8" customWidth="1"/>
    <col min="11946" max="11946" width="3.85546875" style="8" customWidth="1"/>
    <col min="11947" max="11949" width="14.42578125" style="8" customWidth="1"/>
    <col min="11950" max="11950" width="4.140625" style="8" customWidth="1"/>
    <col min="11951" max="11951" width="15" style="8" customWidth="1"/>
    <col min="11952" max="11953" width="9.140625" style="8" customWidth="1"/>
    <col min="11954" max="11954" width="11.5703125" style="8" customWidth="1"/>
    <col min="11955" max="11955" width="18.140625" style="8" customWidth="1"/>
    <col min="11956" max="11956" width="13.140625" style="8" customWidth="1"/>
    <col min="11957" max="11957" width="12.28515625" style="8" customWidth="1"/>
    <col min="11958" max="12195" width="9.140625" style="8"/>
    <col min="12196" max="12196" width="1.42578125" style="8" customWidth="1"/>
    <col min="12197" max="12197" width="59.5703125" style="8" customWidth="1"/>
    <col min="12198" max="12198" width="9.140625" style="8" customWidth="1"/>
    <col min="12199" max="12200" width="3.85546875" style="8" customWidth="1"/>
    <col min="12201" max="12201" width="10.5703125" style="8" customWidth="1"/>
    <col min="12202" max="12202" width="3.85546875" style="8" customWidth="1"/>
    <col min="12203" max="12205" width="14.42578125" style="8" customWidth="1"/>
    <col min="12206" max="12206" width="4.140625" style="8" customWidth="1"/>
    <col min="12207" max="12207" width="15" style="8" customWidth="1"/>
    <col min="12208" max="12209" width="9.140625" style="8" customWidth="1"/>
    <col min="12210" max="12210" width="11.5703125" style="8" customWidth="1"/>
    <col min="12211" max="12211" width="18.140625" style="8" customWidth="1"/>
    <col min="12212" max="12212" width="13.140625" style="8" customWidth="1"/>
    <col min="12213" max="12213" width="12.28515625" style="8" customWidth="1"/>
    <col min="12214" max="12451" width="9.140625" style="8"/>
    <col min="12452" max="12452" width="1.42578125" style="8" customWidth="1"/>
    <col min="12453" max="12453" width="59.5703125" style="8" customWidth="1"/>
    <col min="12454" max="12454" width="9.140625" style="8" customWidth="1"/>
    <col min="12455" max="12456" width="3.85546875" style="8" customWidth="1"/>
    <col min="12457" max="12457" width="10.5703125" style="8" customWidth="1"/>
    <col min="12458" max="12458" width="3.85546875" style="8" customWidth="1"/>
    <col min="12459" max="12461" width="14.42578125" style="8" customWidth="1"/>
    <col min="12462" max="12462" width="4.140625" style="8" customWidth="1"/>
    <col min="12463" max="12463" width="15" style="8" customWidth="1"/>
    <col min="12464" max="12465" width="9.140625" style="8" customWidth="1"/>
    <col min="12466" max="12466" width="11.5703125" style="8" customWidth="1"/>
    <col min="12467" max="12467" width="18.140625" style="8" customWidth="1"/>
    <col min="12468" max="12468" width="13.140625" style="8" customWidth="1"/>
    <col min="12469" max="12469" width="12.28515625" style="8" customWidth="1"/>
    <col min="12470" max="12707" width="9.140625" style="8"/>
    <col min="12708" max="12708" width="1.42578125" style="8" customWidth="1"/>
    <col min="12709" max="12709" width="59.5703125" style="8" customWidth="1"/>
    <col min="12710" max="12710" width="9.140625" style="8" customWidth="1"/>
    <col min="12711" max="12712" width="3.85546875" style="8" customWidth="1"/>
    <col min="12713" max="12713" width="10.5703125" style="8" customWidth="1"/>
    <col min="12714" max="12714" width="3.85546875" style="8" customWidth="1"/>
    <col min="12715" max="12717" width="14.42578125" style="8" customWidth="1"/>
    <col min="12718" max="12718" width="4.140625" style="8" customWidth="1"/>
    <col min="12719" max="12719" width="15" style="8" customWidth="1"/>
    <col min="12720" max="12721" width="9.140625" style="8" customWidth="1"/>
    <col min="12722" max="12722" width="11.5703125" style="8" customWidth="1"/>
    <col min="12723" max="12723" width="18.140625" style="8" customWidth="1"/>
    <col min="12724" max="12724" width="13.140625" style="8" customWidth="1"/>
    <col min="12725" max="12725" width="12.28515625" style="8" customWidth="1"/>
    <col min="12726" max="12963" width="9.140625" style="8"/>
    <col min="12964" max="12964" width="1.42578125" style="8" customWidth="1"/>
    <col min="12965" max="12965" width="59.5703125" style="8" customWidth="1"/>
    <col min="12966" max="12966" width="9.140625" style="8" customWidth="1"/>
    <col min="12967" max="12968" width="3.85546875" style="8" customWidth="1"/>
    <col min="12969" max="12969" width="10.5703125" style="8" customWidth="1"/>
    <col min="12970" max="12970" width="3.85546875" style="8" customWidth="1"/>
    <col min="12971" max="12973" width="14.42578125" style="8" customWidth="1"/>
    <col min="12974" max="12974" width="4.140625" style="8" customWidth="1"/>
    <col min="12975" max="12975" width="15" style="8" customWidth="1"/>
    <col min="12976" max="12977" width="9.140625" style="8" customWidth="1"/>
    <col min="12978" max="12978" width="11.5703125" style="8" customWidth="1"/>
    <col min="12979" max="12979" width="18.140625" style="8" customWidth="1"/>
    <col min="12980" max="12980" width="13.140625" style="8" customWidth="1"/>
    <col min="12981" max="12981" width="12.28515625" style="8" customWidth="1"/>
    <col min="12982" max="13219" width="9.140625" style="8"/>
    <col min="13220" max="13220" width="1.42578125" style="8" customWidth="1"/>
    <col min="13221" max="13221" width="59.5703125" style="8" customWidth="1"/>
    <col min="13222" max="13222" width="9.140625" style="8" customWidth="1"/>
    <col min="13223" max="13224" width="3.85546875" style="8" customWidth="1"/>
    <col min="13225" max="13225" width="10.5703125" style="8" customWidth="1"/>
    <col min="13226" max="13226" width="3.85546875" style="8" customWidth="1"/>
    <col min="13227" max="13229" width="14.42578125" style="8" customWidth="1"/>
    <col min="13230" max="13230" width="4.140625" style="8" customWidth="1"/>
    <col min="13231" max="13231" width="15" style="8" customWidth="1"/>
    <col min="13232" max="13233" width="9.140625" style="8" customWidth="1"/>
    <col min="13234" max="13234" width="11.5703125" style="8" customWidth="1"/>
    <col min="13235" max="13235" width="18.140625" style="8" customWidth="1"/>
    <col min="13236" max="13236" width="13.140625" style="8" customWidth="1"/>
    <col min="13237" max="13237" width="12.28515625" style="8" customWidth="1"/>
    <col min="13238" max="13475" width="9.140625" style="8"/>
    <col min="13476" max="13476" width="1.42578125" style="8" customWidth="1"/>
    <col min="13477" max="13477" width="59.5703125" style="8" customWidth="1"/>
    <col min="13478" max="13478" width="9.140625" style="8" customWidth="1"/>
    <col min="13479" max="13480" width="3.85546875" style="8" customWidth="1"/>
    <col min="13481" max="13481" width="10.5703125" style="8" customWidth="1"/>
    <col min="13482" max="13482" width="3.85546875" style="8" customWidth="1"/>
    <col min="13483" max="13485" width="14.42578125" style="8" customWidth="1"/>
    <col min="13486" max="13486" width="4.140625" style="8" customWidth="1"/>
    <col min="13487" max="13487" width="15" style="8" customWidth="1"/>
    <col min="13488" max="13489" width="9.140625" style="8" customWidth="1"/>
    <col min="13490" max="13490" width="11.5703125" style="8" customWidth="1"/>
    <col min="13491" max="13491" width="18.140625" style="8" customWidth="1"/>
    <col min="13492" max="13492" width="13.140625" style="8" customWidth="1"/>
    <col min="13493" max="13493" width="12.28515625" style="8" customWidth="1"/>
    <col min="13494" max="13731" width="9.140625" style="8"/>
    <col min="13732" max="13732" width="1.42578125" style="8" customWidth="1"/>
    <col min="13733" max="13733" width="59.5703125" style="8" customWidth="1"/>
    <col min="13734" max="13734" width="9.140625" style="8" customWidth="1"/>
    <col min="13735" max="13736" width="3.85546875" style="8" customWidth="1"/>
    <col min="13737" max="13737" width="10.5703125" style="8" customWidth="1"/>
    <col min="13738" max="13738" width="3.85546875" style="8" customWidth="1"/>
    <col min="13739" max="13741" width="14.42578125" style="8" customWidth="1"/>
    <col min="13742" max="13742" width="4.140625" style="8" customWidth="1"/>
    <col min="13743" max="13743" width="15" style="8" customWidth="1"/>
    <col min="13744" max="13745" width="9.140625" style="8" customWidth="1"/>
    <col min="13746" max="13746" width="11.5703125" style="8" customWidth="1"/>
    <col min="13747" max="13747" width="18.140625" style="8" customWidth="1"/>
    <col min="13748" max="13748" width="13.140625" style="8" customWidth="1"/>
    <col min="13749" max="13749" width="12.28515625" style="8" customWidth="1"/>
    <col min="13750" max="13987" width="9.140625" style="8"/>
    <col min="13988" max="13988" width="1.42578125" style="8" customWidth="1"/>
    <col min="13989" max="13989" width="59.5703125" style="8" customWidth="1"/>
    <col min="13990" max="13990" width="9.140625" style="8" customWidth="1"/>
    <col min="13991" max="13992" width="3.85546875" style="8" customWidth="1"/>
    <col min="13993" max="13993" width="10.5703125" style="8" customWidth="1"/>
    <col min="13994" max="13994" width="3.85546875" style="8" customWidth="1"/>
    <col min="13995" max="13997" width="14.42578125" style="8" customWidth="1"/>
    <col min="13998" max="13998" width="4.140625" style="8" customWidth="1"/>
    <col min="13999" max="13999" width="15" style="8" customWidth="1"/>
    <col min="14000" max="14001" width="9.140625" style="8" customWidth="1"/>
    <col min="14002" max="14002" width="11.5703125" style="8" customWidth="1"/>
    <col min="14003" max="14003" width="18.140625" style="8" customWidth="1"/>
    <col min="14004" max="14004" width="13.140625" style="8" customWidth="1"/>
    <col min="14005" max="14005" width="12.28515625" style="8" customWidth="1"/>
    <col min="14006" max="14243" width="9.140625" style="8"/>
    <col min="14244" max="14244" width="1.42578125" style="8" customWidth="1"/>
    <col min="14245" max="14245" width="59.5703125" style="8" customWidth="1"/>
    <col min="14246" max="14246" width="9.140625" style="8" customWidth="1"/>
    <col min="14247" max="14248" width="3.85546875" style="8" customWidth="1"/>
    <col min="14249" max="14249" width="10.5703125" style="8" customWidth="1"/>
    <col min="14250" max="14250" width="3.85546875" style="8" customWidth="1"/>
    <col min="14251" max="14253" width="14.42578125" style="8" customWidth="1"/>
    <col min="14254" max="14254" width="4.140625" style="8" customWidth="1"/>
    <col min="14255" max="14255" width="15" style="8" customWidth="1"/>
    <col min="14256" max="14257" width="9.140625" style="8" customWidth="1"/>
    <col min="14258" max="14258" width="11.5703125" style="8" customWidth="1"/>
    <col min="14259" max="14259" width="18.140625" style="8" customWidth="1"/>
    <col min="14260" max="14260" width="13.140625" style="8" customWidth="1"/>
    <col min="14261" max="14261" width="12.28515625" style="8" customWidth="1"/>
    <col min="14262" max="14499" width="9.140625" style="8"/>
    <col min="14500" max="14500" width="1.42578125" style="8" customWidth="1"/>
    <col min="14501" max="14501" width="59.5703125" style="8" customWidth="1"/>
    <col min="14502" max="14502" width="9.140625" style="8" customWidth="1"/>
    <col min="14503" max="14504" width="3.85546875" style="8" customWidth="1"/>
    <col min="14505" max="14505" width="10.5703125" style="8" customWidth="1"/>
    <col min="14506" max="14506" width="3.85546875" style="8" customWidth="1"/>
    <col min="14507" max="14509" width="14.42578125" style="8" customWidth="1"/>
    <col min="14510" max="14510" width="4.140625" style="8" customWidth="1"/>
    <col min="14511" max="14511" width="15" style="8" customWidth="1"/>
    <col min="14512" max="14513" width="9.140625" style="8" customWidth="1"/>
    <col min="14514" max="14514" width="11.5703125" style="8" customWidth="1"/>
    <col min="14515" max="14515" width="18.140625" style="8" customWidth="1"/>
    <col min="14516" max="14516" width="13.140625" style="8" customWidth="1"/>
    <col min="14517" max="14517" width="12.28515625" style="8" customWidth="1"/>
    <col min="14518" max="14755" width="9.140625" style="8"/>
    <col min="14756" max="14756" width="1.42578125" style="8" customWidth="1"/>
    <col min="14757" max="14757" width="59.5703125" style="8" customWidth="1"/>
    <col min="14758" max="14758" width="9.140625" style="8" customWidth="1"/>
    <col min="14759" max="14760" width="3.85546875" style="8" customWidth="1"/>
    <col min="14761" max="14761" width="10.5703125" style="8" customWidth="1"/>
    <col min="14762" max="14762" width="3.85546875" style="8" customWidth="1"/>
    <col min="14763" max="14765" width="14.42578125" style="8" customWidth="1"/>
    <col min="14766" max="14766" width="4.140625" style="8" customWidth="1"/>
    <col min="14767" max="14767" width="15" style="8" customWidth="1"/>
    <col min="14768" max="14769" width="9.140625" style="8" customWidth="1"/>
    <col min="14770" max="14770" width="11.5703125" style="8" customWidth="1"/>
    <col min="14771" max="14771" width="18.140625" style="8" customWidth="1"/>
    <col min="14772" max="14772" width="13.140625" style="8" customWidth="1"/>
    <col min="14773" max="14773" width="12.28515625" style="8" customWidth="1"/>
    <col min="14774" max="15011" width="9.140625" style="8"/>
    <col min="15012" max="15012" width="1.42578125" style="8" customWidth="1"/>
    <col min="15013" max="15013" width="59.5703125" style="8" customWidth="1"/>
    <col min="15014" max="15014" width="9.140625" style="8" customWidth="1"/>
    <col min="15015" max="15016" width="3.85546875" style="8" customWidth="1"/>
    <col min="15017" max="15017" width="10.5703125" style="8" customWidth="1"/>
    <col min="15018" max="15018" width="3.85546875" style="8" customWidth="1"/>
    <col min="15019" max="15021" width="14.42578125" style="8" customWidth="1"/>
    <col min="15022" max="15022" width="4.140625" style="8" customWidth="1"/>
    <col min="15023" max="15023" width="15" style="8" customWidth="1"/>
    <col min="15024" max="15025" width="9.140625" style="8" customWidth="1"/>
    <col min="15026" max="15026" width="11.5703125" style="8" customWidth="1"/>
    <col min="15027" max="15027" width="18.140625" style="8" customWidth="1"/>
    <col min="15028" max="15028" width="13.140625" style="8" customWidth="1"/>
    <col min="15029" max="15029" width="12.28515625" style="8" customWidth="1"/>
    <col min="15030" max="15267" width="9.140625" style="8"/>
    <col min="15268" max="15268" width="1.42578125" style="8" customWidth="1"/>
    <col min="15269" max="15269" width="59.5703125" style="8" customWidth="1"/>
    <col min="15270" max="15270" width="9.140625" style="8" customWidth="1"/>
    <col min="15271" max="15272" width="3.85546875" style="8" customWidth="1"/>
    <col min="15273" max="15273" width="10.5703125" style="8" customWidth="1"/>
    <col min="15274" max="15274" width="3.85546875" style="8" customWidth="1"/>
    <col min="15275" max="15277" width="14.42578125" style="8" customWidth="1"/>
    <col min="15278" max="15278" width="4.140625" style="8" customWidth="1"/>
    <col min="15279" max="15279" width="15" style="8" customWidth="1"/>
    <col min="15280" max="15281" width="9.140625" style="8" customWidth="1"/>
    <col min="15282" max="15282" width="11.5703125" style="8" customWidth="1"/>
    <col min="15283" max="15283" width="18.140625" style="8" customWidth="1"/>
    <col min="15284" max="15284" width="13.140625" style="8" customWidth="1"/>
    <col min="15285" max="15285" width="12.28515625" style="8" customWidth="1"/>
    <col min="15286" max="15523" width="9.140625" style="8"/>
    <col min="15524" max="15524" width="1.42578125" style="8" customWidth="1"/>
    <col min="15525" max="15525" width="59.5703125" style="8" customWidth="1"/>
    <col min="15526" max="15526" width="9.140625" style="8" customWidth="1"/>
    <col min="15527" max="15528" width="3.85546875" style="8" customWidth="1"/>
    <col min="15529" max="15529" width="10.5703125" style="8" customWidth="1"/>
    <col min="15530" max="15530" width="3.85546875" style="8" customWidth="1"/>
    <col min="15531" max="15533" width="14.42578125" style="8" customWidth="1"/>
    <col min="15534" max="15534" width="4.140625" style="8" customWidth="1"/>
    <col min="15535" max="15535" width="15" style="8" customWidth="1"/>
    <col min="15536" max="15537" width="9.140625" style="8" customWidth="1"/>
    <col min="15538" max="15538" width="11.5703125" style="8" customWidth="1"/>
    <col min="15539" max="15539" width="18.140625" style="8" customWidth="1"/>
    <col min="15540" max="15540" width="13.140625" style="8" customWidth="1"/>
    <col min="15541" max="15541" width="12.28515625" style="8" customWidth="1"/>
    <col min="15542" max="15779" width="9.140625" style="8"/>
    <col min="15780" max="15780" width="1.42578125" style="8" customWidth="1"/>
    <col min="15781" max="15781" width="59.5703125" style="8" customWidth="1"/>
    <col min="15782" max="15782" width="9.140625" style="8" customWidth="1"/>
    <col min="15783" max="15784" width="3.85546875" style="8" customWidth="1"/>
    <col min="15785" max="15785" width="10.5703125" style="8" customWidth="1"/>
    <col min="15786" max="15786" width="3.85546875" style="8" customWidth="1"/>
    <col min="15787" max="15789" width="14.42578125" style="8" customWidth="1"/>
    <col min="15790" max="15790" width="4.140625" style="8" customWidth="1"/>
    <col min="15791" max="15791" width="15" style="8" customWidth="1"/>
    <col min="15792" max="15793" width="9.140625" style="8" customWidth="1"/>
    <col min="15794" max="15794" width="11.5703125" style="8" customWidth="1"/>
    <col min="15795" max="15795" width="18.140625" style="8" customWidth="1"/>
    <col min="15796" max="15796" width="13.140625" style="8" customWidth="1"/>
    <col min="15797" max="15797" width="12.28515625" style="8" customWidth="1"/>
    <col min="15798" max="16035" width="9.140625" style="8"/>
    <col min="16036" max="16036" width="1.42578125" style="8" customWidth="1"/>
    <col min="16037" max="16037" width="59.5703125" style="8" customWidth="1"/>
    <col min="16038" max="16038" width="9.140625" style="8" customWidth="1"/>
    <col min="16039" max="16040" width="3.85546875" style="8" customWidth="1"/>
    <col min="16041" max="16041" width="10.5703125" style="8" customWidth="1"/>
    <col min="16042" max="16042" width="3.85546875" style="8" customWidth="1"/>
    <col min="16043" max="16045" width="14.42578125" style="8" customWidth="1"/>
    <col min="16046" max="16046" width="4.140625" style="8" customWidth="1"/>
    <col min="16047" max="16047" width="15" style="8" customWidth="1"/>
    <col min="16048" max="16049" width="9.140625" style="8" customWidth="1"/>
    <col min="16050" max="16050" width="11.5703125" style="8" customWidth="1"/>
    <col min="16051" max="16051" width="18.140625" style="8" customWidth="1"/>
    <col min="16052" max="16052" width="13.140625" style="8" customWidth="1"/>
    <col min="16053" max="16053" width="12.28515625" style="8" customWidth="1"/>
    <col min="16054" max="16384" width="9.140625" style="8"/>
  </cols>
  <sheetData>
    <row r="1" spans="1:16" x14ac:dyDescent="0.25">
      <c r="J1" s="80" t="s">
        <v>400</v>
      </c>
      <c r="K1" s="80"/>
      <c r="L1" s="80"/>
    </row>
    <row r="2" spans="1:16" ht="104.25" customHeight="1" x14ac:dyDescent="0.25">
      <c r="J2" s="80" t="s">
        <v>468</v>
      </c>
      <c r="K2" s="80"/>
      <c r="L2" s="80"/>
    </row>
    <row r="3" spans="1:16" ht="15" customHeight="1" x14ac:dyDescent="0.25">
      <c r="J3" s="79" t="s">
        <v>475</v>
      </c>
      <c r="K3" s="79"/>
      <c r="L3" s="79"/>
    </row>
    <row r="4" spans="1:16" ht="78" customHeight="1" x14ac:dyDescent="0.25">
      <c r="I4" s="11"/>
      <c r="J4" s="78" t="s">
        <v>469</v>
      </c>
      <c r="K4" s="78"/>
      <c r="L4" s="78"/>
    </row>
    <row r="5" spans="1:16" ht="53.25" customHeight="1" x14ac:dyDescent="0.25">
      <c r="A5" s="83" t="s">
        <v>472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6" ht="24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29"/>
      <c r="K6" s="29"/>
      <c r="L6" s="29" t="s">
        <v>306</v>
      </c>
    </row>
    <row r="7" spans="1:16" s="1" customFormat="1" ht="42.75" customHeight="1" x14ac:dyDescent="0.25">
      <c r="A7" s="73" t="s">
        <v>0</v>
      </c>
      <c r="B7" s="40" t="s">
        <v>203</v>
      </c>
      <c r="C7" s="40" t="s">
        <v>204</v>
      </c>
      <c r="D7" s="3" t="s">
        <v>205</v>
      </c>
      <c r="E7" s="40" t="s">
        <v>206</v>
      </c>
      <c r="F7" s="3" t="s">
        <v>2</v>
      </c>
      <c r="G7" s="3" t="s">
        <v>3</v>
      </c>
      <c r="H7" s="3" t="s">
        <v>207</v>
      </c>
      <c r="I7" s="3" t="s">
        <v>5</v>
      </c>
      <c r="J7" s="40" t="s">
        <v>395</v>
      </c>
      <c r="K7" s="40" t="s">
        <v>396</v>
      </c>
      <c r="L7" s="40" t="s">
        <v>397</v>
      </c>
    </row>
    <row r="8" spans="1:16" ht="45.75" customHeight="1" x14ac:dyDescent="0.25">
      <c r="A8" s="41" t="s">
        <v>358</v>
      </c>
      <c r="B8" s="40">
        <v>51</v>
      </c>
      <c r="C8" s="40"/>
      <c r="D8" s="2"/>
      <c r="E8" s="40"/>
      <c r="F8" s="2"/>
      <c r="G8" s="2"/>
      <c r="H8" s="2"/>
      <c r="I8" s="2"/>
      <c r="J8" s="27">
        <f>J9+J60+J72+J80+J89+J94+J123+J128+J139+J144+J149+J154+J188+J194+J225+J239</f>
        <v>11290180.09</v>
      </c>
      <c r="K8" s="27">
        <f>K9+K60+K72+K80+K89+K94+K123+K128+K139+K144+K149+K154+K188+K194+K225+K239</f>
        <v>1393181.98</v>
      </c>
      <c r="L8" s="27">
        <f>L9+L60+L72+L80+L89+L94+L123+L128+L139+L144+L149+L154+L188+L194+L225+L239</f>
        <v>1398228.49</v>
      </c>
      <c r="P8" s="15"/>
    </row>
    <row r="9" spans="1:16" ht="94.5" customHeight="1" x14ac:dyDescent="0.25">
      <c r="A9" s="41" t="s">
        <v>208</v>
      </c>
      <c r="B9" s="4">
        <v>51</v>
      </c>
      <c r="C9" s="4">
        <v>0</v>
      </c>
      <c r="D9" s="2" t="s">
        <v>139</v>
      </c>
      <c r="E9" s="4"/>
      <c r="F9" s="2"/>
      <c r="G9" s="2"/>
      <c r="H9" s="2"/>
      <c r="I9" s="2"/>
      <c r="J9" s="27">
        <f t="shared" ref="J9:L9" si="0">J10</f>
        <v>286954</v>
      </c>
      <c r="K9" s="27">
        <f t="shared" si="0"/>
        <v>0</v>
      </c>
      <c r="L9" s="27">
        <f t="shared" si="0"/>
        <v>0</v>
      </c>
    </row>
    <row r="10" spans="1:16" ht="30" x14ac:dyDescent="0.25">
      <c r="A10" s="41" t="s">
        <v>6</v>
      </c>
      <c r="B10" s="4">
        <v>51</v>
      </c>
      <c r="C10" s="4">
        <v>0</v>
      </c>
      <c r="D10" s="2" t="s">
        <v>139</v>
      </c>
      <c r="E10" s="4">
        <v>851</v>
      </c>
      <c r="F10" s="2"/>
      <c r="G10" s="2"/>
      <c r="H10" s="2"/>
      <c r="I10" s="2"/>
      <c r="J10" s="27">
        <f>J11+J18+J23+J26+J29+J36+J39+J42+J45+J48+J51+J54+J57</f>
        <v>286954</v>
      </c>
      <c r="K10" s="27">
        <f t="shared" ref="K10" si="1">K11+K18+K26+K29+K36+K39+K42+K45+K48+K51+K54+K57</f>
        <v>0</v>
      </c>
      <c r="L10" s="27">
        <f t="shared" ref="L10" si="2">L11+L18+L26+L29+L36+L39+L42+L45+L48+L51+L54+L57</f>
        <v>0</v>
      </c>
    </row>
    <row r="11" spans="1:16" ht="152.25" hidden="1" customHeight="1" x14ac:dyDescent="0.25">
      <c r="A11" s="41" t="s">
        <v>40</v>
      </c>
      <c r="B11" s="40">
        <v>51</v>
      </c>
      <c r="C11" s="40">
        <v>0</v>
      </c>
      <c r="D11" s="2" t="s">
        <v>139</v>
      </c>
      <c r="E11" s="40">
        <v>851</v>
      </c>
      <c r="F11" s="3" t="s">
        <v>290</v>
      </c>
      <c r="G11" s="3" t="s">
        <v>289</v>
      </c>
      <c r="H11" s="2" t="s">
        <v>209</v>
      </c>
      <c r="I11" s="2"/>
      <c r="J11" s="13">
        <f t="shared" ref="J11" si="3">J12+J14+J16</f>
        <v>0</v>
      </c>
      <c r="K11" s="13">
        <f t="shared" ref="K11" si="4">K12+K14+K16</f>
        <v>0</v>
      </c>
      <c r="L11" s="13">
        <f t="shared" ref="L11" si="5">L12+L14+L16</f>
        <v>0</v>
      </c>
    </row>
    <row r="12" spans="1:16" ht="119.25" hidden="1" customHeight="1" x14ac:dyDescent="0.25">
      <c r="A12" s="41" t="s">
        <v>16</v>
      </c>
      <c r="B12" s="40">
        <v>51</v>
      </c>
      <c r="C12" s="40">
        <v>0</v>
      </c>
      <c r="D12" s="2" t="s">
        <v>139</v>
      </c>
      <c r="E12" s="40">
        <v>851</v>
      </c>
      <c r="F12" s="3" t="s">
        <v>11</v>
      </c>
      <c r="G12" s="3" t="s">
        <v>39</v>
      </c>
      <c r="H12" s="2" t="s">
        <v>209</v>
      </c>
      <c r="I12" s="2" t="s">
        <v>18</v>
      </c>
      <c r="J12" s="13">
        <f t="shared" ref="J12:L12" si="6">J13</f>
        <v>0</v>
      </c>
      <c r="K12" s="13">
        <f t="shared" si="6"/>
        <v>0</v>
      </c>
      <c r="L12" s="13">
        <f t="shared" si="6"/>
        <v>0</v>
      </c>
    </row>
    <row r="13" spans="1:16" ht="45" hidden="1" x14ac:dyDescent="0.25">
      <c r="A13" s="41" t="s">
        <v>8</v>
      </c>
      <c r="B13" s="40">
        <v>51</v>
      </c>
      <c r="C13" s="40">
        <v>0</v>
      </c>
      <c r="D13" s="2" t="s">
        <v>139</v>
      </c>
      <c r="E13" s="40">
        <v>851</v>
      </c>
      <c r="F13" s="3" t="s">
        <v>11</v>
      </c>
      <c r="G13" s="3" t="s">
        <v>39</v>
      </c>
      <c r="H13" s="2" t="s">
        <v>209</v>
      </c>
      <c r="I13" s="2" t="s">
        <v>19</v>
      </c>
      <c r="J13" s="13">
        <f>'6.ВС'!J37+'6.ВС'!J200</f>
        <v>0</v>
      </c>
      <c r="K13" s="13">
        <f>'6.ВС'!K37+'6.ВС'!K200</f>
        <v>0</v>
      </c>
      <c r="L13" s="13">
        <f>'6.ВС'!L37+'6.ВС'!L200</f>
        <v>0</v>
      </c>
    </row>
    <row r="14" spans="1:16" ht="48" hidden="1" customHeight="1" x14ac:dyDescent="0.25">
      <c r="A14" s="42" t="s">
        <v>22</v>
      </c>
      <c r="B14" s="40">
        <v>51</v>
      </c>
      <c r="C14" s="40">
        <v>0</v>
      </c>
      <c r="D14" s="2" t="s">
        <v>139</v>
      </c>
      <c r="E14" s="40">
        <v>851</v>
      </c>
      <c r="F14" s="3" t="s">
        <v>11</v>
      </c>
      <c r="G14" s="3" t="s">
        <v>39</v>
      </c>
      <c r="H14" s="2" t="s">
        <v>209</v>
      </c>
      <c r="I14" s="2" t="s">
        <v>23</v>
      </c>
      <c r="J14" s="13">
        <f t="shared" ref="J14:L14" si="7">J15</f>
        <v>0</v>
      </c>
      <c r="K14" s="13">
        <f t="shared" si="7"/>
        <v>0</v>
      </c>
      <c r="L14" s="13">
        <f t="shared" si="7"/>
        <v>0</v>
      </c>
    </row>
    <row r="15" spans="1:16" ht="60" hidden="1" x14ac:dyDescent="0.25">
      <c r="A15" s="42" t="s">
        <v>9</v>
      </c>
      <c r="B15" s="40">
        <v>51</v>
      </c>
      <c r="C15" s="40">
        <v>0</v>
      </c>
      <c r="D15" s="2" t="s">
        <v>139</v>
      </c>
      <c r="E15" s="40">
        <v>851</v>
      </c>
      <c r="F15" s="3" t="s">
        <v>11</v>
      </c>
      <c r="G15" s="3" t="s">
        <v>39</v>
      </c>
      <c r="H15" s="2" t="s">
        <v>209</v>
      </c>
      <c r="I15" s="2" t="s">
        <v>24</v>
      </c>
      <c r="J15" s="13">
        <f>'6.ВС'!J39+'6.ВС'!J202</f>
        <v>0</v>
      </c>
      <c r="K15" s="13">
        <f>'6.ВС'!K39+'6.ВС'!K202</f>
        <v>0</v>
      </c>
      <c r="L15" s="13">
        <f>'6.ВС'!L39+'6.ВС'!L202</f>
        <v>0</v>
      </c>
    </row>
    <row r="16" spans="1:16" ht="30" hidden="1" x14ac:dyDescent="0.25">
      <c r="A16" s="41" t="s">
        <v>42</v>
      </c>
      <c r="B16" s="40">
        <v>51</v>
      </c>
      <c r="C16" s="40">
        <v>0</v>
      </c>
      <c r="D16" s="2" t="s">
        <v>139</v>
      </c>
      <c r="E16" s="40">
        <v>851</v>
      </c>
      <c r="F16" s="3" t="s">
        <v>11</v>
      </c>
      <c r="G16" s="3" t="s">
        <v>39</v>
      </c>
      <c r="H16" s="2" t="s">
        <v>209</v>
      </c>
      <c r="I16" s="2" t="s">
        <v>43</v>
      </c>
      <c r="J16" s="13">
        <f t="shared" ref="J16:L16" si="8">J17</f>
        <v>0</v>
      </c>
      <c r="K16" s="13">
        <f t="shared" si="8"/>
        <v>0</v>
      </c>
      <c r="L16" s="13">
        <f t="shared" si="8"/>
        <v>0</v>
      </c>
    </row>
    <row r="17" spans="1:12" hidden="1" x14ac:dyDescent="0.25">
      <c r="A17" s="41" t="s">
        <v>44</v>
      </c>
      <c r="B17" s="40">
        <v>51</v>
      </c>
      <c r="C17" s="40">
        <v>0</v>
      </c>
      <c r="D17" s="2" t="s">
        <v>139</v>
      </c>
      <c r="E17" s="40">
        <v>851</v>
      </c>
      <c r="F17" s="3" t="s">
        <v>11</v>
      </c>
      <c r="G17" s="3" t="s">
        <v>39</v>
      </c>
      <c r="H17" s="2" t="s">
        <v>209</v>
      </c>
      <c r="I17" s="2" t="s">
        <v>45</v>
      </c>
      <c r="J17" s="13">
        <f>'6.ВС'!J41</f>
        <v>0</v>
      </c>
      <c r="K17" s="13">
        <f>'6.ВС'!K41</f>
        <v>0</v>
      </c>
      <c r="L17" s="13">
        <f>'6.ВС'!L41</f>
        <v>0</v>
      </c>
    </row>
    <row r="18" spans="1:12" ht="75.75" hidden="1" customHeight="1" x14ac:dyDescent="0.25">
      <c r="A18" s="41" t="s">
        <v>83</v>
      </c>
      <c r="B18" s="40">
        <v>51</v>
      </c>
      <c r="C18" s="40">
        <v>0</v>
      </c>
      <c r="D18" s="2" t="s">
        <v>139</v>
      </c>
      <c r="E18" s="40">
        <v>851</v>
      </c>
      <c r="F18" s="3" t="s">
        <v>13</v>
      </c>
      <c r="G18" s="3" t="s">
        <v>82</v>
      </c>
      <c r="H18" s="3" t="s">
        <v>210</v>
      </c>
      <c r="I18" s="3"/>
      <c r="J18" s="13">
        <f t="shared" ref="J18" si="9">J19+J21</f>
        <v>0</v>
      </c>
      <c r="K18" s="13">
        <f t="shared" ref="K18" si="10">K19+K21</f>
        <v>0</v>
      </c>
      <c r="L18" s="13">
        <f t="shared" ref="L18" si="11">L19+L21</f>
        <v>0</v>
      </c>
    </row>
    <row r="19" spans="1:12" ht="120.75" hidden="1" customHeight="1" x14ac:dyDescent="0.25">
      <c r="A19" s="41" t="s">
        <v>16</v>
      </c>
      <c r="B19" s="40">
        <v>51</v>
      </c>
      <c r="C19" s="40">
        <v>0</v>
      </c>
      <c r="D19" s="2" t="s">
        <v>139</v>
      </c>
      <c r="E19" s="40">
        <v>851</v>
      </c>
      <c r="F19" s="3" t="s">
        <v>13</v>
      </c>
      <c r="G19" s="3" t="s">
        <v>82</v>
      </c>
      <c r="H19" s="3" t="s">
        <v>210</v>
      </c>
      <c r="I19" s="2" t="s">
        <v>18</v>
      </c>
      <c r="J19" s="13">
        <f t="shared" ref="J19:L19" si="12">J20</f>
        <v>0</v>
      </c>
      <c r="K19" s="13">
        <f t="shared" si="12"/>
        <v>0</v>
      </c>
      <c r="L19" s="13">
        <f t="shared" si="12"/>
        <v>0</v>
      </c>
    </row>
    <row r="20" spans="1:12" ht="45" hidden="1" x14ac:dyDescent="0.25">
      <c r="A20" s="41" t="s">
        <v>8</v>
      </c>
      <c r="B20" s="40">
        <v>51</v>
      </c>
      <c r="C20" s="40">
        <v>0</v>
      </c>
      <c r="D20" s="2" t="s">
        <v>139</v>
      </c>
      <c r="E20" s="40">
        <v>851</v>
      </c>
      <c r="F20" s="3" t="s">
        <v>13</v>
      </c>
      <c r="G20" s="3" t="s">
        <v>82</v>
      </c>
      <c r="H20" s="3" t="s">
        <v>210</v>
      </c>
      <c r="I20" s="2" t="s">
        <v>19</v>
      </c>
      <c r="J20" s="13">
        <f>'6.ВС'!J103</f>
        <v>0</v>
      </c>
      <c r="K20" s="13">
        <f>'6.ВС'!K103</f>
        <v>0</v>
      </c>
      <c r="L20" s="13">
        <f>'6.ВС'!L103</f>
        <v>0</v>
      </c>
    </row>
    <row r="21" spans="1:12" ht="49.5" hidden="1" customHeight="1" x14ac:dyDescent="0.25">
      <c r="A21" s="42" t="s">
        <v>22</v>
      </c>
      <c r="B21" s="40">
        <v>51</v>
      </c>
      <c r="C21" s="40">
        <v>0</v>
      </c>
      <c r="D21" s="2" t="s">
        <v>139</v>
      </c>
      <c r="E21" s="40">
        <v>851</v>
      </c>
      <c r="F21" s="3" t="s">
        <v>13</v>
      </c>
      <c r="G21" s="3" t="s">
        <v>82</v>
      </c>
      <c r="H21" s="3" t="s">
        <v>210</v>
      </c>
      <c r="I21" s="2" t="s">
        <v>23</v>
      </c>
      <c r="J21" s="13">
        <f t="shared" ref="J21:L21" si="13">J22</f>
        <v>0</v>
      </c>
      <c r="K21" s="13">
        <f t="shared" si="13"/>
        <v>0</v>
      </c>
      <c r="L21" s="13">
        <f t="shared" si="13"/>
        <v>0</v>
      </c>
    </row>
    <row r="22" spans="1:12" ht="60" hidden="1" x14ac:dyDescent="0.25">
      <c r="A22" s="42" t="s">
        <v>9</v>
      </c>
      <c r="B22" s="40">
        <v>51</v>
      </c>
      <c r="C22" s="40">
        <v>0</v>
      </c>
      <c r="D22" s="3" t="s">
        <v>139</v>
      </c>
      <c r="E22" s="40">
        <v>851</v>
      </c>
      <c r="F22" s="3" t="s">
        <v>13</v>
      </c>
      <c r="G22" s="3" t="s">
        <v>82</v>
      </c>
      <c r="H22" s="3" t="s">
        <v>210</v>
      </c>
      <c r="I22" s="2" t="s">
        <v>24</v>
      </c>
      <c r="J22" s="13">
        <f>'6.ВС'!J105</f>
        <v>0</v>
      </c>
      <c r="K22" s="13">
        <f>'6.ВС'!K105</f>
        <v>0</v>
      </c>
      <c r="L22" s="13">
        <f>'6.ВС'!L105</f>
        <v>0</v>
      </c>
    </row>
    <row r="23" spans="1:12" ht="33.75" customHeight="1" x14ac:dyDescent="0.25">
      <c r="A23" s="42" t="s">
        <v>455</v>
      </c>
      <c r="B23" s="40">
        <v>51</v>
      </c>
      <c r="C23" s="40">
        <v>0</v>
      </c>
      <c r="D23" s="2" t="s">
        <v>139</v>
      </c>
      <c r="E23" s="40">
        <v>851</v>
      </c>
      <c r="F23" s="3"/>
      <c r="G23" s="3"/>
      <c r="H23" s="3" t="s">
        <v>456</v>
      </c>
      <c r="I23" s="2"/>
      <c r="J23" s="13">
        <f>J24</f>
        <v>271654</v>
      </c>
      <c r="K23" s="13"/>
      <c r="L23" s="13"/>
    </row>
    <row r="24" spans="1:12" ht="60" x14ac:dyDescent="0.25">
      <c r="A24" s="42" t="s">
        <v>22</v>
      </c>
      <c r="B24" s="40">
        <v>51</v>
      </c>
      <c r="C24" s="40">
        <v>0</v>
      </c>
      <c r="D24" s="2" t="s">
        <v>139</v>
      </c>
      <c r="E24" s="40">
        <v>851</v>
      </c>
      <c r="F24" s="3"/>
      <c r="G24" s="3"/>
      <c r="H24" s="3" t="s">
        <v>456</v>
      </c>
      <c r="I24" s="2" t="s">
        <v>23</v>
      </c>
      <c r="J24" s="13">
        <f>J25</f>
        <v>271654</v>
      </c>
      <c r="K24" s="13"/>
      <c r="L24" s="13"/>
    </row>
    <row r="25" spans="1:12" ht="63" customHeight="1" x14ac:dyDescent="0.25">
      <c r="A25" s="42" t="s">
        <v>9</v>
      </c>
      <c r="B25" s="40">
        <v>51</v>
      </c>
      <c r="C25" s="40">
        <v>0</v>
      </c>
      <c r="D25" s="3" t="s">
        <v>139</v>
      </c>
      <c r="E25" s="40">
        <v>851</v>
      </c>
      <c r="F25" s="3"/>
      <c r="G25" s="3"/>
      <c r="H25" s="3" t="s">
        <v>456</v>
      </c>
      <c r="I25" s="2" t="s">
        <v>24</v>
      </c>
      <c r="J25" s="13">
        <f>'6.ВС'!J44</f>
        <v>271654</v>
      </c>
      <c r="K25" s="13"/>
      <c r="L25" s="13"/>
    </row>
    <row r="26" spans="1:12" ht="105" hidden="1" x14ac:dyDescent="0.25">
      <c r="A26" s="41" t="s">
        <v>14</v>
      </c>
      <c r="B26" s="40">
        <v>51</v>
      </c>
      <c r="C26" s="40">
        <v>0</v>
      </c>
      <c r="D26" s="2" t="s">
        <v>139</v>
      </c>
      <c r="E26" s="40">
        <v>851</v>
      </c>
      <c r="F26" s="2" t="s">
        <v>11</v>
      </c>
      <c r="G26" s="2" t="s">
        <v>13</v>
      </c>
      <c r="H26" s="2" t="s">
        <v>258</v>
      </c>
      <c r="I26" s="2"/>
      <c r="J26" s="13">
        <f t="shared" ref="J26:L27" si="14">J27</f>
        <v>0</v>
      </c>
      <c r="K26" s="13">
        <f t="shared" si="14"/>
        <v>0</v>
      </c>
      <c r="L26" s="13">
        <f t="shared" si="14"/>
        <v>0</v>
      </c>
    </row>
    <row r="27" spans="1:12" ht="123" hidden="1" customHeight="1" x14ac:dyDescent="0.25">
      <c r="A27" s="41" t="s">
        <v>16</v>
      </c>
      <c r="B27" s="40">
        <v>51</v>
      </c>
      <c r="C27" s="40">
        <v>0</v>
      </c>
      <c r="D27" s="2" t="s">
        <v>139</v>
      </c>
      <c r="E27" s="40">
        <v>851</v>
      </c>
      <c r="F27" s="2" t="s">
        <v>17</v>
      </c>
      <c r="G27" s="2" t="s">
        <v>13</v>
      </c>
      <c r="H27" s="2" t="s">
        <v>258</v>
      </c>
      <c r="I27" s="2" t="s">
        <v>18</v>
      </c>
      <c r="J27" s="13">
        <f t="shared" si="14"/>
        <v>0</v>
      </c>
      <c r="K27" s="13">
        <f t="shared" si="14"/>
        <v>0</v>
      </c>
      <c r="L27" s="13">
        <f t="shared" ref="L27" si="15">L28</f>
        <v>0</v>
      </c>
    </row>
    <row r="28" spans="1:12" ht="45" hidden="1" x14ac:dyDescent="0.25">
      <c r="A28" s="41" t="s">
        <v>8</v>
      </c>
      <c r="B28" s="40">
        <v>51</v>
      </c>
      <c r="C28" s="40">
        <v>0</v>
      </c>
      <c r="D28" s="2" t="s">
        <v>139</v>
      </c>
      <c r="E28" s="40">
        <v>851</v>
      </c>
      <c r="F28" s="2" t="s">
        <v>11</v>
      </c>
      <c r="G28" s="2" t="s">
        <v>13</v>
      </c>
      <c r="H28" s="2" t="s">
        <v>258</v>
      </c>
      <c r="I28" s="2" t="s">
        <v>19</v>
      </c>
      <c r="J28" s="13">
        <f>'6.ВС'!J13</f>
        <v>0</v>
      </c>
      <c r="K28" s="13">
        <f>'6.ВС'!K13</f>
        <v>0</v>
      </c>
      <c r="L28" s="13">
        <f>'6.ВС'!L13</f>
        <v>0</v>
      </c>
    </row>
    <row r="29" spans="1:12" ht="48.75" hidden="1" customHeight="1" x14ac:dyDescent="0.25">
      <c r="A29" s="41" t="s">
        <v>20</v>
      </c>
      <c r="B29" s="40">
        <v>51</v>
      </c>
      <c r="C29" s="40">
        <v>0</v>
      </c>
      <c r="D29" s="2" t="s">
        <v>139</v>
      </c>
      <c r="E29" s="40">
        <v>851</v>
      </c>
      <c r="F29" s="2" t="s">
        <v>17</v>
      </c>
      <c r="G29" s="2" t="s">
        <v>13</v>
      </c>
      <c r="H29" s="2" t="s">
        <v>259</v>
      </c>
      <c r="I29" s="2"/>
      <c r="J29" s="13">
        <f t="shared" ref="J29" si="16">J30+J32+J34</f>
        <v>0</v>
      </c>
      <c r="K29" s="13">
        <f t="shared" ref="K29" si="17">K30+K32+K34</f>
        <v>0</v>
      </c>
      <c r="L29" s="13">
        <f t="shared" ref="L29" si="18">L30+L32+L34</f>
        <v>0</v>
      </c>
    </row>
    <row r="30" spans="1:12" ht="118.5" hidden="1" customHeight="1" x14ac:dyDescent="0.25">
      <c r="A30" s="41" t="s">
        <v>16</v>
      </c>
      <c r="B30" s="40">
        <v>51</v>
      </c>
      <c r="C30" s="40">
        <v>0</v>
      </c>
      <c r="D30" s="2" t="s">
        <v>139</v>
      </c>
      <c r="E30" s="40">
        <v>851</v>
      </c>
      <c r="F30" s="2" t="s">
        <v>11</v>
      </c>
      <c r="G30" s="2" t="s">
        <v>13</v>
      </c>
      <c r="H30" s="2" t="s">
        <v>259</v>
      </c>
      <c r="I30" s="2" t="s">
        <v>18</v>
      </c>
      <c r="J30" s="13">
        <f t="shared" ref="J30:L30" si="19">J31</f>
        <v>0</v>
      </c>
      <c r="K30" s="13">
        <f t="shared" si="19"/>
        <v>0</v>
      </c>
      <c r="L30" s="13">
        <f t="shared" si="19"/>
        <v>0</v>
      </c>
    </row>
    <row r="31" spans="1:12" ht="45" hidden="1" x14ac:dyDescent="0.25">
      <c r="A31" s="41" t="s">
        <v>8</v>
      </c>
      <c r="B31" s="40">
        <v>51</v>
      </c>
      <c r="C31" s="40">
        <v>0</v>
      </c>
      <c r="D31" s="2" t="s">
        <v>139</v>
      </c>
      <c r="E31" s="40">
        <v>851</v>
      </c>
      <c r="F31" s="2" t="s">
        <v>11</v>
      </c>
      <c r="G31" s="2" t="s">
        <v>13</v>
      </c>
      <c r="H31" s="2" t="s">
        <v>259</v>
      </c>
      <c r="I31" s="2" t="s">
        <v>19</v>
      </c>
      <c r="J31" s="13">
        <f>'6.ВС'!J16</f>
        <v>0</v>
      </c>
      <c r="K31" s="13">
        <f>'6.ВС'!K16</f>
        <v>0</v>
      </c>
      <c r="L31" s="13">
        <f>'6.ВС'!L16</f>
        <v>0</v>
      </c>
    </row>
    <row r="32" spans="1:12" ht="48" hidden="1" customHeight="1" x14ac:dyDescent="0.25">
      <c r="A32" s="42" t="s">
        <v>22</v>
      </c>
      <c r="B32" s="40">
        <v>51</v>
      </c>
      <c r="C32" s="40">
        <v>0</v>
      </c>
      <c r="D32" s="2" t="s">
        <v>139</v>
      </c>
      <c r="E32" s="40">
        <v>851</v>
      </c>
      <c r="F32" s="2" t="s">
        <v>11</v>
      </c>
      <c r="G32" s="2" t="s">
        <v>13</v>
      </c>
      <c r="H32" s="2" t="s">
        <v>259</v>
      </c>
      <c r="I32" s="2" t="s">
        <v>23</v>
      </c>
      <c r="J32" s="13">
        <f t="shared" ref="J32:L32" si="20">J33</f>
        <v>0</v>
      </c>
      <c r="K32" s="13">
        <f t="shared" si="20"/>
        <v>0</v>
      </c>
      <c r="L32" s="13">
        <f t="shared" si="20"/>
        <v>0</v>
      </c>
    </row>
    <row r="33" spans="1:12" ht="60" hidden="1" x14ac:dyDescent="0.25">
      <c r="A33" s="42" t="s">
        <v>9</v>
      </c>
      <c r="B33" s="40">
        <v>51</v>
      </c>
      <c r="C33" s="40">
        <v>0</v>
      </c>
      <c r="D33" s="2" t="s">
        <v>139</v>
      </c>
      <c r="E33" s="40">
        <v>851</v>
      </c>
      <c r="F33" s="2" t="s">
        <v>11</v>
      </c>
      <c r="G33" s="2" t="s">
        <v>13</v>
      </c>
      <c r="H33" s="2" t="s">
        <v>259</v>
      </c>
      <c r="I33" s="2" t="s">
        <v>24</v>
      </c>
      <c r="J33" s="13">
        <f>'6.ВС'!J18</f>
        <v>0</v>
      </c>
      <c r="K33" s="13">
        <f>'6.ВС'!K18</f>
        <v>0</v>
      </c>
      <c r="L33" s="13">
        <f>'6.ВС'!L18</f>
        <v>0</v>
      </c>
    </row>
    <row r="34" spans="1:12" ht="30" hidden="1" x14ac:dyDescent="0.25">
      <c r="A34" s="42" t="s">
        <v>25</v>
      </c>
      <c r="B34" s="40">
        <v>51</v>
      </c>
      <c r="C34" s="40">
        <v>0</v>
      </c>
      <c r="D34" s="2" t="s">
        <v>139</v>
      </c>
      <c r="E34" s="40">
        <v>851</v>
      </c>
      <c r="F34" s="2" t="s">
        <v>11</v>
      </c>
      <c r="G34" s="2" t="s">
        <v>13</v>
      </c>
      <c r="H34" s="2" t="s">
        <v>259</v>
      </c>
      <c r="I34" s="2" t="s">
        <v>26</v>
      </c>
      <c r="J34" s="13">
        <f t="shared" ref="J34:L34" si="21">J35</f>
        <v>0</v>
      </c>
      <c r="K34" s="13">
        <f t="shared" si="21"/>
        <v>0</v>
      </c>
      <c r="L34" s="13">
        <f t="shared" si="21"/>
        <v>0</v>
      </c>
    </row>
    <row r="35" spans="1:12" ht="30" hidden="1" x14ac:dyDescent="0.25">
      <c r="A35" s="42" t="s">
        <v>27</v>
      </c>
      <c r="B35" s="40">
        <v>51</v>
      </c>
      <c r="C35" s="40">
        <v>0</v>
      </c>
      <c r="D35" s="2" t="s">
        <v>139</v>
      </c>
      <c r="E35" s="40">
        <v>851</v>
      </c>
      <c r="F35" s="2" t="s">
        <v>11</v>
      </c>
      <c r="G35" s="2" t="s">
        <v>13</v>
      </c>
      <c r="H35" s="2" t="s">
        <v>259</v>
      </c>
      <c r="I35" s="2" t="s">
        <v>28</v>
      </c>
      <c r="J35" s="13">
        <f>'6.ВС'!J20</f>
        <v>0</v>
      </c>
      <c r="K35" s="13">
        <f>'6.ВС'!K20</f>
        <v>0</v>
      </c>
      <c r="L35" s="13">
        <f>'6.ВС'!L20</f>
        <v>0</v>
      </c>
    </row>
    <row r="36" spans="1:12" ht="60" hidden="1" x14ac:dyDescent="0.25">
      <c r="A36" s="41" t="s">
        <v>323</v>
      </c>
      <c r="B36" s="40">
        <v>51</v>
      </c>
      <c r="C36" s="40">
        <v>0</v>
      </c>
      <c r="D36" s="2" t="s">
        <v>139</v>
      </c>
      <c r="E36" s="40">
        <v>851</v>
      </c>
      <c r="F36" s="2" t="s">
        <v>11</v>
      </c>
      <c r="G36" s="2" t="s">
        <v>13</v>
      </c>
      <c r="H36" s="2" t="s">
        <v>261</v>
      </c>
      <c r="I36" s="2"/>
      <c r="J36" s="13">
        <f t="shared" ref="J36:L37" si="22">J37</f>
        <v>0</v>
      </c>
      <c r="K36" s="13">
        <f t="shared" si="22"/>
        <v>0</v>
      </c>
      <c r="L36" s="13">
        <f t="shared" si="22"/>
        <v>0</v>
      </c>
    </row>
    <row r="37" spans="1:12" ht="45.75" hidden="1" customHeight="1" x14ac:dyDescent="0.25">
      <c r="A37" s="42" t="s">
        <v>22</v>
      </c>
      <c r="B37" s="40">
        <v>51</v>
      </c>
      <c r="C37" s="40">
        <v>0</v>
      </c>
      <c r="D37" s="2" t="s">
        <v>139</v>
      </c>
      <c r="E37" s="40">
        <v>851</v>
      </c>
      <c r="F37" s="2" t="s">
        <v>11</v>
      </c>
      <c r="G37" s="2" t="s">
        <v>13</v>
      </c>
      <c r="H37" s="2" t="s">
        <v>261</v>
      </c>
      <c r="I37" s="2" t="s">
        <v>23</v>
      </c>
      <c r="J37" s="13">
        <f t="shared" si="22"/>
        <v>0</v>
      </c>
      <c r="K37" s="13">
        <f t="shared" si="22"/>
        <v>0</v>
      </c>
      <c r="L37" s="13">
        <f t="shared" ref="L37" si="23">L38</f>
        <v>0</v>
      </c>
    </row>
    <row r="38" spans="1:12" ht="60" hidden="1" x14ac:dyDescent="0.25">
      <c r="A38" s="42" t="s">
        <v>9</v>
      </c>
      <c r="B38" s="40">
        <v>51</v>
      </c>
      <c r="C38" s="40">
        <v>0</v>
      </c>
      <c r="D38" s="2" t="s">
        <v>139</v>
      </c>
      <c r="E38" s="40">
        <v>851</v>
      </c>
      <c r="F38" s="2" t="s">
        <v>11</v>
      </c>
      <c r="G38" s="2" t="s">
        <v>13</v>
      </c>
      <c r="H38" s="2" t="s">
        <v>261</v>
      </c>
      <c r="I38" s="2" t="s">
        <v>24</v>
      </c>
      <c r="J38" s="13">
        <f>'6.ВС'!J23</f>
        <v>0</v>
      </c>
      <c r="K38" s="13">
        <f>'6.ВС'!K23</f>
        <v>0</v>
      </c>
      <c r="L38" s="13">
        <f>'6.ВС'!L23</f>
        <v>0</v>
      </c>
    </row>
    <row r="39" spans="1:12" ht="75" hidden="1" x14ac:dyDescent="0.25">
      <c r="A39" s="41" t="s">
        <v>46</v>
      </c>
      <c r="B39" s="40">
        <v>51</v>
      </c>
      <c r="C39" s="40">
        <v>0</v>
      </c>
      <c r="D39" s="2" t="s">
        <v>139</v>
      </c>
      <c r="E39" s="40">
        <v>851</v>
      </c>
      <c r="F39" s="2" t="s">
        <v>17</v>
      </c>
      <c r="G39" s="3" t="s">
        <v>39</v>
      </c>
      <c r="H39" s="3" t="s">
        <v>263</v>
      </c>
      <c r="I39" s="2"/>
      <c r="J39" s="13">
        <f t="shared" ref="J39:L40" si="24">J40</f>
        <v>0</v>
      </c>
      <c r="K39" s="13">
        <f t="shared" si="24"/>
        <v>0</v>
      </c>
      <c r="L39" s="13">
        <f t="shared" si="24"/>
        <v>0</v>
      </c>
    </row>
    <row r="40" spans="1:12" ht="48.75" hidden="1" customHeight="1" x14ac:dyDescent="0.25">
      <c r="A40" s="42" t="s">
        <v>22</v>
      </c>
      <c r="B40" s="40">
        <v>51</v>
      </c>
      <c r="C40" s="40">
        <v>0</v>
      </c>
      <c r="D40" s="2" t="s">
        <v>139</v>
      </c>
      <c r="E40" s="40">
        <v>851</v>
      </c>
      <c r="F40" s="2" t="s">
        <v>11</v>
      </c>
      <c r="G40" s="2" t="s">
        <v>39</v>
      </c>
      <c r="H40" s="3" t="s">
        <v>263</v>
      </c>
      <c r="I40" s="2" t="s">
        <v>23</v>
      </c>
      <c r="J40" s="13">
        <f t="shared" si="24"/>
        <v>0</v>
      </c>
      <c r="K40" s="13">
        <f t="shared" si="24"/>
        <v>0</v>
      </c>
      <c r="L40" s="13">
        <f t="shared" ref="L40" si="25">L41</f>
        <v>0</v>
      </c>
    </row>
    <row r="41" spans="1:12" ht="60" hidden="1" x14ac:dyDescent="0.25">
      <c r="A41" s="42" t="s">
        <v>9</v>
      </c>
      <c r="B41" s="40">
        <v>51</v>
      </c>
      <c r="C41" s="40">
        <v>0</v>
      </c>
      <c r="D41" s="2" t="s">
        <v>139</v>
      </c>
      <c r="E41" s="40">
        <v>851</v>
      </c>
      <c r="F41" s="2" t="s">
        <v>11</v>
      </c>
      <c r="G41" s="2" t="s">
        <v>39</v>
      </c>
      <c r="H41" s="3" t="s">
        <v>263</v>
      </c>
      <c r="I41" s="2" t="s">
        <v>24</v>
      </c>
      <c r="J41" s="13">
        <f>'6.ВС'!J47</f>
        <v>0</v>
      </c>
      <c r="K41" s="13">
        <f>'6.ВС'!K47</f>
        <v>0</v>
      </c>
      <c r="L41" s="13">
        <f>'6.ВС'!L47</f>
        <v>0</v>
      </c>
    </row>
    <row r="42" spans="1:12" ht="49.5" hidden="1" customHeight="1" x14ac:dyDescent="0.25">
      <c r="A42" s="41" t="s">
        <v>48</v>
      </c>
      <c r="B42" s="40">
        <v>51</v>
      </c>
      <c r="C42" s="40">
        <v>0</v>
      </c>
      <c r="D42" s="2" t="s">
        <v>139</v>
      </c>
      <c r="E42" s="40">
        <v>851</v>
      </c>
      <c r="F42" s="2" t="s">
        <v>11</v>
      </c>
      <c r="G42" s="2" t="s">
        <v>39</v>
      </c>
      <c r="H42" s="3" t="s">
        <v>264</v>
      </c>
      <c r="I42" s="2"/>
      <c r="J42" s="13">
        <f t="shared" ref="J42:L42" si="26">J43</f>
        <v>0</v>
      </c>
      <c r="K42" s="13">
        <f t="shared" si="26"/>
        <v>0</v>
      </c>
      <c r="L42" s="13">
        <f t="shared" si="26"/>
        <v>0</v>
      </c>
    </row>
    <row r="43" spans="1:12" ht="66.75" hidden="1" customHeight="1" x14ac:dyDescent="0.25">
      <c r="A43" s="42" t="s">
        <v>22</v>
      </c>
      <c r="B43" s="40">
        <v>51</v>
      </c>
      <c r="C43" s="40">
        <v>0</v>
      </c>
      <c r="D43" s="2" t="s">
        <v>139</v>
      </c>
      <c r="E43" s="40">
        <v>851</v>
      </c>
      <c r="F43" s="2" t="s">
        <v>11</v>
      </c>
      <c r="G43" s="2" t="s">
        <v>39</v>
      </c>
      <c r="H43" s="3" t="s">
        <v>264</v>
      </c>
      <c r="I43" s="2" t="s">
        <v>23</v>
      </c>
      <c r="J43" s="13">
        <f t="shared" ref="J43:L43" si="27">J44</f>
        <v>0</v>
      </c>
      <c r="K43" s="13">
        <f t="shared" si="27"/>
        <v>0</v>
      </c>
      <c r="L43" s="13">
        <f t="shared" si="27"/>
        <v>0</v>
      </c>
    </row>
    <row r="44" spans="1:12" ht="66.75" hidden="1" customHeight="1" x14ac:dyDescent="0.25">
      <c r="A44" s="42" t="s">
        <v>9</v>
      </c>
      <c r="B44" s="40">
        <v>51</v>
      </c>
      <c r="C44" s="40">
        <v>0</v>
      </c>
      <c r="D44" s="2" t="s">
        <v>139</v>
      </c>
      <c r="E44" s="40">
        <v>851</v>
      </c>
      <c r="F44" s="2" t="s">
        <v>11</v>
      </c>
      <c r="G44" s="2" t="s">
        <v>39</v>
      </c>
      <c r="H44" s="3" t="s">
        <v>264</v>
      </c>
      <c r="I44" s="2" t="s">
        <v>24</v>
      </c>
      <c r="J44" s="13">
        <f>'6.ВС'!J50</f>
        <v>0</v>
      </c>
      <c r="K44" s="13">
        <f>'6.ВС'!K50</f>
        <v>0</v>
      </c>
      <c r="L44" s="13">
        <f>'6.ВС'!L50</f>
        <v>0</v>
      </c>
    </row>
    <row r="45" spans="1:12" ht="76.5" customHeight="1" x14ac:dyDescent="0.25">
      <c r="A45" s="42" t="s">
        <v>326</v>
      </c>
      <c r="B45" s="40">
        <v>51</v>
      </c>
      <c r="C45" s="40">
        <v>0</v>
      </c>
      <c r="D45" s="2" t="s">
        <v>139</v>
      </c>
      <c r="E45" s="40">
        <v>851</v>
      </c>
      <c r="F45" s="2" t="s">
        <v>11</v>
      </c>
      <c r="G45" s="2" t="s">
        <v>39</v>
      </c>
      <c r="H45" s="3" t="s">
        <v>328</v>
      </c>
      <c r="I45" s="2"/>
      <c r="J45" s="13">
        <f t="shared" ref="J45:L46" si="28">J46</f>
        <v>15300</v>
      </c>
      <c r="K45" s="13">
        <f t="shared" si="28"/>
        <v>0</v>
      </c>
      <c r="L45" s="13">
        <f t="shared" si="28"/>
        <v>0</v>
      </c>
    </row>
    <row r="46" spans="1:12" ht="63" customHeight="1" x14ac:dyDescent="0.25">
      <c r="A46" s="42" t="s">
        <v>22</v>
      </c>
      <c r="B46" s="40">
        <v>51</v>
      </c>
      <c r="C46" s="40">
        <v>0</v>
      </c>
      <c r="D46" s="2" t="s">
        <v>139</v>
      </c>
      <c r="E46" s="40">
        <v>851</v>
      </c>
      <c r="F46" s="2" t="s">
        <v>11</v>
      </c>
      <c r="G46" s="2" t="s">
        <v>39</v>
      </c>
      <c r="H46" s="3" t="s">
        <v>328</v>
      </c>
      <c r="I46" s="2" t="s">
        <v>23</v>
      </c>
      <c r="J46" s="13">
        <f t="shared" si="28"/>
        <v>15300</v>
      </c>
      <c r="K46" s="13">
        <f t="shared" si="28"/>
        <v>0</v>
      </c>
      <c r="L46" s="13">
        <f t="shared" ref="L46" si="29">L47</f>
        <v>0</v>
      </c>
    </row>
    <row r="47" spans="1:12" ht="60" x14ac:dyDescent="0.25">
      <c r="A47" s="42" t="s">
        <v>9</v>
      </c>
      <c r="B47" s="40">
        <v>51</v>
      </c>
      <c r="C47" s="40">
        <v>0</v>
      </c>
      <c r="D47" s="2" t="s">
        <v>139</v>
      </c>
      <c r="E47" s="40">
        <v>851</v>
      </c>
      <c r="F47" s="2" t="s">
        <v>11</v>
      </c>
      <c r="G47" s="2" t="s">
        <v>39</v>
      </c>
      <c r="H47" s="3" t="s">
        <v>328</v>
      </c>
      <c r="I47" s="2" t="s">
        <v>24</v>
      </c>
      <c r="J47" s="13">
        <f>'6.ВС'!J53</f>
        <v>15300</v>
      </c>
      <c r="K47" s="13">
        <f>'6.ВС'!K53</f>
        <v>0</v>
      </c>
      <c r="L47" s="13">
        <f>'6.ВС'!L53</f>
        <v>0</v>
      </c>
    </row>
    <row r="48" spans="1:12" ht="45" hidden="1" x14ac:dyDescent="0.25">
      <c r="A48" s="41" t="s">
        <v>32</v>
      </c>
      <c r="B48" s="40">
        <v>51</v>
      </c>
      <c r="C48" s="40">
        <v>0</v>
      </c>
      <c r="D48" s="2" t="s">
        <v>139</v>
      </c>
      <c r="E48" s="40">
        <v>851</v>
      </c>
      <c r="F48" s="2" t="s">
        <v>11</v>
      </c>
      <c r="G48" s="2" t="s">
        <v>13</v>
      </c>
      <c r="H48" s="2" t="s">
        <v>262</v>
      </c>
      <c r="I48" s="2"/>
      <c r="J48" s="13">
        <f t="shared" ref="J48:L49" si="30">J49</f>
        <v>0</v>
      </c>
      <c r="K48" s="13">
        <f t="shared" si="30"/>
        <v>0</v>
      </c>
      <c r="L48" s="13">
        <f t="shared" si="30"/>
        <v>0</v>
      </c>
    </row>
    <row r="49" spans="1:12" ht="30" hidden="1" x14ac:dyDescent="0.25">
      <c r="A49" s="42" t="s">
        <v>25</v>
      </c>
      <c r="B49" s="40">
        <v>51</v>
      </c>
      <c r="C49" s="40">
        <v>0</v>
      </c>
      <c r="D49" s="2" t="s">
        <v>139</v>
      </c>
      <c r="E49" s="40">
        <v>851</v>
      </c>
      <c r="F49" s="2" t="s">
        <v>11</v>
      </c>
      <c r="G49" s="2" t="s">
        <v>13</v>
      </c>
      <c r="H49" s="2" t="s">
        <v>262</v>
      </c>
      <c r="I49" s="2" t="s">
        <v>26</v>
      </c>
      <c r="J49" s="13">
        <f t="shared" si="30"/>
        <v>0</v>
      </c>
      <c r="K49" s="13">
        <f t="shared" si="30"/>
        <v>0</v>
      </c>
      <c r="L49" s="13">
        <f t="shared" ref="L49" si="31">L50</f>
        <v>0</v>
      </c>
    </row>
    <row r="50" spans="1:12" ht="30" hidden="1" x14ac:dyDescent="0.25">
      <c r="A50" s="42" t="s">
        <v>27</v>
      </c>
      <c r="B50" s="40">
        <v>51</v>
      </c>
      <c r="C50" s="40">
        <v>0</v>
      </c>
      <c r="D50" s="2" t="s">
        <v>139</v>
      </c>
      <c r="E50" s="40">
        <v>851</v>
      </c>
      <c r="F50" s="2" t="s">
        <v>11</v>
      </c>
      <c r="G50" s="2" t="s">
        <v>13</v>
      </c>
      <c r="H50" s="2" t="s">
        <v>262</v>
      </c>
      <c r="I50" s="2" t="s">
        <v>28</v>
      </c>
      <c r="J50" s="13">
        <f>'6.ВС'!J26</f>
        <v>0</v>
      </c>
      <c r="K50" s="13">
        <f>'6.ВС'!K26</f>
        <v>0</v>
      </c>
      <c r="L50" s="13">
        <f>'6.ВС'!L26</f>
        <v>0</v>
      </c>
    </row>
    <row r="51" spans="1:12" ht="60" hidden="1" x14ac:dyDescent="0.25">
      <c r="A51" s="41" t="s">
        <v>324</v>
      </c>
      <c r="B51" s="40">
        <v>51</v>
      </c>
      <c r="C51" s="40">
        <v>0</v>
      </c>
      <c r="D51" s="2" t="s">
        <v>139</v>
      </c>
      <c r="E51" s="40">
        <v>851</v>
      </c>
      <c r="F51" s="2" t="s">
        <v>11</v>
      </c>
      <c r="G51" s="3" t="s">
        <v>39</v>
      </c>
      <c r="H51" s="3" t="s">
        <v>265</v>
      </c>
      <c r="I51" s="2"/>
      <c r="J51" s="13">
        <f t="shared" ref="J51:L51" si="32">J52</f>
        <v>0</v>
      </c>
      <c r="K51" s="13">
        <f t="shared" si="32"/>
        <v>0</v>
      </c>
      <c r="L51" s="13">
        <f t="shared" si="32"/>
        <v>0</v>
      </c>
    </row>
    <row r="52" spans="1:12" ht="49.5" hidden="1" customHeight="1" x14ac:dyDescent="0.25">
      <c r="A52" s="42" t="s">
        <v>22</v>
      </c>
      <c r="B52" s="40">
        <v>51</v>
      </c>
      <c r="C52" s="40">
        <v>0</v>
      </c>
      <c r="D52" s="2" t="s">
        <v>139</v>
      </c>
      <c r="E52" s="40">
        <v>851</v>
      </c>
      <c r="F52" s="2" t="s">
        <v>11</v>
      </c>
      <c r="G52" s="3" t="s">
        <v>39</v>
      </c>
      <c r="H52" s="3" t="s">
        <v>265</v>
      </c>
      <c r="I52" s="2" t="s">
        <v>23</v>
      </c>
      <c r="J52" s="13">
        <f t="shared" ref="J52:L52" si="33">J53</f>
        <v>0</v>
      </c>
      <c r="K52" s="13">
        <f t="shared" si="33"/>
        <v>0</v>
      </c>
      <c r="L52" s="13">
        <f t="shared" si="33"/>
        <v>0</v>
      </c>
    </row>
    <row r="53" spans="1:12" ht="60" hidden="1" x14ac:dyDescent="0.25">
      <c r="A53" s="42" t="s">
        <v>9</v>
      </c>
      <c r="B53" s="40">
        <v>51</v>
      </c>
      <c r="C53" s="40">
        <v>0</v>
      </c>
      <c r="D53" s="2" t="s">
        <v>139</v>
      </c>
      <c r="E53" s="40">
        <v>851</v>
      </c>
      <c r="F53" s="2" t="s">
        <v>11</v>
      </c>
      <c r="G53" s="3" t="s">
        <v>39</v>
      </c>
      <c r="H53" s="3" t="s">
        <v>265</v>
      </c>
      <c r="I53" s="2" t="s">
        <v>24</v>
      </c>
      <c r="J53" s="13">
        <f>'6.ВС'!J56</f>
        <v>0</v>
      </c>
      <c r="K53" s="13">
        <f>'6.ВС'!K56</f>
        <v>0</v>
      </c>
      <c r="L53" s="13">
        <f>'6.ВС'!L56</f>
        <v>0</v>
      </c>
    </row>
    <row r="54" spans="1:12" ht="60" hidden="1" x14ac:dyDescent="0.25">
      <c r="A54" s="42" t="s">
        <v>332</v>
      </c>
      <c r="B54" s="40">
        <v>51</v>
      </c>
      <c r="C54" s="40">
        <v>0</v>
      </c>
      <c r="D54" s="2" t="s">
        <v>139</v>
      </c>
      <c r="E54" s="40">
        <v>851</v>
      </c>
      <c r="F54" s="2"/>
      <c r="G54" s="3"/>
      <c r="H54" s="3" t="s">
        <v>333</v>
      </c>
      <c r="I54" s="2"/>
      <c r="J54" s="13"/>
      <c r="K54" s="13"/>
      <c r="L54" s="13"/>
    </row>
    <row r="55" spans="1:12" ht="60" hidden="1" x14ac:dyDescent="0.25">
      <c r="A55" s="42" t="s">
        <v>22</v>
      </c>
      <c r="B55" s="40">
        <v>51</v>
      </c>
      <c r="C55" s="40">
        <v>0</v>
      </c>
      <c r="D55" s="2" t="s">
        <v>139</v>
      </c>
      <c r="E55" s="40">
        <v>851</v>
      </c>
      <c r="F55" s="2"/>
      <c r="G55" s="3"/>
      <c r="H55" s="3" t="s">
        <v>333</v>
      </c>
      <c r="I55" s="2" t="s">
        <v>23</v>
      </c>
      <c r="J55" s="13"/>
      <c r="K55" s="13"/>
      <c r="L55" s="13"/>
    </row>
    <row r="56" spans="1:12" ht="60" hidden="1" x14ac:dyDescent="0.25">
      <c r="A56" s="42" t="s">
        <v>9</v>
      </c>
      <c r="B56" s="40">
        <v>51</v>
      </c>
      <c r="C56" s="40">
        <v>0</v>
      </c>
      <c r="D56" s="2" t="s">
        <v>139</v>
      </c>
      <c r="E56" s="40">
        <v>851</v>
      </c>
      <c r="F56" s="2"/>
      <c r="G56" s="3"/>
      <c r="H56" s="3" t="s">
        <v>333</v>
      </c>
      <c r="I56" s="2" t="s">
        <v>24</v>
      </c>
      <c r="J56" s="13"/>
      <c r="K56" s="13"/>
      <c r="L56" s="13"/>
    </row>
    <row r="57" spans="1:12" ht="106.5" hidden="1" customHeight="1" x14ac:dyDescent="0.25">
      <c r="A57" s="41" t="s">
        <v>29</v>
      </c>
      <c r="B57" s="40">
        <v>51</v>
      </c>
      <c r="C57" s="40">
        <v>0</v>
      </c>
      <c r="D57" s="2" t="s">
        <v>139</v>
      </c>
      <c r="E57" s="40">
        <v>851</v>
      </c>
      <c r="F57" s="2" t="s">
        <v>11</v>
      </c>
      <c r="G57" s="2" t="s">
        <v>13</v>
      </c>
      <c r="H57" s="2" t="s">
        <v>260</v>
      </c>
      <c r="I57" s="2"/>
      <c r="J57" s="13">
        <f t="shared" ref="J57:L58" si="34">J58</f>
        <v>0</v>
      </c>
      <c r="K57" s="13">
        <f t="shared" si="34"/>
        <v>0</v>
      </c>
      <c r="L57" s="13">
        <f t="shared" si="34"/>
        <v>0</v>
      </c>
    </row>
    <row r="58" spans="1:12" ht="48" hidden="1" customHeight="1" x14ac:dyDescent="0.25">
      <c r="A58" s="42" t="s">
        <v>22</v>
      </c>
      <c r="B58" s="40">
        <v>51</v>
      </c>
      <c r="C58" s="40">
        <v>0</v>
      </c>
      <c r="D58" s="2" t="s">
        <v>139</v>
      </c>
      <c r="E58" s="40">
        <v>851</v>
      </c>
      <c r="F58" s="2" t="s">
        <v>11</v>
      </c>
      <c r="G58" s="2" t="s">
        <v>13</v>
      </c>
      <c r="H58" s="2" t="s">
        <v>260</v>
      </c>
      <c r="I58" s="2" t="s">
        <v>23</v>
      </c>
      <c r="J58" s="13">
        <f t="shared" si="34"/>
        <v>0</v>
      </c>
      <c r="K58" s="13">
        <f t="shared" si="34"/>
        <v>0</v>
      </c>
      <c r="L58" s="13">
        <f t="shared" ref="L58" si="35">L59</f>
        <v>0</v>
      </c>
    </row>
    <row r="59" spans="1:12" ht="60" hidden="1" x14ac:dyDescent="0.25">
      <c r="A59" s="42" t="s">
        <v>9</v>
      </c>
      <c r="B59" s="40">
        <v>51</v>
      </c>
      <c r="C59" s="40">
        <v>0</v>
      </c>
      <c r="D59" s="2" t="s">
        <v>139</v>
      </c>
      <c r="E59" s="40">
        <v>851</v>
      </c>
      <c r="F59" s="2" t="s">
        <v>11</v>
      </c>
      <c r="G59" s="2" t="s">
        <v>13</v>
      </c>
      <c r="H59" s="2" t="s">
        <v>260</v>
      </c>
      <c r="I59" s="2" t="s">
        <v>24</v>
      </c>
      <c r="J59" s="13">
        <f>'6.ВС'!J29</f>
        <v>0</v>
      </c>
      <c r="K59" s="13">
        <f>'6.ВС'!K29</f>
        <v>0</v>
      </c>
      <c r="L59" s="13">
        <f>'6.ВС'!L29</f>
        <v>0</v>
      </c>
    </row>
    <row r="60" spans="1:12" ht="78.75" hidden="1" customHeight="1" x14ac:dyDescent="0.25">
      <c r="A60" s="41" t="s">
        <v>211</v>
      </c>
      <c r="B60" s="40">
        <v>51</v>
      </c>
      <c r="C60" s="40">
        <v>0</v>
      </c>
      <c r="D60" s="2" t="s">
        <v>82</v>
      </c>
      <c r="E60" s="40"/>
      <c r="F60" s="2"/>
      <c r="G60" s="2"/>
      <c r="H60" s="2"/>
      <c r="I60" s="2"/>
      <c r="J60" s="13">
        <f t="shared" ref="J60:L60" si="36">J61</f>
        <v>0</v>
      </c>
      <c r="K60" s="13">
        <f t="shared" si="36"/>
        <v>0</v>
      </c>
      <c r="L60" s="13">
        <f t="shared" si="36"/>
        <v>0</v>
      </c>
    </row>
    <row r="61" spans="1:12" ht="30" hidden="1" x14ac:dyDescent="0.25">
      <c r="A61" s="41" t="s">
        <v>6</v>
      </c>
      <c r="B61" s="4">
        <v>51</v>
      </c>
      <c r="C61" s="4">
        <v>0</v>
      </c>
      <c r="D61" s="2" t="s">
        <v>82</v>
      </c>
      <c r="E61" s="4">
        <v>851</v>
      </c>
      <c r="F61" s="2"/>
      <c r="G61" s="2"/>
      <c r="H61" s="2"/>
      <c r="I61" s="2"/>
      <c r="J61" s="27">
        <f t="shared" ref="J61" si="37">J62+J69</f>
        <v>0</v>
      </c>
      <c r="K61" s="27">
        <f t="shared" ref="K61" si="38">K62+K69</f>
        <v>0</v>
      </c>
      <c r="L61" s="27">
        <f t="shared" ref="L61" si="39">L62+L69</f>
        <v>0</v>
      </c>
    </row>
    <row r="62" spans="1:12" ht="30" hidden="1" x14ac:dyDescent="0.25">
      <c r="A62" s="41" t="s">
        <v>65</v>
      </c>
      <c r="B62" s="40">
        <v>51</v>
      </c>
      <c r="C62" s="40">
        <v>0</v>
      </c>
      <c r="D62" s="2" t="s">
        <v>82</v>
      </c>
      <c r="E62" s="40">
        <v>851</v>
      </c>
      <c r="F62" s="2" t="s">
        <v>58</v>
      </c>
      <c r="G62" s="2" t="s">
        <v>64</v>
      </c>
      <c r="H62" s="2" t="s">
        <v>266</v>
      </c>
      <c r="I62" s="2"/>
      <c r="J62" s="13">
        <f t="shared" ref="J62" si="40">J63+J65+J67</f>
        <v>0</v>
      </c>
      <c r="K62" s="13">
        <f t="shared" ref="K62" si="41">K63+K65+K67</f>
        <v>0</v>
      </c>
      <c r="L62" s="13">
        <f t="shared" ref="L62" si="42">L63+L65+L67</f>
        <v>0</v>
      </c>
    </row>
    <row r="63" spans="1:12" ht="106.5" hidden="1" customHeight="1" x14ac:dyDescent="0.25">
      <c r="A63" s="41" t="s">
        <v>16</v>
      </c>
      <c r="B63" s="40">
        <v>51</v>
      </c>
      <c r="C63" s="40">
        <v>0</v>
      </c>
      <c r="D63" s="3" t="s">
        <v>82</v>
      </c>
      <c r="E63" s="40">
        <v>851</v>
      </c>
      <c r="F63" s="2" t="s">
        <v>58</v>
      </c>
      <c r="G63" s="3" t="s">
        <v>64</v>
      </c>
      <c r="H63" s="2" t="s">
        <v>266</v>
      </c>
      <c r="I63" s="2" t="s">
        <v>18</v>
      </c>
      <c r="J63" s="13">
        <f t="shared" ref="J63:L63" si="43">J64</f>
        <v>0</v>
      </c>
      <c r="K63" s="13">
        <f t="shared" si="43"/>
        <v>0</v>
      </c>
      <c r="L63" s="13">
        <f t="shared" si="43"/>
        <v>0</v>
      </c>
    </row>
    <row r="64" spans="1:12" ht="45" hidden="1" x14ac:dyDescent="0.25">
      <c r="A64" s="42" t="s">
        <v>7</v>
      </c>
      <c r="B64" s="40">
        <v>51</v>
      </c>
      <c r="C64" s="40">
        <v>0</v>
      </c>
      <c r="D64" s="3" t="s">
        <v>82</v>
      </c>
      <c r="E64" s="40">
        <v>851</v>
      </c>
      <c r="F64" s="2" t="s">
        <v>58</v>
      </c>
      <c r="G64" s="3" t="s">
        <v>64</v>
      </c>
      <c r="H64" s="2" t="s">
        <v>266</v>
      </c>
      <c r="I64" s="2" t="s">
        <v>67</v>
      </c>
      <c r="J64" s="13">
        <f>'6.ВС'!J76</f>
        <v>0</v>
      </c>
      <c r="K64" s="13">
        <f>'6.ВС'!K76</f>
        <v>0</v>
      </c>
      <c r="L64" s="13">
        <f>'6.ВС'!L76</f>
        <v>0</v>
      </c>
    </row>
    <row r="65" spans="1:12" ht="45.75" hidden="1" customHeight="1" x14ac:dyDescent="0.25">
      <c r="A65" s="42" t="s">
        <v>22</v>
      </c>
      <c r="B65" s="40">
        <v>51</v>
      </c>
      <c r="C65" s="40">
        <v>0</v>
      </c>
      <c r="D65" s="3" t="s">
        <v>82</v>
      </c>
      <c r="E65" s="40">
        <v>851</v>
      </c>
      <c r="F65" s="2" t="s">
        <v>58</v>
      </c>
      <c r="G65" s="3" t="s">
        <v>64</v>
      </c>
      <c r="H65" s="2" t="s">
        <v>266</v>
      </c>
      <c r="I65" s="2" t="s">
        <v>23</v>
      </c>
      <c r="J65" s="13">
        <f t="shared" ref="J65:L65" si="44">J66</f>
        <v>0</v>
      </c>
      <c r="K65" s="13">
        <f t="shared" si="44"/>
        <v>0</v>
      </c>
      <c r="L65" s="13">
        <f t="shared" si="44"/>
        <v>0</v>
      </c>
    </row>
    <row r="66" spans="1:12" ht="60" hidden="1" x14ac:dyDescent="0.25">
      <c r="A66" s="42" t="s">
        <v>9</v>
      </c>
      <c r="B66" s="40">
        <v>51</v>
      </c>
      <c r="C66" s="40">
        <v>0</v>
      </c>
      <c r="D66" s="3" t="s">
        <v>82</v>
      </c>
      <c r="E66" s="40">
        <v>851</v>
      </c>
      <c r="F66" s="2" t="s">
        <v>58</v>
      </c>
      <c r="G66" s="3" t="s">
        <v>64</v>
      </c>
      <c r="H66" s="2" t="s">
        <v>266</v>
      </c>
      <c r="I66" s="2" t="s">
        <v>24</v>
      </c>
      <c r="J66" s="13">
        <f>'6.ВС'!J78</f>
        <v>0</v>
      </c>
      <c r="K66" s="13">
        <f>'6.ВС'!K78</f>
        <v>0</v>
      </c>
      <c r="L66" s="13">
        <f>'6.ВС'!L78</f>
        <v>0</v>
      </c>
    </row>
    <row r="67" spans="1:12" ht="30" hidden="1" x14ac:dyDescent="0.25">
      <c r="A67" s="42" t="s">
        <v>25</v>
      </c>
      <c r="B67" s="40">
        <v>51</v>
      </c>
      <c r="C67" s="40">
        <v>0</v>
      </c>
      <c r="D67" s="3" t="s">
        <v>82</v>
      </c>
      <c r="E67" s="40">
        <v>851</v>
      </c>
      <c r="F67" s="2" t="s">
        <v>58</v>
      </c>
      <c r="G67" s="3" t="s">
        <v>64</v>
      </c>
      <c r="H67" s="2" t="s">
        <v>266</v>
      </c>
      <c r="I67" s="2" t="s">
        <v>26</v>
      </c>
      <c r="J67" s="13">
        <f t="shared" ref="J67:L67" si="45">J68</f>
        <v>0</v>
      </c>
      <c r="K67" s="13">
        <f t="shared" si="45"/>
        <v>0</v>
      </c>
      <c r="L67" s="13">
        <f t="shared" si="45"/>
        <v>0</v>
      </c>
    </row>
    <row r="68" spans="1:12" ht="30" hidden="1" x14ac:dyDescent="0.25">
      <c r="A68" s="42" t="s">
        <v>27</v>
      </c>
      <c r="B68" s="40">
        <v>51</v>
      </c>
      <c r="C68" s="40">
        <v>0</v>
      </c>
      <c r="D68" s="3" t="s">
        <v>82</v>
      </c>
      <c r="E68" s="40">
        <v>851</v>
      </c>
      <c r="F68" s="2" t="s">
        <v>58</v>
      </c>
      <c r="G68" s="3" t="s">
        <v>64</v>
      </c>
      <c r="H68" s="2" t="s">
        <v>266</v>
      </c>
      <c r="I68" s="2" t="s">
        <v>28</v>
      </c>
      <c r="J68" s="13">
        <f>'6.ВС'!J80</f>
        <v>0</v>
      </c>
      <c r="K68" s="13">
        <f>'6.ВС'!K80</f>
        <v>0</v>
      </c>
      <c r="L68" s="13">
        <f>'6.ВС'!L80</f>
        <v>0</v>
      </c>
    </row>
    <row r="69" spans="1:12" ht="75" hidden="1" x14ac:dyDescent="0.25">
      <c r="A69" s="41" t="s">
        <v>368</v>
      </c>
      <c r="B69" s="40">
        <v>51</v>
      </c>
      <c r="C69" s="40">
        <v>0</v>
      </c>
      <c r="D69" s="3" t="s">
        <v>82</v>
      </c>
      <c r="E69" s="40">
        <v>851</v>
      </c>
      <c r="F69" s="2" t="s">
        <v>58</v>
      </c>
      <c r="G69" s="3" t="s">
        <v>64</v>
      </c>
      <c r="H69" s="2" t="s">
        <v>370</v>
      </c>
      <c r="I69" s="2"/>
      <c r="J69" s="13">
        <f t="shared" ref="J69:L70" si="46">J70</f>
        <v>0</v>
      </c>
      <c r="K69" s="13">
        <f t="shared" si="46"/>
        <v>0</v>
      </c>
      <c r="L69" s="13">
        <f t="shared" si="46"/>
        <v>0</v>
      </c>
    </row>
    <row r="70" spans="1:12" ht="48.75" hidden="1" customHeight="1" x14ac:dyDescent="0.25">
      <c r="A70" s="42" t="s">
        <v>22</v>
      </c>
      <c r="B70" s="40">
        <v>51</v>
      </c>
      <c r="C70" s="40">
        <v>0</v>
      </c>
      <c r="D70" s="3" t="s">
        <v>82</v>
      </c>
      <c r="E70" s="40">
        <v>851</v>
      </c>
      <c r="F70" s="2" t="s">
        <v>58</v>
      </c>
      <c r="G70" s="3" t="s">
        <v>64</v>
      </c>
      <c r="H70" s="2" t="s">
        <v>370</v>
      </c>
      <c r="I70" s="2" t="s">
        <v>23</v>
      </c>
      <c r="J70" s="13">
        <f t="shared" si="46"/>
        <v>0</v>
      </c>
      <c r="K70" s="13">
        <f t="shared" si="46"/>
        <v>0</v>
      </c>
      <c r="L70" s="13">
        <f t="shared" ref="L70" si="47">L71</f>
        <v>0</v>
      </c>
    </row>
    <row r="71" spans="1:12" ht="60.75" hidden="1" customHeight="1" x14ac:dyDescent="0.25">
      <c r="A71" s="42" t="s">
        <v>9</v>
      </c>
      <c r="B71" s="40">
        <v>51</v>
      </c>
      <c r="C71" s="40">
        <v>0</v>
      </c>
      <c r="D71" s="3" t="s">
        <v>82</v>
      </c>
      <c r="E71" s="40">
        <v>851</v>
      </c>
      <c r="F71" s="2" t="s">
        <v>58</v>
      </c>
      <c r="G71" s="3" t="s">
        <v>64</v>
      </c>
      <c r="H71" s="2" t="s">
        <v>370</v>
      </c>
      <c r="I71" s="2" t="s">
        <v>24</v>
      </c>
      <c r="J71" s="13">
        <f>'6.ВС'!J83</f>
        <v>0</v>
      </c>
      <c r="K71" s="13">
        <f>'6.ВС'!K83</f>
        <v>0</v>
      </c>
      <c r="L71" s="13">
        <f>'6.ВС'!L83</f>
        <v>0</v>
      </c>
    </row>
    <row r="72" spans="1:12" ht="56.25" hidden="1" customHeight="1" x14ac:dyDescent="0.25">
      <c r="A72" s="41" t="s">
        <v>213</v>
      </c>
      <c r="B72" s="40">
        <v>51</v>
      </c>
      <c r="C72" s="40">
        <v>0</v>
      </c>
      <c r="D72" s="2" t="s">
        <v>186</v>
      </c>
      <c r="E72" s="40"/>
      <c r="F72" s="2"/>
      <c r="G72" s="2"/>
      <c r="H72" s="2"/>
      <c r="I72" s="2"/>
      <c r="J72" s="13">
        <f t="shared" ref="J72:L72" si="48">J73</f>
        <v>0</v>
      </c>
      <c r="K72" s="13">
        <f t="shared" si="48"/>
        <v>0</v>
      </c>
      <c r="L72" s="13">
        <f t="shared" si="48"/>
        <v>0</v>
      </c>
    </row>
    <row r="73" spans="1:12" ht="30" hidden="1" x14ac:dyDescent="0.25">
      <c r="A73" s="41" t="s">
        <v>6</v>
      </c>
      <c r="B73" s="4">
        <v>51</v>
      </c>
      <c r="C73" s="4">
        <v>0</v>
      </c>
      <c r="D73" s="2" t="s">
        <v>186</v>
      </c>
      <c r="E73" s="4">
        <v>851</v>
      </c>
      <c r="F73" s="2"/>
      <c r="G73" s="2"/>
      <c r="H73" s="2"/>
      <c r="I73" s="2"/>
      <c r="J73" s="27">
        <f t="shared" ref="J73" si="49">J77+J74</f>
        <v>0</v>
      </c>
      <c r="K73" s="27">
        <f t="shared" ref="K73" si="50">K77+K74</f>
        <v>0</v>
      </c>
      <c r="L73" s="27">
        <f t="shared" ref="L73" si="51">L77+L74</f>
        <v>0</v>
      </c>
    </row>
    <row r="74" spans="1:12" s="1" customFormat="1" ht="48.75" hidden="1" customHeight="1" x14ac:dyDescent="0.25">
      <c r="A74" s="41" t="s">
        <v>51</v>
      </c>
      <c r="B74" s="40">
        <v>51</v>
      </c>
      <c r="C74" s="40">
        <v>0</v>
      </c>
      <c r="D74" s="3" t="s">
        <v>186</v>
      </c>
      <c r="E74" s="40">
        <v>851</v>
      </c>
      <c r="F74" s="3" t="s">
        <v>11</v>
      </c>
      <c r="G74" s="3" t="s">
        <v>39</v>
      </c>
      <c r="H74" s="3" t="s">
        <v>267</v>
      </c>
      <c r="I74" s="3"/>
      <c r="J74" s="5">
        <f t="shared" ref="J74:L74" si="52">J75</f>
        <v>0</v>
      </c>
      <c r="K74" s="5">
        <f t="shared" si="52"/>
        <v>0</v>
      </c>
      <c r="L74" s="5">
        <f t="shared" si="52"/>
        <v>0</v>
      </c>
    </row>
    <row r="75" spans="1:12" ht="75" hidden="1" x14ac:dyDescent="0.25">
      <c r="A75" s="42" t="s">
        <v>53</v>
      </c>
      <c r="B75" s="40">
        <v>51</v>
      </c>
      <c r="C75" s="40">
        <v>0</v>
      </c>
      <c r="D75" s="3" t="s">
        <v>186</v>
      </c>
      <c r="E75" s="40">
        <v>851</v>
      </c>
      <c r="F75" s="3" t="s">
        <v>11</v>
      </c>
      <c r="G75" s="3" t="s">
        <v>39</v>
      </c>
      <c r="H75" s="3" t="s">
        <v>267</v>
      </c>
      <c r="I75" s="2" t="s">
        <v>107</v>
      </c>
      <c r="J75" s="13">
        <f t="shared" ref="J75:L75" si="53">J76</f>
        <v>0</v>
      </c>
      <c r="K75" s="13">
        <f t="shared" si="53"/>
        <v>0</v>
      </c>
      <c r="L75" s="13">
        <f t="shared" si="53"/>
        <v>0</v>
      </c>
    </row>
    <row r="76" spans="1:12" ht="18.75" hidden="1" customHeight="1" x14ac:dyDescent="0.25">
      <c r="A76" s="42" t="s">
        <v>54</v>
      </c>
      <c r="B76" s="40">
        <v>51</v>
      </c>
      <c r="C76" s="40">
        <v>0</v>
      </c>
      <c r="D76" s="3" t="s">
        <v>186</v>
      </c>
      <c r="E76" s="40">
        <v>851</v>
      </c>
      <c r="F76" s="3" t="s">
        <v>11</v>
      </c>
      <c r="G76" s="3" t="s">
        <v>39</v>
      </c>
      <c r="H76" s="3" t="s">
        <v>267</v>
      </c>
      <c r="I76" s="2" t="s">
        <v>109</v>
      </c>
      <c r="J76" s="13">
        <f>'6.ВС'!J59</f>
        <v>0</v>
      </c>
      <c r="K76" s="13">
        <f>'6.ВС'!K59</f>
        <v>0</v>
      </c>
      <c r="L76" s="13">
        <f>'6.ВС'!L59</f>
        <v>0</v>
      </c>
    </row>
    <row r="77" spans="1:12" ht="105" hidden="1" x14ac:dyDescent="0.25">
      <c r="A77" s="42" t="s">
        <v>346</v>
      </c>
      <c r="B77" s="40">
        <v>51</v>
      </c>
      <c r="C77" s="40">
        <v>0</v>
      </c>
      <c r="D77" s="3" t="s">
        <v>186</v>
      </c>
      <c r="E77" s="40">
        <v>851</v>
      </c>
      <c r="F77" s="3" t="s">
        <v>11</v>
      </c>
      <c r="G77" s="3" t="s">
        <v>39</v>
      </c>
      <c r="H77" s="3" t="s">
        <v>347</v>
      </c>
      <c r="I77" s="3"/>
      <c r="J77" s="5">
        <f t="shared" ref="J77:L78" si="54">J78</f>
        <v>0</v>
      </c>
      <c r="K77" s="5">
        <f t="shared" si="54"/>
        <v>0</v>
      </c>
      <c r="L77" s="5">
        <f t="shared" si="54"/>
        <v>0</v>
      </c>
    </row>
    <row r="78" spans="1:12" ht="75" hidden="1" x14ac:dyDescent="0.25">
      <c r="A78" s="42" t="s">
        <v>53</v>
      </c>
      <c r="B78" s="40">
        <v>51</v>
      </c>
      <c r="C78" s="40">
        <v>0</v>
      </c>
      <c r="D78" s="3" t="s">
        <v>186</v>
      </c>
      <c r="E78" s="40">
        <v>851</v>
      </c>
      <c r="F78" s="3" t="s">
        <v>11</v>
      </c>
      <c r="G78" s="3" t="s">
        <v>39</v>
      </c>
      <c r="H78" s="3" t="s">
        <v>347</v>
      </c>
      <c r="I78" s="2" t="s">
        <v>107</v>
      </c>
      <c r="J78" s="13">
        <f t="shared" si="54"/>
        <v>0</v>
      </c>
      <c r="K78" s="13">
        <f t="shared" si="54"/>
        <v>0</v>
      </c>
      <c r="L78" s="13">
        <f t="shared" ref="L78" si="55">L79</f>
        <v>0</v>
      </c>
    </row>
    <row r="79" spans="1:12" ht="30" hidden="1" x14ac:dyDescent="0.25">
      <c r="A79" s="42" t="s">
        <v>54</v>
      </c>
      <c r="B79" s="40">
        <v>51</v>
      </c>
      <c r="C79" s="40">
        <v>0</v>
      </c>
      <c r="D79" s="3" t="s">
        <v>186</v>
      </c>
      <c r="E79" s="40">
        <v>851</v>
      </c>
      <c r="F79" s="3" t="s">
        <v>11</v>
      </c>
      <c r="G79" s="3" t="s">
        <v>39</v>
      </c>
      <c r="H79" s="3" t="s">
        <v>347</v>
      </c>
      <c r="I79" s="2" t="s">
        <v>109</v>
      </c>
      <c r="J79" s="27"/>
      <c r="K79" s="27"/>
      <c r="L79" s="27"/>
    </row>
    <row r="80" spans="1:12" s="1" customFormat="1" ht="62.25" customHeight="1" x14ac:dyDescent="0.25">
      <c r="A80" s="41" t="s">
        <v>214</v>
      </c>
      <c r="B80" s="40">
        <v>51</v>
      </c>
      <c r="C80" s="40">
        <v>0</v>
      </c>
      <c r="D80" s="3" t="s">
        <v>215</v>
      </c>
      <c r="E80" s="40"/>
      <c r="F80" s="40"/>
      <c r="G80" s="40"/>
      <c r="H80" s="40"/>
      <c r="I80" s="3"/>
      <c r="J80" s="13">
        <f t="shared" ref="J80:L81" si="56">J81</f>
        <v>160116</v>
      </c>
      <c r="K80" s="13">
        <f t="shared" si="56"/>
        <v>0</v>
      </c>
      <c r="L80" s="13">
        <f t="shared" si="56"/>
        <v>0</v>
      </c>
    </row>
    <row r="81" spans="1:12" ht="30" x14ac:dyDescent="0.25">
      <c r="A81" s="41" t="s">
        <v>6</v>
      </c>
      <c r="B81" s="4">
        <v>51</v>
      </c>
      <c r="C81" s="4">
        <v>0</v>
      </c>
      <c r="D81" s="2" t="s">
        <v>215</v>
      </c>
      <c r="E81" s="4">
        <v>851</v>
      </c>
      <c r="F81" s="40" t="s">
        <v>56</v>
      </c>
      <c r="G81" s="40" t="s">
        <v>58</v>
      </c>
      <c r="H81" s="40"/>
      <c r="I81" s="2"/>
      <c r="J81" s="27">
        <f t="shared" si="56"/>
        <v>160116</v>
      </c>
      <c r="K81" s="27">
        <f t="shared" si="56"/>
        <v>0</v>
      </c>
      <c r="L81" s="27">
        <f t="shared" ref="L81" si="57">L82</f>
        <v>0</v>
      </c>
    </row>
    <row r="82" spans="1:12" s="1" customFormat="1" ht="62.25" customHeight="1" x14ac:dyDescent="0.25">
      <c r="A82" s="41" t="s">
        <v>59</v>
      </c>
      <c r="B82" s="4">
        <v>51</v>
      </c>
      <c r="C82" s="40">
        <v>0</v>
      </c>
      <c r="D82" s="40">
        <v>15</v>
      </c>
      <c r="E82" s="4">
        <v>851</v>
      </c>
      <c r="F82" s="40" t="s">
        <v>56</v>
      </c>
      <c r="G82" s="40" t="s">
        <v>58</v>
      </c>
      <c r="H82" s="40">
        <v>51180</v>
      </c>
      <c r="I82" s="40" t="s">
        <v>61</v>
      </c>
      <c r="J82" s="27">
        <f t="shared" ref="J82" si="58">J83+J85+J87</f>
        <v>160116</v>
      </c>
      <c r="K82" s="27">
        <f t="shared" ref="K82" si="59">K83+K85+K87</f>
        <v>0</v>
      </c>
      <c r="L82" s="27">
        <f t="shared" ref="L82" si="60">L83+L85+L87</f>
        <v>0</v>
      </c>
    </row>
    <row r="83" spans="1:12" ht="140.25" customHeight="1" x14ac:dyDescent="0.25">
      <c r="A83" s="41" t="s">
        <v>16</v>
      </c>
      <c r="B83" s="40">
        <v>51</v>
      </c>
      <c r="C83" s="40">
        <v>0</v>
      </c>
      <c r="D83" s="2" t="s">
        <v>215</v>
      </c>
      <c r="E83" s="40">
        <v>851</v>
      </c>
      <c r="F83" s="2" t="s">
        <v>56</v>
      </c>
      <c r="G83" s="2" t="s">
        <v>58</v>
      </c>
      <c r="H83" s="40">
        <v>51180</v>
      </c>
      <c r="I83" s="2" t="s">
        <v>18</v>
      </c>
      <c r="J83" s="13">
        <f t="shared" ref="J83:L83" si="61">J84</f>
        <v>37800</v>
      </c>
      <c r="K83" s="13">
        <f t="shared" si="61"/>
        <v>0</v>
      </c>
      <c r="L83" s="13">
        <f t="shared" si="61"/>
        <v>0</v>
      </c>
    </row>
    <row r="84" spans="1:12" ht="45.75" customHeight="1" x14ac:dyDescent="0.25">
      <c r="A84" s="41" t="s">
        <v>8</v>
      </c>
      <c r="B84" s="40">
        <v>51</v>
      </c>
      <c r="C84" s="40">
        <v>0</v>
      </c>
      <c r="D84" s="2" t="s">
        <v>215</v>
      </c>
      <c r="E84" s="40">
        <v>851</v>
      </c>
      <c r="F84" s="2" t="s">
        <v>56</v>
      </c>
      <c r="G84" s="2" t="s">
        <v>58</v>
      </c>
      <c r="H84" s="40">
        <v>51180</v>
      </c>
      <c r="I84" s="2" t="s">
        <v>19</v>
      </c>
      <c r="J84" s="13">
        <f>'6.ВС'!J67</f>
        <v>37800</v>
      </c>
      <c r="K84" s="13">
        <f>'6.ВС'!K67</f>
        <v>0</v>
      </c>
      <c r="L84" s="13">
        <f>'6.ВС'!L67</f>
        <v>0</v>
      </c>
    </row>
    <row r="85" spans="1:12" ht="66" customHeight="1" x14ac:dyDescent="0.25">
      <c r="A85" s="42" t="s">
        <v>22</v>
      </c>
      <c r="B85" s="40">
        <v>51</v>
      </c>
      <c r="C85" s="40">
        <v>0</v>
      </c>
      <c r="D85" s="2" t="s">
        <v>215</v>
      </c>
      <c r="E85" s="40">
        <v>851</v>
      </c>
      <c r="F85" s="2" t="s">
        <v>56</v>
      </c>
      <c r="G85" s="2" t="s">
        <v>58</v>
      </c>
      <c r="H85" s="40">
        <v>51180</v>
      </c>
      <c r="I85" s="2" t="s">
        <v>23</v>
      </c>
      <c r="J85" s="13">
        <f t="shared" ref="J85:L85" si="62">J86</f>
        <v>22243</v>
      </c>
      <c r="K85" s="13">
        <f t="shared" si="62"/>
        <v>0</v>
      </c>
      <c r="L85" s="13">
        <f t="shared" si="62"/>
        <v>0</v>
      </c>
    </row>
    <row r="86" spans="1:12" ht="66" customHeight="1" x14ac:dyDescent="0.25">
      <c r="A86" s="42" t="s">
        <v>9</v>
      </c>
      <c r="B86" s="40">
        <v>51</v>
      </c>
      <c r="C86" s="40">
        <v>0</v>
      </c>
      <c r="D86" s="2" t="s">
        <v>215</v>
      </c>
      <c r="E86" s="40">
        <v>851</v>
      </c>
      <c r="F86" s="2" t="s">
        <v>56</v>
      </c>
      <c r="G86" s="2" t="s">
        <v>58</v>
      </c>
      <c r="H86" s="40">
        <v>51180</v>
      </c>
      <c r="I86" s="2" t="s">
        <v>24</v>
      </c>
      <c r="J86" s="13">
        <f>'6.ВС'!J69</f>
        <v>22243</v>
      </c>
      <c r="K86" s="13">
        <f>'6.ВС'!K69</f>
        <v>0</v>
      </c>
      <c r="L86" s="13">
        <f>'6.ВС'!L69</f>
        <v>0</v>
      </c>
    </row>
    <row r="87" spans="1:12" ht="18" customHeight="1" x14ac:dyDescent="0.25">
      <c r="A87" s="42" t="s">
        <v>42</v>
      </c>
      <c r="B87" s="40">
        <v>51</v>
      </c>
      <c r="C87" s="40">
        <v>0</v>
      </c>
      <c r="D87" s="2" t="s">
        <v>215</v>
      </c>
      <c r="E87" s="40">
        <v>851</v>
      </c>
      <c r="F87" s="2" t="s">
        <v>56</v>
      </c>
      <c r="G87" s="2" t="s">
        <v>58</v>
      </c>
      <c r="H87" s="40">
        <v>51180</v>
      </c>
      <c r="I87" s="2" t="s">
        <v>43</v>
      </c>
      <c r="J87" s="13">
        <f t="shared" ref="J87:L87" si="63">J88</f>
        <v>100073</v>
      </c>
      <c r="K87" s="13">
        <f t="shared" si="63"/>
        <v>0</v>
      </c>
      <c r="L87" s="13">
        <f t="shared" si="63"/>
        <v>0</v>
      </c>
    </row>
    <row r="88" spans="1:12" x14ac:dyDescent="0.25">
      <c r="A88" s="42" t="s">
        <v>44</v>
      </c>
      <c r="B88" s="40">
        <v>51</v>
      </c>
      <c r="C88" s="40">
        <v>0</v>
      </c>
      <c r="D88" s="2" t="s">
        <v>215</v>
      </c>
      <c r="E88" s="40">
        <v>851</v>
      </c>
      <c r="F88" s="2" t="s">
        <v>56</v>
      </c>
      <c r="G88" s="2" t="s">
        <v>58</v>
      </c>
      <c r="H88" s="40">
        <v>51180</v>
      </c>
      <c r="I88" s="2" t="s">
        <v>45</v>
      </c>
      <c r="J88" s="13">
        <f>'6.ВС'!J71</f>
        <v>100073</v>
      </c>
      <c r="K88" s="13">
        <f>'6.ВС'!K71</f>
        <v>0</v>
      </c>
      <c r="L88" s="13">
        <f>'6.ВС'!L71</f>
        <v>0</v>
      </c>
    </row>
    <row r="89" spans="1:12" ht="33" hidden="1" customHeight="1" x14ac:dyDescent="0.25">
      <c r="A89" s="41" t="s">
        <v>216</v>
      </c>
      <c r="B89" s="40">
        <v>51</v>
      </c>
      <c r="C89" s="40">
        <v>0</v>
      </c>
      <c r="D89" s="2" t="s">
        <v>217</v>
      </c>
      <c r="E89" s="40"/>
      <c r="F89" s="2"/>
      <c r="G89" s="2"/>
      <c r="H89" s="2"/>
      <c r="I89" s="2"/>
      <c r="J89" s="13">
        <f t="shared" ref="J89:L92" si="64">J90</f>
        <v>0</v>
      </c>
      <c r="K89" s="13">
        <f t="shared" si="64"/>
        <v>0</v>
      </c>
      <c r="L89" s="13">
        <f t="shared" si="64"/>
        <v>0</v>
      </c>
    </row>
    <row r="90" spans="1:12" ht="30" hidden="1" x14ac:dyDescent="0.25">
      <c r="A90" s="41" t="s">
        <v>6</v>
      </c>
      <c r="B90" s="4">
        <v>51</v>
      </c>
      <c r="C90" s="4">
        <v>0</v>
      </c>
      <c r="D90" s="2" t="s">
        <v>217</v>
      </c>
      <c r="E90" s="4">
        <v>851</v>
      </c>
      <c r="F90" s="2"/>
      <c r="G90" s="2"/>
      <c r="H90" s="2"/>
      <c r="I90" s="2"/>
      <c r="J90" s="27">
        <f t="shared" si="64"/>
        <v>0</v>
      </c>
      <c r="K90" s="27">
        <f t="shared" si="64"/>
        <v>0</v>
      </c>
      <c r="L90" s="27">
        <f t="shared" ref="L90:L92" si="65">L91</f>
        <v>0</v>
      </c>
    </row>
    <row r="91" spans="1:12" ht="183.75" hidden="1" customHeight="1" x14ac:dyDescent="0.25">
      <c r="A91" s="41" t="s">
        <v>70</v>
      </c>
      <c r="B91" s="4">
        <v>51</v>
      </c>
      <c r="C91" s="4">
        <v>0</v>
      </c>
      <c r="D91" s="2" t="s">
        <v>217</v>
      </c>
      <c r="E91" s="40">
        <v>851</v>
      </c>
      <c r="F91" s="2" t="s">
        <v>13</v>
      </c>
      <c r="G91" s="2" t="s">
        <v>35</v>
      </c>
      <c r="H91" s="2" t="s">
        <v>218</v>
      </c>
      <c r="I91" s="2"/>
      <c r="J91" s="13">
        <f t="shared" si="64"/>
        <v>0</v>
      </c>
      <c r="K91" s="13">
        <f t="shared" si="64"/>
        <v>0</v>
      </c>
      <c r="L91" s="13">
        <f t="shared" si="65"/>
        <v>0</v>
      </c>
    </row>
    <row r="92" spans="1:12" ht="45.75" hidden="1" customHeight="1" x14ac:dyDescent="0.25">
      <c r="A92" s="42" t="s">
        <v>22</v>
      </c>
      <c r="B92" s="4">
        <v>51</v>
      </c>
      <c r="C92" s="4">
        <v>0</v>
      </c>
      <c r="D92" s="2" t="s">
        <v>217</v>
      </c>
      <c r="E92" s="40">
        <v>851</v>
      </c>
      <c r="F92" s="2" t="s">
        <v>13</v>
      </c>
      <c r="G92" s="2" t="s">
        <v>35</v>
      </c>
      <c r="H92" s="2" t="s">
        <v>218</v>
      </c>
      <c r="I92" s="2" t="s">
        <v>23</v>
      </c>
      <c r="J92" s="13">
        <f t="shared" si="64"/>
        <v>0</v>
      </c>
      <c r="K92" s="13">
        <f t="shared" si="64"/>
        <v>0</v>
      </c>
      <c r="L92" s="13">
        <f t="shared" si="65"/>
        <v>0</v>
      </c>
    </row>
    <row r="93" spans="1:12" ht="60" hidden="1" x14ac:dyDescent="0.25">
      <c r="A93" s="42" t="s">
        <v>9</v>
      </c>
      <c r="B93" s="4">
        <v>51</v>
      </c>
      <c r="C93" s="4">
        <v>0</v>
      </c>
      <c r="D93" s="2" t="s">
        <v>217</v>
      </c>
      <c r="E93" s="40">
        <v>851</v>
      </c>
      <c r="F93" s="2" t="s">
        <v>13</v>
      </c>
      <c r="G93" s="2" t="s">
        <v>35</v>
      </c>
      <c r="H93" s="2" t="s">
        <v>218</v>
      </c>
      <c r="I93" s="2" t="s">
        <v>24</v>
      </c>
      <c r="J93" s="13">
        <f>'6.ВС'!J88</f>
        <v>0</v>
      </c>
      <c r="K93" s="13">
        <f>'6.ВС'!K88</f>
        <v>0</v>
      </c>
      <c r="L93" s="13">
        <f>'6.ВС'!L88</f>
        <v>0</v>
      </c>
    </row>
    <row r="94" spans="1:12" ht="95.25" customHeight="1" x14ac:dyDescent="0.25">
      <c r="A94" s="41" t="s">
        <v>219</v>
      </c>
      <c r="B94" s="4">
        <v>51</v>
      </c>
      <c r="C94" s="4">
        <v>0</v>
      </c>
      <c r="D94" s="2" t="s">
        <v>220</v>
      </c>
      <c r="E94" s="40"/>
      <c r="F94" s="2"/>
      <c r="G94" s="2"/>
      <c r="H94" s="2"/>
      <c r="I94" s="2"/>
      <c r="J94" s="13">
        <f t="shared" ref="J94:L94" si="66">J95</f>
        <v>10843110.09</v>
      </c>
      <c r="K94" s="13">
        <f t="shared" si="66"/>
        <v>0</v>
      </c>
      <c r="L94" s="13">
        <f t="shared" si="66"/>
        <v>0</v>
      </c>
    </row>
    <row r="95" spans="1:12" ht="30" x14ac:dyDescent="0.25">
      <c r="A95" s="41" t="s">
        <v>6</v>
      </c>
      <c r="B95" s="4">
        <v>51</v>
      </c>
      <c r="C95" s="4">
        <v>0</v>
      </c>
      <c r="D95" s="2" t="s">
        <v>220</v>
      </c>
      <c r="E95" s="4">
        <v>851</v>
      </c>
      <c r="F95" s="2"/>
      <c r="G95" s="2"/>
      <c r="H95" s="2"/>
      <c r="I95" s="2"/>
      <c r="J95" s="27">
        <f t="shared" ref="J95:L95" si="67">J96+J99+J102+J105+J108+J111+J114+J117+J120</f>
        <v>10843110.09</v>
      </c>
      <c r="K95" s="27">
        <f t="shared" si="67"/>
        <v>0</v>
      </c>
      <c r="L95" s="27">
        <f t="shared" si="67"/>
        <v>0</v>
      </c>
    </row>
    <row r="96" spans="1:12" ht="49.5" customHeight="1" x14ac:dyDescent="0.25">
      <c r="A96" s="42" t="s">
        <v>412</v>
      </c>
      <c r="B96" s="40">
        <v>51</v>
      </c>
      <c r="C96" s="40">
        <v>0</v>
      </c>
      <c r="D96" s="2" t="s">
        <v>220</v>
      </c>
      <c r="E96" s="40">
        <v>851</v>
      </c>
      <c r="F96" s="2" t="s">
        <v>35</v>
      </c>
      <c r="G96" s="2" t="s">
        <v>56</v>
      </c>
      <c r="H96" s="2" t="s">
        <v>467</v>
      </c>
      <c r="I96" s="2"/>
      <c r="J96" s="27">
        <f t="shared" ref="J96:L97" si="68">J97</f>
        <v>10968091</v>
      </c>
      <c r="K96" s="27">
        <f t="shared" si="68"/>
        <v>0</v>
      </c>
      <c r="L96" s="27">
        <f t="shared" si="68"/>
        <v>0</v>
      </c>
    </row>
    <row r="97" spans="1:12" ht="60" x14ac:dyDescent="0.25">
      <c r="A97" s="42" t="s">
        <v>92</v>
      </c>
      <c r="B97" s="40">
        <v>51</v>
      </c>
      <c r="C97" s="40">
        <v>0</v>
      </c>
      <c r="D97" s="2" t="s">
        <v>220</v>
      </c>
      <c r="E97" s="40">
        <v>851</v>
      </c>
      <c r="F97" s="2" t="s">
        <v>35</v>
      </c>
      <c r="G97" s="2" t="s">
        <v>56</v>
      </c>
      <c r="H97" s="2" t="s">
        <v>467</v>
      </c>
      <c r="I97" s="2" t="s">
        <v>93</v>
      </c>
      <c r="J97" s="27">
        <f t="shared" si="68"/>
        <v>10968091</v>
      </c>
      <c r="K97" s="27">
        <f t="shared" si="68"/>
        <v>0</v>
      </c>
      <c r="L97" s="27">
        <f t="shared" si="68"/>
        <v>0</v>
      </c>
    </row>
    <row r="98" spans="1:12" x14ac:dyDescent="0.25">
      <c r="A98" s="42" t="s">
        <v>94</v>
      </c>
      <c r="B98" s="40">
        <v>51</v>
      </c>
      <c r="C98" s="40">
        <v>0</v>
      </c>
      <c r="D98" s="2" t="s">
        <v>220</v>
      </c>
      <c r="E98" s="40">
        <v>851</v>
      </c>
      <c r="F98" s="2" t="s">
        <v>35</v>
      </c>
      <c r="G98" s="2" t="s">
        <v>56</v>
      </c>
      <c r="H98" s="2" t="s">
        <v>467</v>
      </c>
      <c r="I98" s="2" t="s">
        <v>95</v>
      </c>
      <c r="J98" s="27">
        <f>'6.ВС'!J140</f>
        <v>10968091</v>
      </c>
      <c r="K98" s="27">
        <f>'6.ВС'!K140</f>
        <v>0</v>
      </c>
      <c r="L98" s="27">
        <f>'6.ВС'!L140</f>
        <v>0</v>
      </c>
    </row>
    <row r="99" spans="1:12" ht="63.75" customHeight="1" x14ac:dyDescent="0.25">
      <c r="A99" s="41" t="s">
        <v>96</v>
      </c>
      <c r="B99" s="40">
        <v>51</v>
      </c>
      <c r="C99" s="40">
        <v>0</v>
      </c>
      <c r="D99" s="2" t="s">
        <v>220</v>
      </c>
      <c r="E99" s="40">
        <v>851</v>
      </c>
      <c r="F99" s="2" t="s">
        <v>35</v>
      </c>
      <c r="G99" s="2" t="s">
        <v>56</v>
      </c>
      <c r="H99" s="2" t="s">
        <v>276</v>
      </c>
      <c r="I99" s="2"/>
      <c r="J99" s="13">
        <f t="shared" ref="J99:L99" si="69">J100</f>
        <v>-226676.31</v>
      </c>
      <c r="K99" s="13">
        <f t="shared" si="69"/>
        <v>0</v>
      </c>
      <c r="L99" s="13">
        <f t="shared" si="69"/>
        <v>0</v>
      </c>
    </row>
    <row r="100" spans="1:12" ht="60" customHeight="1" x14ac:dyDescent="0.25">
      <c r="A100" s="42" t="s">
        <v>92</v>
      </c>
      <c r="B100" s="40">
        <v>51</v>
      </c>
      <c r="C100" s="40">
        <v>0</v>
      </c>
      <c r="D100" s="2" t="s">
        <v>220</v>
      </c>
      <c r="E100" s="40">
        <v>851</v>
      </c>
      <c r="F100" s="2" t="s">
        <v>35</v>
      </c>
      <c r="G100" s="2" t="s">
        <v>56</v>
      </c>
      <c r="H100" s="2" t="s">
        <v>276</v>
      </c>
      <c r="I100" s="2" t="s">
        <v>93</v>
      </c>
      <c r="J100" s="13">
        <f t="shared" ref="J100:L100" si="70">J101</f>
        <v>-226676.31</v>
      </c>
      <c r="K100" s="13">
        <f t="shared" si="70"/>
        <v>0</v>
      </c>
      <c r="L100" s="13">
        <f t="shared" si="70"/>
        <v>0</v>
      </c>
    </row>
    <row r="101" spans="1:12" ht="15" customHeight="1" x14ac:dyDescent="0.25">
      <c r="A101" s="42" t="s">
        <v>94</v>
      </c>
      <c r="B101" s="40">
        <v>51</v>
      </c>
      <c r="C101" s="40">
        <v>0</v>
      </c>
      <c r="D101" s="2" t="s">
        <v>220</v>
      </c>
      <c r="E101" s="40">
        <v>851</v>
      </c>
      <c r="F101" s="2" t="s">
        <v>35</v>
      </c>
      <c r="G101" s="2" t="s">
        <v>56</v>
      </c>
      <c r="H101" s="2" t="s">
        <v>276</v>
      </c>
      <c r="I101" s="2" t="s">
        <v>95</v>
      </c>
      <c r="J101" s="13">
        <f>'6.ВС'!J117</f>
        <v>-226676.31</v>
      </c>
      <c r="K101" s="13">
        <f>'6.ВС'!K117</f>
        <v>0</v>
      </c>
      <c r="L101" s="13">
        <f>'6.ВС'!L117</f>
        <v>0</v>
      </c>
    </row>
    <row r="102" spans="1:12" ht="36.75" customHeight="1" x14ac:dyDescent="0.25">
      <c r="A102" s="42" t="s">
        <v>338</v>
      </c>
      <c r="B102" s="40">
        <v>51</v>
      </c>
      <c r="C102" s="40">
        <v>0</v>
      </c>
      <c r="D102" s="2" t="s">
        <v>220</v>
      </c>
      <c r="E102" s="40">
        <v>851</v>
      </c>
      <c r="F102" s="2" t="s">
        <v>35</v>
      </c>
      <c r="G102" s="2" t="s">
        <v>56</v>
      </c>
      <c r="H102" s="2" t="s">
        <v>340</v>
      </c>
      <c r="I102" s="2"/>
      <c r="J102" s="13">
        <f t="shared" ref="J102:L103" si="71">J103</f>
        <v>101695.4</v>
      </c>
      <c r="K102" s="13">
        <f t="shared" si="71"/>
        <v>0</v>
      </c>
      <c r="L102" s="13">
        <f t="shared" si="71"/>
        <v>0</v>
      </c>
    </row>
    <row r="103" spans="1:12" ht="64.5" customHeight="1" x14ac:dyDescent="0.25">
      <c r="A103" s="42" t="s">
        <v>22</v>
      </c>
      <c r="B103" s="40">
        <v>51</v>
      </c>
      <c r="C103" s="40">
        <v>0</v>
      </c>
      <c r="D103" s="2" t="s">
        <v>220</v>
      </c>
      <c r="E103" s="40">
        <v>851</v>
      </c>
      <c r="F103" s="2" t="s">
        <v>35</v>
      </c>
      <c r="G103" s="2" t="s">
        <v>56</v>
      </c>
      <c r="H103" s="2" t="s">
        <v>340</v>
      </c>
      <c r="I103" s="2" t="s">
        <v>23</v>
      </c>
      <c r="J103" s="13">
        <f t="shared" si="71"/>
        <v>101695.4</v>
      </c>
      <c r="K103" s="13">
        <f t="shared" si="71"/>
        <v>0</v>
      </c>
      <c r="L103" s="13">
        <f t="shared" ref="L103" si="72">L104</f>
        <v>0</v>
      </c>
    </row>
    <row r="104" spans="1:12" ht="64.5" customHeight="1" x14ac:dyDescent="0.25">
      <c r="A104" s="42" t="s">
        <v>9</v>
      </c>
      <c r="B104" s="40">
        <v>51</v>
      </c>
      <c r="C104" s="40">
        <v>0</v>
      </c>
      <c r="D104" s="2" t="s">
        <v>220</v>
      </c>
      <c r="E104" s="40">
        <v>851</v>
      </c>
      <c r="F104" s="2" t="s">
        <v>35</v>
      </c>
      <c r="G104" s="2" t="s">
        <v>56</v>
      </c>
      <c r="H104" s="2" t="s">
        <v>340</v>
      </c>
      <c r="I104" s="2" t="s">
        <v>24</v>
      </c>
      <c r="J104" s="13">
        <f>'6.ВС'!J120</f>
        <v>101695.4</v>
      </c>
      <c r="K104" s="13">
        <f>'6.ВС'!K120</f>
        <v>0</v>
      </c>
      <c r="L104" s="13">
        <f>'6.ВС'!L120</f>
        <v>0</v>
      </c>
    </row>
    <row r="105" spans="1:12" ht="80.25" hidden="1" customHeight="1" x14ac:dyDescent="0.25">
      <c r="A105" s="41" t="s">
        <v>87</v>
      </c>
      <c r="B105" s="40">
        <v>51</v>
      </c>
      <c r="C105" s="40">
        <v>0</v>
      </c>
      <c r="D105" s="3" t="s">
        <v>220</v>
      </c>
      <c r="E105" s="40">
        <v>851</v>
      </c>
      <c r="F105" s="3" t="s">
        <v>35</v>
      </c>
      <c r="G105" s="3" t="s">
        <v>11</v>
      </c>
      <c r="H105" s="3" t="s">
        <v>274</v>
      </c>
      <c r="I105" s="2"/>
      <c r="J105" s="13">
        <f t="shared" ref="J105:L109" si="73">J106</f>
        <v>0</v>
      </c>
      <c r="K105" s="13">
        <f t="shared" si="73"/>
        <v>0</v>
      </c>
      <c r="L105" s="13">
        <f t="shared" si="73"/>
        <v>0</v>
      </c>
    </row>
    <row r="106" spans="1:12" ht="48" hidden="1" customHeight="1" x14ac:dyDescent="0.25">
      <c r="A106" s="42" t="s">
        <v>22</v>
      </c>
      <c r="B106" s="40">
        <v>51</v>
      </c>
      <c r="C106" s="40">
        <v>0</v>
      </c>
      <c r="D106" s="3" t="s">
        <v>220</v>
      </c>
      <c r="E106" s="40">
        <v>851</v>
      </c>
      <c r="F106" s="3" t="s">
        <v>35</v>
      </c>
      <c r="G106" s="3" t="s">
        <v>11</v>
      </c>
      <c r="H106" s="3" t="s">
        <v>274</v>
      </c>
      <c r="I106" s="2" t="s">
        <v>23</v>
      </c>
      <c r="J106" s="13">
        <f t="shared" si="73"/>
        <v>0</v>
      </c>
      <c r="K106" s="13">
        <f t="shared" si="73"/>
        <v>0</v>
      </c>
      <c r="L106" s="13">
        <f t="shared" ref="L106:L109" si="74">L107</f>
        <v>0</v>
      </c>
    </row>
    <row r="107" spans="1:12" ht="60" hidden="1" x14ac:dyDescent="0.25">
      <c r="A107" s="42" t="s">
        <v>9</v>
      </c>
      <c r="B107" s="40">
        <v>51</v>
      </c>
      <c r="C107" s="40">
        <v>0</v>
      </c>
      <c r="D107" s="3" t="s">
        <v>220</v>
      </c>
      <c r="E107" s="40">
        <v>851</v>
      </c>
      <c r="F107" s="3" t="s">
        <v>35</v>
      </c>
      <c r="G107" s="3" t="s">
        <v>11</v>
      </c>
      <c r="H107" s="3" t="s">
        <v>274</v>
      </c>
      <c r="I107" s="2" t="s">
        <v>24</v>
      </c>
      <c r="J107" s="13">
        <f>'6.ВС'!J110</f>
        <v>0</v>
      </c>
      <c r="K107" s="13">
        <f>'6.ВС'!K110</f>
        <v>0</v>
      </c>
      <c r="L107" s="13">
        <f>'6.ВС'!L110</f>
        <v>0</v>
      </c>
    </row>
    <row r="108" spans="1:12" ht="136.5" hidden="1" customHeight="1" x14ac:dyDescent="0.25">
      <c r="A108" s="41" t="s">
        <v>98</v>
      </c>
      <c r="B108" s="40">
        <v>51</v>
      </c>
      <c r="C108" s="40">
        <v>0</v>
      </c>
      <c r="D108" s="3" t="s">
        <v>220</v>
      </c>
      <c r="E108" s="40">
        <v>851</v>
      </c>
      <c r="F108" s="3" t="s">
        <v>35</v>
      </c>
      <c r="G108" s="3" t="s">
        <v>56</v>
      </c>
      <c r="H108" s="3" t="s">
        <v>277</v>
      </c>
      <c r="I108" s="2"/>
      <c r="J108" s="13">
        <f t="shared" si="73"/>
        <v>0</v>
      </c>
      <c r="K108" s="13">
        <f t="shared" si="73"/>
        <v>0</v>
      </c>
      <c r="L108" s="13">
        <f t="shared" si="74"/>
        <v>0</v>
      </c>
    </row>
    <row r="109" spans="1:12" ht="30" hidden="1" x14ac:dyDescent="0.25">
      <c r="A109" s="41" t="s">
        <v>42</v>
      </c>
      <c r="B109" s="40">
        <v>51</v>
      </c>
      <c r="C109" s="40">
        <v>0</v>
      </c>
      <c r="D109" s="3" t="s">
        <v>220</v>
      </c>
      <c r="E109" s="40">
        <v>851</v>
      </c>
      <c r="F109" s="3" t="s">
        <v>35</v>
      </c>
      <c r="G109" s="3" t="s">
        <v>56</v>
      </c>
      <c r="H109" s="3" t="s">
        <v>277</v>
      </c>
      <c r="I109" s="2" t="s">
        <v>43</v>
      </c>
      <c r="J109" s="13">
        <f t="shared" si="73"/>
        <v>0</v>
      </c>
      <c r="K109" s="13">
        <f t="shared" si="73"/>
        <v>0</v>
      </c>
      <c r="L109" s="13">
        <f t="shared" si="74"/>
        <v>0</v>
      </c>
    </row>
    <row r="110" spans="1:12" ht="30" hidden="1" x14ac:dyDescent="0.25">
      <c r="A110" s="42" t="s">
        <v>79</v>
      </c>
      <c r="B110" s="40">
        <v>51</v>
      </c>
      <c r="C110" s="40">
        <v>0</v>
      </c>
      <c r="D110" s="3" t="s">
        <v>220</v>
      </c>
      <c r="E110" s="40">
        <v>851</v>
      </c>
      <c r="F110" s="3" t="s">
        <v>35</v>
      </c>
      <c r="G110" s="3" t="s">
        <v>56</v>
      </c>
      <c r="H110" s="3" t="s">
        <v>277</v>
      </c>
      <c r="I110" s="2" t="s">
        <v>80</v>
      </c>
      <c r="J110" s="13">
        <f>'6.ВС'!J123</f>
        <v>0</v>
      </c>
      <c r="K110" s="13">
        <f>'6.ВС'!K123</f>
        <v>0</v>
      </c>
      <c r="L110" s="13">
        <f>'6.ВС'!L123</f>
        <v>0</v>
      </c>
    </row>
    <row r="111" spans="1:12" ht="177.75" hidden="1" customHeight="1" x14ac:dyDescent="0.25">
      <c r="A111" s="41" t="s">
        <v>89</v>
      </c>
      <c r="B111" s="40">
        <v>51</v>
      </c>
      <c r="C111" s="40">
        <v>0</v>
      </c>
      <c r="D111" s="3" t="s">
        <v>220</v>
      </c>
      <c r="E111" s="40">
        <v>851</v>
      </c>
      <c r="F111" s="3"/>
      <c r="G111" s="3"/>
      <c r="H111" s="3" t="s">
        <v>275</v>
      </c>
      <c r="I111" s="2"/>
      <c r="J111" s="13">
        <f t="shared" ref="J111:L112" si="75">J112</f>
        <v>0</v>
      </c>
      <c r="K111" s="13">
        <f t="shared" si="75"/>
        <v>0</v>
      </c>
      <c r="L111" s="13">
        <f t="shared" si="75"/>
        <v>0</v>
      </c>
    </row>
    <row r="112" spans="1:12" ht="30" hidden="1" x14ac:dyDescent="0.25">
      <c r="A112" s="41" t="s">
        <v>42</v>
      </c>
      <c r="B112" s="40">
        <v>51</v>
      </c>
      <c r="C112" s="40">
        <v>0</v>
      </c>
      <c r="D112" s="3" t="s">
        <v>220</v>
      </c>
      <c r="E112" s="40">
        <v>851</v>
      </c>
      <c r="F112" s="3"/>
      <c r="G112" s="3"/>
      <c r="H112" s="3" t="s">
        <v>275</v>
      </c>
      <c r="I112" s="2" t="s">
        <v>43</v>
      </c>
      <c r="J112" s="13">
        <f t="shared" si="75"/>
        <v>0</v>
      </c>
      <c r="K112" s="13">
        <f t="shared" si="75"/>
        <v>0</v>
      </c>
      <c r="L112" s="13">
        <f t="shared" ref="L112" si="76">L113</f>
        <v>0</v>
      </c>
    </row>
    <row r="113" spans="1:12" ht="30" hidden="1" x14ac:dyDescent="0.25">
      <c r="A113" s="42" t="s">
        <v>79</v>
      </c>
      <c r="B113" s="40">
        <v>51</v>
      </c>
      <c r="C113" s="40">
        <v>0</v>
      </c>
      <c r="D113" s="3" t="s">
        <v>220</v>
      </c>
      <c r="E113" s="40">
        <v>851</v>
      </c>
      <c r="F113" s="3"/>
      <c r="G113" s="3"/>
      <c r="H113" s="3" t="s">
        <v>275</v>
      </c>
      <c r="I113" s="2" t="s">
        <v>80</v>
      </c>
      <c r="J113" s="13">
        <f>'6.ВС'!J113</f>
        <v>0</v>
      </c>
      <c r="K113" s="13">
        <f>'6.ВС'!K113</f>
        <v>0</v>
      </c>
      <c r="L113" s="13">
        <f>'6.ВС'!L113</f>
        <v>0</v>
      </c>
    </row>
    <row r="114" spans="1:12" ht="30" hidden="1" x14ac:dyDescent="0.25">
      <c r="A114" s="41" t="s">
        <v>320</v>
      </c>
      <c r="B114" s="40">
        <v>51</v>
      </c>
      <c r="C114" s="40">
        <v>0</v>
      </c>
      <c r="D114" s="3" t="s">
        <v>220</v>
      </c>
      <c r="E114" s="40">
        <v>851</v>
      </c>
      <c r="F114" s="3" t="s">
        <v>35</v>
      </c>
      <c r="G114" s="3" t="s">
        <v>11</v>
      </c>
      <c r="H114" s="3" t="s">
        <v>302</v>
      </c>
      <c r="I114" s="2"/>
      <c r="J114" s="13">
        <f t="shared" ref="J114:L115" si="77">J115</f>
        <v>0</v>
      </c>
      <c r="K114" s="13">
        <f t="shared" si="77"/>
        <v>0</v>
      </c>
      <c r="L114" s="13">
        <f t="shared" si="77"/>
        <v>0</v>
      </c>
    </row>
    <row r="115" spans="1:12" ht="60" hidden="1" x14ac:dyDescent="0.25">
      <c r="A115" s="42" t="s">
        <v>92</v>
      </c>
      <c r="B115" s="40">
        <v>51</v>
      </c>
      <c r="C115" s="40">
        <v>0</v>
      </c>
      <c r="D115" s="3" t="s">
        <v>220</v>
      </c>
      <c r="E115" s="40">
        <v>851</v>
      </c>
      <c r="F115" s="3" t="s">
        <v>35</v>
      </c>
      <c r="G115" s="3" t="s">
        <v>11</v>
      </c>
      <c r="H115" s="3" t="s">
        <v>302</v>
      </c>
      <c r="I115" s="2" t="s">
        <v>93</v>
      </c>
      <c r="J115" s="13">
        <f t="shared" si="77"/>
        <v>0</v>
      </c>
      <c r="K115" s="13">
        <f t="shared" si="77"/>
        <v>0</v>
      </c>
      <c r="L115" s="13">
        <f t="shared" ref="L115" si="78">L116</f>
        <v>0</v>
      </c>
    </row>
    <row r="116" spans="1:12" hidden="1" x14ac:dyDescent="0.25">
      <c r="A116" s="42" t="s">
        <v>94</v>
      </c>
      <c r="B116" s="40">
        <v>51</v>
      </c>
      <c r="C116" s="40">
        <v>0</v>
      </c>
      <c r="D116" s="3" t="s">
        <v>220</v>
      </c>
      <c r="E116" s="40">
        <v>851</v>
      </c>
      <c r="F116" s="3" t="s">
        <v>35</v>
      </c>
      <c r="G116" s="3" t="s">
        <v>11</v>
      </c>
      <c r="H116" s="3" t="s">
        <v>302</v>
      </c>
      <c r="I116" s="2" t="s">
        <v>95</v>
      </c>
      <c r="J116" s="13">
        <f>'6.ВС'!J126</f>
        <v>0</v>
      </c>
      <c r="K116" s="13">
        <f>'6.ВС'!K126</f>
        <v>0</v>
      </c>
      <c r="L116" s="13">
        <f>'6.ВС'!L126</f>
        <v>0</v>
      </c>
    </row>
    <row r="117" spans="1:12" s="1" customFormat="1" ht="63" hidden="1" customHeight="1" x14ac:dyDescent="0.25">
      <c r="A117" s="41" t="s">
        <v>325</v>
      </c>
      <c r="B117" s="40">
        <v>51</v>
      </c>
      <c r="C117" s="40">
        <v>0</v>
      </c>
      <c r="D117" s="2" t="s">
        <v>220</v>
      </c>
      <c r="E117" s="40">
        <v>851</v>
      </c>
      <c r="F117" s="3" t="s">
        <v>35</v>
      </c>
      <c r="G117" s="3" t="s">
        <v>56</v>
      </c>
      <c r="H117" s="3" t="s">
        <v>212</v>
      </c>
      <c r="I117" s="2"/>
      <c r="J117" s="13">
        <f t="shared" ref="J117:L118" si="79">J118</f>
        <v>0</v>
      </c>
      <c r="K117" s="13">
        <f t="shared" si="79"/>
        <v>0</v>
      </c>
      <c r="L117" s="13">
        <f t="shared" si="79"/>
        <v>0</v>
      </c>
    </row>
    <row r="118" spans="1:12" s="1" customFormat="1" ht="60" hidden="1" x14ac:dyDescent="0.25">
      <c r="A118" s="42" t="s">
        <v>92</v>
      </c>
      <c r="B118" s="40">
        <v>51</v>
      </c>
      <c r="C118" s="40">
        <v>0</v>
      </c>
      <c r="D118" s="2" t="s">
        <v>220</v>
      </c>
      <c r="E118" s="40">
        <v>851</v>
      </c>
      <c r="F118" s="3" t="s">
        <v>35</v>
      </c>
      <c r="G118" s="3" t="s">
        <v>56</v>
      </c>
      <c r="H118" s="3" t="s">
        <v>212</v>
      </c>
      <c r="I118" s="2" t="s">
        <v>93</v>
      </c>
      <c r="J118" s="13">
        <f t="shared" si="79"/>
        <v>0</v>
      </c>
      <c r="K118" s="13">
        <f t="shared" si="79"/>
        <v>0</v>
      </c>
      <c r="L118" s="13">
        <f t="shared" ref="L118" si="80">L119</f>
        <v>0</v>
      </c>
    </row>
    <row r="119" spans="1:12" s="1" customFormat="1" hidden="1" x14ac:dyDescent="0.25">
      <c r="A119" s="42" t="s">
        <v>94</v>
      </c>
      <c r="B119" s="40">
        <v>51</v>
      </c>
      <c r="C119" s="40">
        <v>0</v>
      </c>
      <c r="D119" s="2" t="s">
        <v>220</v>
      </c>
      <c r="E119" s="40">
        <v>851</v>
      </c>
      <c r="F119" s="3" t="s">
        <v>35</v>
      </c>
      <c r="G119" s="3" t="s">
        <v>56</v>
      </c>
      <c r="H119" s="3" t="s">
        <v>212</v>
      </c>
      <c r="I119" s="2" t="s">
        <v>95</v>
      </c>
      <c r="J119" s="13">
        <f>'6.ВС'!J129</f>
        <v>0</v>
      </c>
      <c r="K119" s="13">
        <f>'6.ВС'!K129</f>
        <v>0</v>
      </c>
      <c r="L119" s="13">
        <f>'6.ВС'!L129</f>
        <v>0</v>
      </c>
    </row>
    <row r="120" spans="1:12" s="1" customFormat="1" ht="35.25" hidden="1" customHeight="1" x14ac:dyDescent="0.25">
      <c r="A120" s="41" t="s">
        <v>385</v>
      </c>
      <c r="B120" s="40">
        <v>51</v>
      </c>
      <c r="C120" s="40">
        <v>0</v>
      </c>
      <c r="D120" s="2" t="s">
        <v>220</v>
      </c>
      <c r="E120" s="40">
        <v>851</v>
      </c>
      <c r="F120" s="3" t="s">
        <v>35</v>
      </c>
      <c r="G120" s="3" t="s">
        <v>56</v>
      </c>
      <c r="H120" s="3" t="s">
        <v>394</v>
      </c>
      <c r="I120" s="2"/>
      <c r="J120" s="13">
        <f t="shared" ref="J120:L121" si="81">J121</f>
        <v>0</v>
      </c>
      <c r="K120" s="13">
        <f t="shared" si="81"/>
        <v>0</v>
      </c>
      <c r="L120" s="13">
        <f t="shared" si="81"/>
        <v>0</v>
      </c>
    </row>
    <row r="121" spans="1:12" s="1" customFormat="1" ht="60" hidden="1" x14ac:dyDescent="0.25">
      <c r="A121" s="42" t="s">
        <v>22</v>
      </c>
      <c r="B121" s="40">
        <v>51</v>
      </c>
      <c r="C121" s="40">
        <v>0</v>
      </c>
      <c r="D121" s="2" t="s">
        <v>220</v>
      </c>
      <c r="E121" s="40">
        <v>851</v>
      </c>
      <c r="F121" s="3" t="s">
        <v>35</v>
      </c>
      <c r="G121" s="3" t="s">
        <v>56</v>
      </c>
      <c r="H121" s="3" t="s">
        <v>394</v>
      </c>
      <c r="I121" s="2" t="s">
        <v>23</v>
      </c>
      <c r="J121" s="13">
        <f t="shared" si="81"/>
        <v>0</v>
      </c>
      <c r="K121" s="13">
        <f t="shared" si="81"/>
        <v>0</v>
      </c>
      <c r="L121" s="13">
        <f t="shared" ref="L121" si="82">L122</f>
        <v>0</v>
      </c>
    </row>
    <row r="122" spans="1:12" s="1" customFormat="1" ht="60" hidden="1" x14ac:dyDescent="0.25">
      <c r="A122" s="42" t="s">
        <v>9</v>
      </c>
      <c r="B122" s="40">
        <v>51</v>
      </c>
      <c r="C122" s="40">
        <v>0</v>
      </c>
      <c r="D122" s="2" t="s">
        <v>220</v>
      </c>
      <c r="E122" s="40">
        <v>851</v>
      </c>
      <c r="F122" s="3" t="s">
        <v>35</v>
      </c>
      <c r="G122" s="3" t="s">
        <v>56</v>
      </c>
      <c r="H122" s="3" t="s">
        <v>394</v>
      </c>
      <c r="I122" s="2" t="s">
        <v>24</v>
      </c>
      <c r="J122" s="13">
        <f>'6.ВС'!J132</f>
        <v>0</v>
      </c>
      <c r="K122" s="13">
        <f>'6.ВС'!K132</f>
        <v>0</v>
      </c>
      <c r="L122" s="13">
        <f>'6.ВС'!L132</f>
        <v>0</v>
      </c>
    </row>
    <row r="123" spans="1:12" s="1" customFormat="1" ht="87" hidden="1" customHeight="1" x14ac:dyDescent="0.25">
      <c r="A123" s="41" t="s">
        <v>221</v>
      </c>
      <c r="B123" s="40">
        <v>51</v>
      </c>
      <c r="C123" s="40">
        <v>0</v>
      </c>
      <c r="D123" s="2" t="s">
        <v>222</v>
      </c>
      <c r="E123" s="40"/>
      <c r="F123" s="2"/>
      <c r="G123" s="2"/>
      <c r="H123" s="2"/>
      <c r="I123" s="2"/>
      <c r="J123" s="13">
        <f t="shared" ref="J123:L126" si="83">J124</f>
        <v>0</v>
      </c>
      <c r="K123" s="13">
        <f t="shared" si="83"/>
        <v>0</v>
      </c>
      <c r="L123" s="13">
        <f t="shared" si="83"/>
        <v>0</v>
      </c>
    </row>
    <row r="124" spans="1:12" s="1" customFormat="1" ht="30" hidden="1" x14ac:dyDescent="0.25">
      <c r="A124" s="41" t="s">
        <v>6</v>
      </c>
      <c r="B124" s="4">
        <v>51</v>
      </c>
      <c r="C124" s="4">
        <v>0</v>
      </c>
      <c r="D124" s="2" t="s">
        <v>222</v>
      </c>
      <c r="E124" s="4">
        <v>851</v>
      </c>
      <c r="F124" s="2"/>
      <c r="G124" s="2"/>
      <c r="H124" s="2"/>
      <c r="I124" s="2"/>
      <c r="J124" s="27">
        <f t="shared" si="83"/>
        <v>0</v>
      </c>
      <c r="K124" s="27">
        <f t="shared" si="83"/>
        <v>0</v>
      </c>
      <c r="L124" s="27">
        <f t="shared" ref="L124:L126" si="84">L125</f>
        <v>0</v>
      </c>
    </row>
    <row r="125" spans="1:12" s="1" customFormat="1" ht="91.5" hidden="1" customHeight="1" x14ac:dyDescent="0.25">
      <c r="A125" s="41" t="s">
        <v>223</v>
      </c>
      <c r="B125" s="40">
        <v>51</v>
      </c>
      <c r="C125" s="40">
        <v>0</v>
      </c>
      <c r="D125" s="2" t="s">
        <v>222</v>
      </c>
      <c r="E125" s="40">
        <v>851</v>
      </c>
      <c r="F125" s="2" t="s">
        <v>11</v>
      </c>
      <c r="G125" s="2" t="s">
        <v>35</v>
      </c>
      <c r="H125" s="2" t="s">
        <v>224</v>
      </c>
      <c r="I125" s="2"/>
      <c r="J125" s="13">
        <f t="shared" si="83"/>
        <v>0</v>
      </c>
      <c r="K125" s="13">
        <f t="shared" si="83"/>
        <v>0</v>
      </c>
      <c r="L125" s="13">
        <f t="shared" si="84"/>
        <v>0</v>
      </c>
    </row>
    <row r="126" spans="1:12" s="1" customFormat="1" ht="48" hidden="1" customHeight="1" x14ac:dyDescent="0.25">
      <c r="A126" s="42" t="s">
        <v>22</v>
      </c>
      <c r="B126" s="40">
        <v>51</v>
      </c>
      <c r="C126" s="40">
        <v>0</v>
      </c>
      <c r="D126" s="2" t="s">
        <v>222</v>
      </c>
      <c r="E126" s="40">
        <v>851</v>
      </c>
      <c r="F126" s="2" t="s">
        <v>11</v>
      </c>
      <c r="G126" s="2" t="s">
        <v>35</v>
      </c>
      <c r="H126" s="2" t="s">
        <v>224</v>
      </c>
      <c r="I126" s="2" t="s">
        <v>23</v>
      </c>
      <c r="J126" s="13">
        <f t="shared" si="83"/>
        <v>0</v>
      </c>
      <c r="K126" s="13">
        <f t="shared" si="83"/>
        <v>0</v>
      </c>
      <c r="L126" s="13">
        <f t="shared" si="84"/>
        <v>0</v>
      </c>
    </row>
    <row r="127" spans="1:12" s="1" customFormat="1" ht="60" hidden="1" x14ac:dyDescent="0.25">
      <c r="A127" s="42" t="s">
        <v>9</v>
      </c>
      <c r="B127" s="40">
        <v>51</v>
      </c>
      <c r="C127" s="40">
        <v>0</v>
      </c>
      <c r="D127" s="2" t="s">
        <v>222</v>
      </c>
      <c r="E127" s="40">
        <v>851</v>
      </c>
      <c r="F127" s="2" t="s">
        <v>11</v>
      </c>
      <c r="G127" s="2" t="s">
        <v>35</v>
      </c>
      <c r="H127" s="2" t="s">
        <v>224</v>
      </c>
      <c r="I127" s="2" t="s">
        <v>24</v>
      </c>
      <c r="J127" s="13">
        <f>'6.ВС'!J33</f>
        <v>0</v>
      </c>
      <c r="K127" s="13">
        <f>'6.ВС'!K33</f>
        <v>0</v>
      </c>
      <c r="L127" s="13">
        <f>'6.ВС'!L33</f>
        <v>0</v>
      </c>
    </row>
    <row r="128" spans="1:12" s="1" customFormat="1" ht="42.75" hidden="1" customHeight="1" x14ac:dyDescent="0.25">
      <c r="A128" s="41" t="s">
        <v>225</v>
      </c>
      <c r="B128" s="40">
        <v>51</v>
      </c>
      <c r="C128" s="40">
        <v>0</v>
      </c>
      <c r="D128" s="3" t="s">
        <v>226</v>
      </c>
      <c r="E128" s="40"/>
      <c r="F128" s="3"/>
      <c r="G128" s="3"/>
      <c r="H128" s="3"/>
      <c r="I128" s="3"/>
      <c r="J128" s="5">
        <f t="shared" ref="J128:L128" si="85">J129</f>
        <v>0</v>
      </c>
      <c r="K128" s="5">
        <f t="shared" si="85"/>
        <v>0</v>
      </c>
      <c r="L128" s="5">
        <f t="shared" si="85"/>
        <v>0</v>
      </c>
    </row>
    <row r="129" spans="1:12" s="1" customFormat="1" ht="30" hidden="1" x14ac:dyDescent="0.25">
      <c r="A129" s="41" t="s">
        <v>6</v>
      </c>
      <c r="B129" s="40">
        <v>51</v>
      </c>
      <c r="C129" s="40">
        <v>0</v>
      </c>
      <c r="D129" s="3" t="s">
        <v>226</v>
      </c>
      <c r="E129" s="4">
        <v>851</v>
      </c>
      <c r="F129" s="3"/>
      <c r="G129" s="3"/>
      <c r="H129" s="3"/>
      <c r="I129" s="3"/>
      <c r="J129" s="5">
        <f>J130+J133+J136</f>
        <v>0</v>
      </c>
      <c r="K129" s="5">
        <f>K130+K133+K136</f>
        <v>0</v>
      </c>
      <c r="L129" s="5">
        <f>L130+L133+L136</f>
        <v>0</v>
      </c>
    </row>
    <row r="130" spans="1:12" ht="138.75" hidden="1" customHeight="1" x14ac:dyDescent="0.25">
      <c r="A130" s="41" t="s">
        <v>319</v>
      </c>
      <c r="B130" s="40">
        <v>51</v>
      </c>
      <c r="C130" s="40">
        <v>0</v>
      </c>
      <c r="D130" s="3" t="s">
        <v>226</v>
      </c>
      <c r="E130" s="40">
        <v>851</v>
      </c>
      <c r="F130" s="3" t="s">
        <v>13</v>
      </c>
      <c r="G130" s="3" t="s">
        <v>75</v>
      </c>
      <c r="H130" s="3" t="s">
        <v>268</v>
      </c>
      <c r="I130" s="3"/>
      <c r="J130" s="5">
        <f t="shared" ref="J130:K136" si="86">J131</f>
        <v>0</v>
      </c>
      <c r="K130" s="5">
        <f t="shared" si="86"/>
        <v>0</v>
      </c>
      <c r="L130" s="5">
        <f t="shared" ref="L130:L136" si="87">L131</f>
        <v>0</v>
      </c>
    </row>
    <row r="131" spans="1:12" ht="30" hidden="1" x14ac:dyDescent="0.25">
      <c r="A131" s="42" t="s">
        <v>25</v>
      </c>
      <c r="B131" s="40">
        <v>51</v>
      </c>
      <c r="C131" s="40">
        <v>0</v>
      </c>
      <c r="D131" s="3" t="s">
        <v>226</v>
      </c>
      <c r="E131" s="40">
        <v>851</v>
      </c>
      <c r="F131" s="3"/>
      <c r="G131" s="3"/>
      <c r="H131" s="3" t="s">
        <v>268</v>
      </c>
      <c r="I131" s="3" t="s">
        <v>26</v>
      </c>
      <c r="J131" s="5">
        <f t="shared" si="86"/>
        <v>0</v>
      </c>
      <c r="K131" s="5">
        <f t="shared" si="86"/>
        <v>0</v>
      </c>
      <c r="L131" s="5">
        <f t="shared" si="87"/>
        <v>0</v>
      </c>
    </row>
    <row r="132" spans="1:12" ht="105" hidden="1" x14ac:dyDescent="0.25">
      <c r="A132" s="42" t="s">
        <v>227</v>
      </c>
      <c r="B132" s="40">
        <v>51</v>
      </c>
      <c r="C132" s="40">
        <v>0</v>
      </c>
      <c r="D132" s="3" t="s">
        <v>226</v>
      </c>
      <c r="E132" s="40">
        <v>851</v>
      </c>
      <c r="F132" s="3"/>
      <c r="G132" s="3"/>
      <c r="H132" s="3" t="s">
        <v>268</v>
      </c>
      <c r="I132" s="3" t="s">
        <v>73</v>
      </c>
      <c r="J132" s="5">
        <f>'6.ВС'!J92</f>
        <v>0</v>
      </c>
      <c r="K132" s="5">
        <f>'6.ВС'!K92</f>
        <v>0</v>
      </c>
      <c r="L132" s="5">
        <f>'6.ВС'!L92</f>
        <v>0</v>
      </c>
    </row>
    <row r="133" spans="1:12" ht="45" hidden="1" customHeight="1" x14ac:dyDescent="0.25">
      <c r="A133" s="42" t="s">
        <v>355</v>
      </c>
      <c r="B133" s="40">
        <v>51</v>
      </c>
      <c r="C133" s="40">
        <v>0</v>
      </c>
      <c r="D133" s="3" t="s">
        <v>226</v>
      </c>
      <c r="E133" s="40">
        <v>851</v>
      </c>
      <c r="F133" s="3"/>
      <c r="G133" s="3"/>
      <c r="H133" s="3" t="s">
        <v>357</v>
      </c>
      <c r="I133" s="3"/>
      <c r="J133" s="5">
        <f t="shared" si="86"/>
        <v>0</v>
      </c>
      <c r="K133" s="5">
        <f t="shared" si="86"/>
        <v>0</v>
      </c>
      <c r="L133" s="5">
        <f t="shared" si="87"/>
        <v>0</v>
      </c>
    </row>
    <row r="134" spans="1:12" ht="60" hidden="1" x14ac:dyDescent="0.25">
      <c r="A134" s="42" t="s">
        <v>22</v>
      </c>
      <c r="B134" s="40">
        <v>51</v>
      </c>
      <c r="C134" s="40">
        <v>0</v>
      </c>
      <c r="D134" s="3" t="s">
        <v>226</v>
      </c>
      <c r="E134" s="40">
        <v>851</v>
      </c>
      <c r="F134" s="3"/>
      <c r="G134" s="3"/>
      <c r="H134" s="3" t="s">
        <v>357</v>
      </c>
      <c r="I134" s="3" t="s">
        <v>23</v>
      </c>
      <c r="J134" s="5">
        <f t="shared" si="86"/>
        <v>0</v>
      </c>
      <c r="K134" s="5">
        <f t="shared" si="86"/>
        <v>0</v>
      </c>
      <c r="L134" s="5">
        <f t="shared" si="87"/>
        <v>0</v>
      </c>
    </row>
    <row r="135" spans="1:12" ht="60" hidden="1" x14ac:dyDescent="0.25">
      <c r="A135" s="42" t="s">
        <v>9</v>
      </c>
      <c r="B135" s="40">
        <v>51</v>
      </c>
      <c r="C135" s="40">
        <v>0</v>
      </c>
      <c r="D135" s="3" t="s">
        <v>226</v>
      </c>
      <c r="E135" s="40">
        <v>851</v>
      </c>
      <c r="F135" s="3"/>
      <c r="G135" s="3"/>
      <c r="H135" s="3" t="s">
        <v>357</v>
      </c>
      <c r="I135" s="3" t="s">
        <v>24</v>
      </c>
      <c r="J135" s="5"/>
      <c r="K135" s="5"/>
      <c r="L135" s="5"/>
    </row>
    <row r="136" spans="1:12" ht="45" hidden="1" x14ac:dyDescent="0.25">
      <c r="A136" s="41" t="s">
        <v>77</v>
      </c>
      <c r="B136" s="40">
        <v>51</v>
      </c>
      <c r="C136" s="40">
        <v>0</v>
      </c>
      <c r="D136" s="3" t="s">
        <v>226</v>
      </c>
      <c r="E136" s="40">
        <v>851</v>
      </c>
      <c r="F136" s="3" t="s">
        <v>13</v>
      </c>
      <c r="G136" s="3" t="s">
        <v>75</v>
      </c>
      <c r="H136" s="3" t="s">
        <v>270</v>
      </c>
      <c r="I136" s="3"/>
      <c r="J136" s="5">
        <f t="shared" si="86"/>
        <v>0</v>
      </c>
      <c r="K136" s="5">
        <f t="shared" si="86"/>
        <v>0</v>
      </c>
      <c r="L136" s="5">
        <f t="shared" si="87"/>
        <v>0</v>
      </c>
    </row>
    <row r="137" spans="1:12" ht="30" hidden="1" x14ac:dyDescent="0.25">
      <c r="A137" s="42" t="s">
        <v>25</v>
      </c>
      <c r="B137" s="40">
        <v>51</v>
      </c>
      <c r="C137" s="40">
        <v>0</v>
      </c>
      <c r="D137" s="3" t="s">
        <v>226</v>
      </c>
      <c r="E137" s="40">
        <v>851</v>
      </c>
      <c r="F137" s="3" t="s">
        <v>13</v>
      </c>
      <c r="G137" s="3" t="s">
        <v>75</v>
      </c>
      <c r="H137" s="3" t="s">
        <v>270</v>
      </c>
      <c r="I137" s="3" t="s">
        <v>26</v>
      </c>
      <c r="J137" s="5">
        <f t="shared" ref="J137:L137" si="88">J138</f>
        <v>0</v>
      </c>
      <c r="K137" s="5">
        <f t="shared" si="88"/>
        <v>0</v>
      </c>
      <c r="L137" s="5">
        <f t="shared" si="88"/>
        <v>0</v>
      </c>
    </row>
    <row r="138" spans="1:12" ht="30" hidden="1" x14ac:dyDescent="0.25">
      <c r="A138" s="42" t="s">
        <v>27</v>
      </c>
      <c r="B138" s="40">
        <v>51</v>
      </c>
      <c r="C138" s="40">
        <v>0</v>
      </c>
      <c r="D138" s="3" t="s">
        <v>226</v>
      </c>
      <c r="E138" s="40">
        <v>851</v>
      </c>
      <c r="F138" s="3" t="s">
        <v>13</v>
      </c>
      <c r="G138" s="3" t="s">
        <v>75</v>
      </c>
      <c r="H138" s="3" t="s">
        <v>270</v>
      </c>
      <c r="I138" s="3" t="s">
        <v>28</v>
      </c>
      <c r="J138" s="5">
        <f>'6.ВС'!J95</f>
        <v>0</v>
      </c>
      <c r="K138" s="5">
        <f>'6.ВС'!K95</f>
        <v>0</v>
      </c>
      <c r="L138" s="5">
        <f>'6.ВС'!L95</f>
        <v>0</v>
      </c>
    </row>
    <row r="139" spans="1:12" ht="75" hidden="1" customHeight="1" x14ac:dyDescent="0.25">
      <c r="A139" s="41" t="s">
        <v>228</v>
      </c>
      <c r="B139" s="40">
        <v>51</v>
      </c>
      <c r="C139" s="40">
        <v>0</v>
      </c>
      <c r="D139" s="3" t="s">
        <v>229</v>
      </c>
      <c r="E139" s="40"/>
      <c r="F139" s="3"/>
      <c r="G139" s="3"/>
      <c r="H139" s="3"/>
      <c r="I139" s="3"/>
      <c r="J139" s="5">
        <f t="shared" ref="J139:L140" si="89">J140</f>
        <v>0</v>
      </c>
      <c r="K139" s="5">
        <f t="shared" si="89"/>
        <v>0</v>
      </c>
      <c r="L139" s="5">
        <f t="shared" si="89"/>
        <v>0</v>
      </c>
    </row>
    <row r="140" spans="1:12" ht="30" hidden="1" x14ac:dyDescent="0.25">
      <c r="A140" s="41" t="s">
        <v>6</v>
      </c>
      <c r="B140" s="40">
        <v>51</v>
      </c>
      <c r="C140" s="40">
        <v>0</v>
      </c>
      <c r="D140" s="3" t="s">
        <v>229</v>
      </c>
      <c r="E140" s="40">
        <v>851</v>
      </c>
      <c r="F140" s="3"/>
      <c r="G140" s="3"/>
      <c r="H140" s="3"/>
      <c r="I140" s="3"/>
      <c r="J140" s="5">
        <f t="shared" si="89"/>
        <v>0</v>
      </c>
      <c r="K140" s="5">
        <f t="shared" si="89"/>
        <v>0</v>
      </c>
      <c r="L140" s="5">
        <f t="shared" ref="L140:L142" si="90">L141</f>
        <v>0</v>
      </c>
    </row>
    <row r="141" spans="1:12" ht="350.25" hidden="1" customHeight="1" x14ac:dyDescent="0.25">
      <c r="A141" s="41" t="s">
        <v>272</v>
      </c>
      <c r="B141" s="40">
        <v>51</v>
      </c>
      <c r="C141" s="40">
        <v>0</v>
      </c>
      <c r="D141" s="3" t="s">
        <v>229</v>
      </c>
      <c r="E141" s="40">
        <v>851</v>
      </c>
      <c r="F141" s="3" t="s">
        <v>13</v>
      </c>
      <c r="G141" s="3" t="s">
        <v>75</v>
      </c>
      <c r="H141" s="3" t="s">
        <v>273</v>
      </c>
      <c r="I141" s="3"/>
      <c r="J141" s="5">
        <f t="shared" ref="J141:L142" si="91">J142</f>
        <v>0</v>
      </c>
      <c r="K141" s="5">
        <f t="shared" si="91"/>
        <v>0</v>
      </c>
      <c r="L141" s="5">
        <f t="shared" si="91"/>
        <v>0</v>
      </c>
    </row>
    <row r="142" spans="1:12" ht="19.5" hidden="1" customHeight="1" x14ac:dyDescent="0.25">
      <c r="A142" s="41" t="s">
        <v>42</v>
      </c>
      <c r="B142" s="40">
        <v>51</v>
      </c>
      <c r="C142" s="40">
        <v>0</v>
      </c>
      <c r="D142" s="3" t="s">
        <v>229</v>
      </c>
      <c r="E142" s="40">
        <v>851</v>
      </c>
      <c r="F142" s="3"/>
      <c r="G142" s="3"/>
      <c r="H142" s="3" t="s">
        <v>273</v>
      </c>
      <c r="I142" s="3" t="s">
        <v>43</v>
      </c>
      <c r="J142" s="5">
        <f t="shared" si="91"/>
        <v>0</v>
      </c>
      <c r="K142" s="5">
        <f t="shared" si="91"/>
        <v>0</v>
      </c>
      <c r="L142" s="5">
        <f t="shared" si="90"/>
        <v>0</v>
      </c>
    </row>
    <row r="143" spans="1:12" ht="19.5" hidden="1" customHeight="1" x14ac:dyDescent="0.25">
      <c r="A143" s="42" t="s">
        <v>79</v>
      </c>
      <c r="B143" s="40">
        <v>51</v>
      </c>
      <c r="C143" s="40">
        <v>0</v>
      </c>
      <c r="D143" s="3" t="s">
        <v>229</v>
      </c>
      <c r="E143" s="40">
        <v>851</v>
      </c>
      <c r="F143" s="3"/>
      <c r="G143" s="3"/>
      <c r="H143" s="3" t="s">
        <v>273</v>
      </c>
      <c r="I143" s="3" t="s">
        <v>80</v>
      </c>
      <c r="J143" s="5">
        <f>'6.ВС'!J99</f>
        <v>0</v>
      </c>
      <c r="K143" s="5">
        <f>'6.ВС'!K99</f>
        <v>0</v>
      </c>
      <c r="L143" s="5">
        <f>'6.ВС'!L99</f>
        <v>0</v>
      </c>
    </row>
    <row r="144" spans="1:12" ht="146.25" hidden="1" customHeight="1" x14ac:dyDescent="0.25">
      <c r="A144" s="42" t="s">
        <v>392</v>
      </c>
      <c r="B144" s="40">
        <v>51</v>
      </c>
      <c r="C144" s="40">
        <v>0</v>
      </c>
      <c r="D144" s="3" t="s">
        <v>389</v>
      </c>
      <c r="E144" s="40"/>
      <c r="F144" s="3"/>
      <c r="G144" s="3"/>
      <c r="H144" s="3"/>
      <c r="I144" s="3"/>
      <c r="J144" s="5">
        <f t="shared" ref="J144:L147" si="92">J145</f>
        <v>0</v>
      </c>
      <c r="K144" s="5">
        <f t="shared" si="92"/>
        <v>0</v>
      </c>
      <c r="L144" s="5">
        <f t="shared" si="92"/>
        <v>0</v>
      </c>
    </row>
    <row r="145" spans="1:12" ht="27" hidden="1" customHeight="1" x14ac:dyDescent="0.25">
      <c r="A145" s="41" t="s">
        <v>6</v>
      </c>
      <c r="B145" s="40">
        <v>51</v>
      </c>
      <c r="C145" s="40">
        <v>0</v>
      </c>
      <c r="D145" s="3" t="s">
        <v>389</v>
      </c>
      <c r="E145" s="40">
        <v>851</v>
      </c>
      <c r="F145" s="3"/>
      <c r="G145" s="3"/>
      <c r="H145" s="3"/>
      <c r="I145" s="3"/>
      <c r="J145" s="5">
        <f t="shared" si="92"/>
        <v>0</v>
      </c>
      <c r="K145" s="5">
        <f t="shared" si="92"/>
        <v>0</v>
      </c>
      <c r="L145" s="5">
        <f t="shared" ref="L145:L147" si="93">L146</f>
        <v>0</v>
      </c>
    </row>
    <row r="146" spans="1:12" ht="44.25" hidden="1" customHeight="1" x14ac:dyDescent="0.25">
      <c r="A146" s="42" t="s">
        <v>453</v>
      </c>
      <c r="B146" s="40">
        <v>51</v>
      </c>
      <c r="C146" s="40">
        <v>0</v>
      </c>
      <c r="D146" s="3" t="s">
        <v>389</v>
      </c>
      <c r="E146" s="40">
        <v>851</v>
      </c>
      <c r="F146" s="3"/>
      <c r="G146" s="3"/>
      <c r="H146" s="3" t="s">
        <v>390</v>
      </c>
      <c r="I146" s="3"/>
      <c r="J146" s="5">
        <f t="shared" si="92"/>
        <v>0</v>
      </c>
      <c r="K146" s="5">
        <f t="shared" si="92"/>
        <v>0</v>
      </c>
      <c r="L146" s="5">
        <f t="shared" si="93"/>
        <v>0</v>
      </c>
    </row>
    <row r="147" spans="1:12" ht="19.5" hidden="1" customHeight="1" x14ac:dyDescent="0.25">
      <c r="A147" s="42" t="s">
        <v>22</v>
      </c>
      <c r="B147" s="40">
        <v>51</v>
      </c>
      <c r="C147" s="40">
        <v>0</v>
      </c>
      <c r="D147" s="3" t="s">
        <v>389</v>
      </c>
      <c r="E147" s="40">
        <v>851</v>
      </c>
      <c r="F147" s="3"/>
      <c r="G147" s="3"/>
      <c r="H147" s="3" t="s">
        <v>390</v>
      </c>
      <c r="I147" s="3" t="s">
        <v>23</v>
      </c>
      <c r="J147" s="5">
        <f t="shared" si="92"/>
        <v>0</v>
      </c>
      <c r="K147" s="5">
        <f t="shared" si="92"/>
        <v>0</v>
      </c>
      <c r="L147" s="5">
        <f t="shared" si="93"/>
        <v>0</v>
      </c>
    </row>
    <row r="148" spans="1:12" ht="19.5" hidden="1" customHeight="1" x14ac:dyDescent="0.25">
      <c r="A148" s="42" t="s">
        <v>9</v>
      </c>
      <c r="B148" s="40">
        <v>51</v>
      </c>
      <c r="C148" s="40">
        <v>0</v>
      </c>
      <c r="D148" s="3" t="s">
        <v>389</v>
      </c>
      <c r="E148" s="40">
        <v>851</v>
      </c>
      <c r="F148" s="3"/>
      <c r="G148" s="3"/>
      <c r="H148" s="3" t="s">
        <v>390</v>
      </c>
      <c r="I148" s="3" t="s">
        <v>24</v>
      </c>
      <c r="J148" s="5">
        <f>'6.ВС'!J136</f>
        <v>0</v>
      </c>
      <c r="K148" s="5">
        <f>'6.ВС'!K136</f>
        <v>0</v>
      </c>
      <c r="L148" s="5">
        <f>'6.ВС'!L136</f>
        <v>0</v>
      </c>
    </row>
    <row r="149" spans="1:12" ht="30.75" customHeight="1" x14ac:dyDescent="0.25">
      <c r="A149" s="42" t="s">
        <v>393</v>
      </c>
      <c r="B149" s="40">
        <v>51</v>
      </c>
      <c r="C149" s="40">
        <v>0</v>
      </c>
      <c r="D149" s="2" t="s">
        <v>371</v>
      </c>
      <c r="E149" s="40"/>
      <c r="F149" s="3"/>
      <c r="G149" s="3"/>
      <c r="H149" s="3"/>
      <c r="I149" s="3"/>
      <c r="J149" s="5">
        <f t="shared" ref="J149:L150" si="94">J150</f>
        <v>0</v>
      </c>
      <c r="K149" s="5">
        <f t="shared" si="94"/>
        <v>1393181.98</v>
      </c>
      <c r="L149" s="5">
        <f t="shared" si="94"/>
        <v>1398228.49</v>
      </c>
    </row>
    <row r="150" spans="1:12" ht="30" customHeight="1" x14ac:dyDescent="0.25">
      <c r="A150" s="41" t="s">
        <v>6</v>
      </c>
      <c r="B150" s="40">
        <v>51</v>
      </c>
      <c r="C150" s="40">
        <v>0</v>
      </c>
      <c r="D150" s="2" t="s">
        <v>371</v>
      </c>
      <c r="E150" s="40">
        <v>851</v>
      </c>
      <c r="F150" s="3"/>
      <c r="G150" s="3"/>
      <c r="H150" s="3"/>
      <c r="I150" s="3"/>
      <c r="J150" s="5">
        <f t="shared" si="94"/>
        <v>0</v>
      </c>
      <c r="K150" s="5">
        <f t="shared" si="94"/>
        <v>1393181.98</v>
      </c>
      <c r="L150" s="5">
        <f t="shared" ref="L150:L152" si="95">L151</f>
        <v>1398228.49</v>
      </c>
    </row>
    <row r="151" spans="1:12" s="1" customFormat="1" ht="51.75" customHeight="1" x14ac:dyDescent="0.25">
      <c r="A151" s="42" t="s">
        <v>377</v>
      </c>
      <c r="B151" s="40">
        <v>51</v>
      </c>
      <c r="C151" s="40">
        <v>0</v>
      </c>
      <c r="D151" s="2" t="s">
        <v>371</v>
      </c>
      <c r="E151" s="40">
        <v>851</v>
      </c>
      <c r="F151" s="3"/>
      <c r="G151" s="3"/>
      <c r="H151" s="3" t="s">
        <v>378</v>
      </c>
      <c r="I151" s="2"/>
      <c r="J151" s="13">
        <f t="shared" ref="J151:L152" si="96">J152</f>
        <v>0</v>
      </c>
      <c r="K151" s="13">
        <f t="shared" si="96"/>
        <v>1393181.98</v>
      </c>
      <c r="L151" s="13">
        <f t="shared" si="96"/>
        <v>1398228.49</v>
      </c>
    </row>
    <row r="152" spans="1:12" s="1" customFormat="1" ht="60" x14ac:dyDescent="0.25">
      <c r="A152" s="42" t="s">
        <v>92</v>
      </c>
      <c r="B152" s="40">
        <v>51</v>
      </c>
      <c r="C152" s="40">
        <v>0</v>
      </c>
      <c r="D152" s="2" t="s">
        <v>371</v>
      </c>
      <c r="E152" s="40">
        <v>851</v>
      </c>
      <c r="F152" s="3"/>
      <c r="G152" s="3"/>
      <c r="H152" s="3" t="s">
        <v>378</v>
      </c>
      <c r="I152" s="2" t="s">
        <v>93</v>
      </c>
      <c r="J152" s="13">
        <f t="shared" si="96"/>
        <v>0</v>
      </c>
      <c r="K152" s="13">
        <f t="shared" si="96"/>
        <v>1393181.98</v>
      </c>
      <c r="L152" s="13">
        <f t="shared" si="95"/>
        <v>1398228.49</v>
      </c>
    </row>
    <row r="153" spans="1:12" s="1" customFormat="1" x14ac:dyDescent="0.25">
      <c r="A153" s="42" t="s">
        <v>94</v>
      </c>
      <c r="B153" s="40">
        <v>51</v>
      </c>
      <c r="C153" s="40">
        <v>0</v>
      </c>
      <c r="D153" s="2" t="s">
        <v>371</v>
      </c>
      <c r="E153" s="40">
        <v>851</v>
      </c>
      <c r="F153" s="3"/>
      <c r="G153" s="3"/>
      <c r="H153" s="3" t="s">
        <v>378</v>
      </c>
      <c r="I153" s="2" t="s">
        <v>95</v>
      </c>
      <c r="J153" s="13">
        <f>'6.ВС'!J143</f>
        <v>0</v>
      </c>
      <c r="K153" s="13">
        <f>'6.ВС'!K143</f>
        <v>1393181.98</v>
      </c>
      <c r="L153" s="13">
        <f>'6.ВС'!L143</f>
        <v>1398228.49</v>
      </c>
    </row>
    <row r="154" spans="1:12" ht="30" hidden="1" x14ac:dyDescent="0.25">
      <c r="A154" s="41" t="s">
        <v>367</v>
      </c>
      <c r="B154" s="40">
        <v>51</v>
      </c>
      <c r="C154" s="40">
        <v>2</v>
      </c>
      <c r="D154" s="3"/>
      <c r="E154" s="40"/>
      <c r="F154" s="2"/>
      <c r="G154" s="3"/>
      <c r="H154" s="3"/>
      <c r="I154" s="2"/>
      <c r="J154" s="13">
        <f t="shared" ref="J154" si="97">J156</f>
        <v>0</v>
      </c>
      <c r="K154" s="13">
        <f t="shared" ref="K154" si="98">K156</f>
        <v>0</v>
      </c>
      <c r="L154" s="13">
        <f t="shared" ref="L154" si="99">L156</f>
        <v>0</v>
      </c>
    </row>
    <row r="155" spans="1:12" ht="75" hidden="1" x14ac:dyDescent="0.25">
      <c r="A155" s="41" t="s">
        <v>230</v>
      </c>
      <c r="B155" s="40">
        <v>51</v>
      </c>
      <c r="C155" s="40">
        <v>2</v>
      </c>
      <c r="D155" s="3" t="s">
        <v>139</v>
      </c>
      <c r="E155" s="40"/>
      <c r="F155" s="2"/>
      <c r="G155" s="3"/>
      <c r="H155" s="3"/>
      <c r="I155" s="2"/>
      <c r="J155" s="13">
        <f t="shared" ref="J155:L155" si="100">J156</f>
        <v>0</v>
      </c>
      <c r="K155" s="13">
        <f t="shared" si="100"/>
        <v>0</v>
      </c>
      <c r="L155" s="13">
        <f t="shared" si="100"/>
        <v>0</v>
      </c>
    </row>
    <row r="156" spans="1:12" ht="30" hidden="1" x14ac:dyDescent="0.25">
      <c r="A156" s="41" t="s">
        <v>6</v>
      </c>
      <c r="B156" s="40">
        <v>51</v>
      </c>
      <c r="C156" s="40">
        <v>2</v>
      </c>
      <c r="D156" s="3" t="s">
        <v>139</v>
      </c>
      <c r="E156" s="40">
        <v>851</v>
      </c>
      <c r="F156" s="2"/>
      <c r="G156" s="3"/>
      <c r="H156" s="3"/>
      <c r="I156" s="2"/>
      <c r="J156" s="13">
        <f>J160+J163+J166+J174+J157+J171+J179+J182+J185</f>
        <v>0</v>
      </c>
      <c r="K156" s="13">
        <f>K160+K163+K166+K174+K157+K171+K179+K182+K185</f>
        <v>0</v>
      </c>
      <c r="L156" s="13">
        <f>L160+L163+L166+L174+L157+L171+L179+L182+L185</f>
        <v>0</v>
      </c>
    </row>
    <row r="157" spans="1:12" ht="122.25" hidden="1" customHeight="1" x14ac:dyDescent="0.25">
      <c r="A157" s="41" t="s">
        <v>114</v>
      </c>
      <c r="B157" s="40">
        <v>51</v>
      </c>
      <c r="C157" s="40">
        <v>2</v>
      </c>
      <c r="D157" s="2" t="s">
        <v>139</v>
      </c>
      <c r="E157" s="40">
        <v>851</v>
      </c>
      <c r="F157" s="2" t="s">
        <v>75</v>
      </c>
      <c r="G157" s="2" t="s">
        <v>11</v>
      </c>
      <c r="H157" s="2" t="s">
        <v>231</v>
      </c>
      <c r="I157" s="2"/>
      <c r="J157" s="13">
        <f t="shared" ref="J157:L158" si="101">J158</f>
        <v>0</v>
      </c>
      <c r="K157" s="13">
        <f t="shared" si="101"/>
        <v>0</v>
      </c>
      <c r="L157" s="13">
        <f t="shared" si="101"/>
        <v>0</v>
      </c>
    </row>
    <row r="158" spans="1:12" ht="75" hidden="1" x14ac:dyDescent="0.25">
      <c r="A158" s="42" t="s">
        <v>53</v>
      </c>
      <c r="B158" s="40">
        <v>51</v>
      </c>
      <c r="C158" s="40">
        <v>2</v>
      </c>
      <c r="D158" s="2" t="s">
        <v>139</v>
      </c>
      <c r="E158" s="40">
        <v>851</v>
      </c>
      <c r="F158" s="2" t="s">
        <v>75</v>
      </c>
      <c r="G158" s="2" t="s">
        <v>11</v>
      </c>
      <c r="H158" s="2" t="s">
        <v>231</v>
      </c>
      <c r="I158" s="2" t="s">
        <v>107</v>
      </c>
      <c r="J158" s="13">
        <f t="shared" si="101"/>
        <v>0</v>
      </c>
      <c r="K158" s="13">
        <f t="shared" si="101"/>
        <v>0</v>
      </c>
      <c r="L158" s="13">
        <f t="shared" ref="L158" si="102">L159</f>
        <v>0</v>
      </c>
    </row>
    <row r="159" spans="1:12" ht="30" hidden="1" x14ac:dyDescent="0.25">
      <c r="A159" s="42" t="s">
        <v>108</v>
      </c>
      <c r="B159" s="40">
        <v>51</v>
      </c>
      <c r="C159" s="40">
        <v>2</v>
      </c>
      <c r="D159" s="2" t="s">
        <v>139</v>
      </c>
      <c r="E159" s="40">
        <v>851</v>
      </c>
      <c r="F159" s="2" t="s">
        <v>75</v>
      </c>
      <c r="G159" s="2" t="s">
        <v>11</v>
      </c>
      <c r="H159" s="2" t="s">
        <v>231</v>
      </c>
      <c r="I159" s="2" t="s">
        <v>109</v>
      </c>
      <c r="J159" s="13">
        <f>'6.ВС'!J148</f>
        <v>0</v>
      </c>
      <c r="K159" s="13">
        <f>'6.ВС'!K148</f>
        <v>0</v>
      </c>
      <c r="L159" s="13">
        <f>'6.ВС'!L148</f>
        <v>0</v>
      </c>
    </row>
    <row r="160" spans="1:12" hidden="1" x14ac:dyDescent="0.25">
      <c r="A160" s="41" t="s">
        <v>105</v>
      </c>
      <c r="B160" s="40">
        <v>51</v>
      </c>
      <c r="C160" s="40">
        <v>2</v>
      </c>
      <c r="D160" s="2" t="s">
        <v>139</v>
      </c>
      <c r="E160" s="40">
        <v>851</v>
      </c>
      <c r="F160" s="2" t="s">
        <v>75</v>
      </c>
      <c r="G160" s="2" t="s">
        <v>11</v>
      </c>
      <c r="H160" s="2" t="s">
        <v>278</v>
      </c>
      <c r="I160" s="2"/>
      <c r="J160" s="13">
        <f t="shared" ref="J160:L160" si="103">J161</f>
        <v>0</v>
      </c>
      <c r="K160" s="13">
        <f t="shared" si="103"/>
        <v>0</v>
      </c>
      <c r="L160" s="13">
        <f t="shared" si="103"/>
        <v>0</v>
      </c>
    </row>
    <row r="161" spans="1:12" ht="75" hidden="1" x14ac:dyDescent="0.25">
      <c r="A161" s="42" t="s">
        <v>53</v>
      </c>
      <c r="B161" s="40">
        <v>51</v>
      </c>
      <c r="C161" s="40">
        <v>2</v>
      </c>
      <c r="D161" s="2" t="s">
        <v>139</v>
      </c>
      <c r="E161" s="40">
        <v>851</v>
      </c>
      <c r="F161" s="2" t="s">
        <v>75</v>
      </c>
      <c r="G161" s="2" t="s">
        <v>11</v>
      </c>
      <c r="H161" s="2" t="s">
        <v>278</v>
      </c>
      <c r="I161" s="2" t="s">
        <v>107</v>
      </c>
      <c r="J161" s="13">
        <f t="shared" ref="J161:L161" si="104">J162</f>
        <v>0</v>
      </c>
      <c r="K161" s="13">
        <f t="shared" si="104"/>
        <v>0</v>
      </c>
      <c r="L161" s="13">
        <f t="shared" si="104"/>
        <v>0</v>
      </c>
    </row>
    <row r="162" spans="1:12" ht="19.5" hidden="1" customHeight="1" x14ac:dyDescent="0.25">
      <c r="A162" s="42" t="s">
        <v>108</v>
      </c>
      <c r="B162" s="40">
        <v>51</v>
      </c>
      <c r="C162" s="40">
        <v>2</v>
      </c>
      <c r="D162" s="2" t="s">
        <v>139</v>
      </c>
      <c r="E162" s="40">
        <v>851</v>
      </c>
      <c r="F162" s="2" t="s">
        <v>75</v>
      </c>
      <c r="G162" s="2" t="s">
        <v>11</v>
      </c>
      <c r="H162" s="2" t="s">
        <v>278</v>
      </c>
      <c r="I162" s="2" t="s">
        <v>109</v>
      </c>
      <c r="J162" s="13">
        <f>'6.ВС'!J151</f>
        <v>0</v>
      </c>
      <c r="K162" s="13">
        <f>'6.ВС'!K151</f>
        <v>0</v>
      </c>
      <c r="L162" s="13">
        <f>'6.ВС'!L151</f>
        <v>0</v>
      </c>
    </row>
    <row r="163" spans="1:12" ht="30" x14ac:dyDescent="0.25">
      <c r="A163" s="41" t="s">
        <v>110</v>
      </c>
      <c r="B163" s="40">
        <v>51</v>
      </c>
      <c r="C163" s="40">
        <v>2</v>
      </c>
      <c r="D163" s="2" t="s">
        <v>139</v>
      </c>
      <c r="E163" s="40">
        <v>851</v>
      </c>
      <c r="F163" s="2" t="s">
        <v>75</v>
      </c>
      <c r="G163" s="2" t="s">
        <v>11</v>
      </c>
      <c r="H163" s="2" t="s">
        <v>279</v>
      </c>
      <c r="I163" s="2"/>
      <c r="J163" s="13">
        <f t="shared" ref="J163:L167" si="105">J164</f>
        <v>290785</v>
      </c>
      <c r="K163" s="13">
        <f t="shared" si="105"/>
        <v>0</v>
      </c>
      <c r="L163" s="13">
        <f t="shared" si="105"/>
        <v>0</v>
      </c>
    </row>
    <row r="164" spans="1:12" ht="64.5" customHeight="1" x14ac:dyDescent="0.25">
      <c r="A164" s="42" t="s">
        <v>53</v>
      </c>
      <c r="B164" s="40">
        <v>51</v>
      </c>
      <c r="C164" s="40">
        <v>2</v>
      </c>
      <c r="D164" s="2" t="s">
        <v>139</v>
      </c>
      <c r="E164" s="40">
        <v>851</v>
      </c>
      <c r="F164" s="2" t="s">
        <v>75</v>
      </c>
      <c r="G164" s="2" t="s">
        <v>11</v>
      </c>
      <c r="H164" s="2" t="s">
        <v>279</v>
      </c>
      <c r="I164" s="4">
        <v>600</v>
      </c>
      <c r="J164" s="13">
        <f t="shared" si="105"/>
        <v>290785</v>
      </c>
      <c r="K164" s="13">
        <f t="shared" si="105"/>
        <v>0</v>
      </c>
      <c r="L164" s="13">
        <f t="shared" ref="L164:L167" si="106">L165</f>
        <v>0</v>
      </c>
    </row>
    <row r="165" spans="1:12" ht="30" x14ac:dyDescent="0.25">
      <c r="A165" s="42" t="s">
        <v>108</v>
      </c>
      <c r="B165" s="40">
        <v>51</v>
      </c>
      <c r="C165" s="40">
        <v>2</v>
      </c>
      <c r="D165" s="2" t="s">
        <v>139</v>
      </c>
      <c r="E165" s="40">
        <v>851</v>
      </c>
      <c r="F165" s="2" t="s">
        <v>75</v>
      </c>
      <c r="G165" s="2" t="s">
        <v>11</v>
      </c>
      <c r="H165" s="2" t="s">
        <v>279</v>
      </c>
      <c r="I165" s="4">
        <v>610</v>
      </c>
      <c r="J165" s="13">
        <f>'6.ВС'!J154</f>
        <v>290785</v>
      </c>
      <c r="K165" s="13">
        <f>'6.ВС'!K154</f>
        <v>0</v>
      </c>
      <c r="L165" s="13">
        <f>'6.ВС'!L154</f>
        <v>0</v>
      </c>
    </row>
    <row r="166" spans="1:12" ht="30.75" customHeight="1" x14ac:dyDescent="0.25">
      <c r="A166" s="41" t="s">
        <v>116</v>
      </c>
      <c r="B166" s="40">
        <v>51</v>
      </c>
      <c r="C166" s="40">
        <v>2</v>
      </c>
      <c r="D166" s="2" t="s">
        <v>139</v>
      </c>
      <c r="E166" s="40">
        <v>851</v>
      </c>
      <c r="F166" s="2" t="s">
        <v>75</v>
      </c>
      <c r="G166" s="2" t="s">
        <v>11</v>
      </c>
      <c r="H166" s="2" t="s">
        <v>281</v>
      </c>
      <c r="I166" s="4"/>
      <c r="J166" s="13">
        <f t="shared" ref="J166" si="107">J167+J169</f>
        <v>-75785</v>
      </c>
      <c r="K166" s="13">
        <f t="shared" ref="K166" si="108">K167+K169</f>
        <v>0</v>
      </c>
      <c r="L166" s="13">
        <f t="shared" ref="L166" si="109">L167+L169</f>
        <v>0</v>
      </c>
    </row>
    <row r="167" spans="1:12" ht="60.75" customHeight="1" x14ac:dyDescent="0.25">
      <c r="A167" s="42" t="s">
        <v>22</v>
      </c>
      <c r="B167" s="40">
        <v>51</v>
      </c>
      <c r="C167" s="40">
        <v>2</v>
      </c>
      <c r="D167" s="2" t="s">
        <v>139</v>
      </c>
      <c r="E167" s="40">
        <v>851</v>
      </c>
      <c r="F167" s="2" t="s">
        <v>75</v>
      </c>
      <c r="G167" s="2" t="s">
        <v>11</v>
      </c>
      <c r="H167" s="2" t="s">
        <v>281</v>
      </c>
      <c r="I167" s="4">
        <v>200</v>
      </c>
      <c r="J167" s="13">
        <f t="shared" si="105"/>
        <v>-40785</v>
      </c>
      <c r="K167" s="13">
        <f t="shared" si="105"/>
        <v>0</v>
      </c>
      <c r="L167" s="13">
        <f t="shared" si="106"/>
        <v>0</v>
      </c>
    </row>
    <row r="168" spans="1:12" ht="60.75" customHeight="1" x14ac:dyDescent="0.25">
      <c r="A168" s="42" t="s">
        <v>9</v>
      </c>
      <c r="B168" s="40">
        <v>51</v>
      </c>
      <c r="C168" s="40">
        <v>2</v>
      </c>
      <c r="D168" s="2" t="s">
        <v>139</v>
      </c>
      <c r="E168" s="40">
        <v>851</v>
      </c>
      <c r="F168" s="2" t="s">
        <v>75</v>
      </c>
      <c r="G168" s="2" t="s">
        <v>11</v>
      </c>
      <c r="H168" s="2" t="s">
        <v>281</v>
      </c>
      <c r="I168" s="4">
        <v>240</v>
      </c>
      <c r="J168" s="13">
        <f>'6.ВС'!J157</f>
        <v>-40785</v>
      </c>
      <c r="K168" s="13">
        <f>'6.ВС'!K157</f>
        <v>0</v>
      </c>
      <c r="L168" s="13">
        <f>'6.ВС'!L157</f>
        <v>0</v>
      </c>
    </row>
    <row r="169" spans="1:12" ht="63.75" customHeight="1" x14ac:dyDescent="0.25">
      <c r="A169" s="42" t="s">
        <v>53</v>
      </c>
      <c r="B169" s="40">
        <v>51</v>
      </c>
      <c r="C169" s="40">
        <v>2</v>
      </c>
      <c r="D169" s="2" t="s">
        <v>139</v>
      </c>
      <c r="E169" s="40">
        <v>851</v>
      </c>
      <c r="F169" s="2" t="s">
        <v>75</v>
      </c>
      <c r="G169" s="2" t="s">
        <v>11</v>
      </c>
      <c r="H169" s="2" t="s">
        <v>281</v>
      </c>
      <c r="I169" s="4">
        <v>600</v>
      </c>
      <c r="J169" s="13">
        <f t="shared" ref="J169:L169" si="110">J170</f>
        <v>-35000</v>
      </c>
      <c r="K169" s="13">
        <f t="shared" si="110"/>
        <v>0</v>
      </c>
      <c r="L169" s="13">
        <f t="shared" si="110"/>
        <v>0</v>
      </c>
    </row>
    <row r="170" spans="1:12" ht="19.5" customHeight="1" x14ac:dyDescent="0.25">
      <c r="A170" s="42" t="s">
        <v>108</v>
      </c>
      <c r="B170" s="40">
        <v>51</v>
      </c>
      <c r="C170" s="40">
        <v>2</v>
      </c>
      <c r="D170" s="2" t="s">
        <v>139</v>
      </c>
      <c r="E170" s="40">
        <v>851</v>
      </c>
      <c r="F170" s="2" t="s">
        <v>75</v>
      </c>
      <c r="G170" s="2" t="s">
        <v>11</v>
      </c>
      <c r="H170" s="2" t="s">
        <v>281</v>
      </c>
      <c r="I170" s="4">
        <v>610</v>
      </c>
      <c r="J170" s="13">
        <f>'6.ВС'!J159</f>
        <v>-35000</v>
      </c>
      <c r="K170" s="13">
        <f>'6.ВС'!K159</f>
        <v>0</v>
      </c>
      <c r="L170" s="13">
        <f>'6.ВС'!L159</f>
        <v>0</v>
      </c>
    </row>
    <row r="171" spans="1:12" ht="49.5" customHeight="1" x14ac:dyDescent="0.25">
      <c r="A171" s="42" t="s">
        <v>329</v>
      </c>
      <c r="B171" s="40">
        <v>51</v>
      </c>
      <c r="C171" s="40">
        <v>2</v>
      </c>
      <c r="D171" s="2" t="s">
        <v>139</v>
      </c>
      <c r="E171" s="40">
        <v>851</v>
      </c>
      <c r="F171" s="2" t="s">
        <v>75</v>
      </c>
      <c r="G171" s="2" t="s">
        <v>11</v>
      </c>
      <c r="H171" s="2" t="s">
        <v>331</v>
      </c>
      <c r="I171" s="4"/>
      <c r="J171" s="13">
        <f t="shared" ref="J171:L172" si="111">J172</f>
        <v>-215000</v>
      </c>
      <c r="K171" s="13">
        <f t="shared" si="111"/>
        <v>0</v>
      </c>
      <c r="L171" s="13">
        <f t="shared" si="111"/>
        <v>0</v>
      </c>
    </row>
    <row r="172" spans="1:12" ht="63" customHeight="1" x14ac:dyDescent="0.25">
      <c r="A172" s="42" t="s">
        <v>22</v>
      </c>
      <c r="B172" s="40">
        <v>51</v>
      </c>
      <c r="C172" s="40">
        <v>2</v>
      </c>
      <c r="D172" s="2" t="s">
        <v>139</v>
      </c>
      <c r="E172" s="40">
        <v>851</v>
      </c>
      <c r="F172" s="2" t="s">
        <v>75</v>
      </c>
      <c r="G172" s="2" t="s">
        <v>11</v>
      </c>
      <c r="H172" s="2" t="s">
        <v>331</v>
      </c>
      <c r="I172" s="4">
        <v>200</v>
      </c>
      <c r="J172" s="13">
        <f t="shared" si="111"/>
        <v>-215000</v>
      </c>
      <c r="K172" s="13">
        <f t="shared" si="111"/>
        <v>0</v>
      </c>
      <c r="L172" s="13">
        <f t="shared" ref="L172" si="112">L173</f>
        <v>0</v>
      </c>
    </row>
    <row r="173" spans="1:12" ht="63" customHeight="1" x14ac:dyDescent="0.25">
      <c r="A173" s="42" t="s">
        <v>9</v>
      </c>
      <c r="B173" s="40">
        <v>51</v>
      </c>
      <c r="C173" s="40">
        <v>2</v>
      </c>
      <c r="D173" s="2" t="s">
        <v>139</v>
      </c>
      <c r="E173" s="40">
        <v>851</v>
      </c>
      <c r="F173" s="2" t="s">
        <v>75</v>
      </c>
      <c r="G173" s="2" t="s">
        <v>11</v>
      </c>
      <c r="H173" s="2" t="s">
        <v>331</v>
      </c>
      <c r="I173" s="4">
        <v>240</v>
      </c>
      <c r="J173" s="13">
        <f>'6.ВС'!J162</f>
        <v>-215000</v>
      </c>
      <c r="K173" s="13">
        <f>'6.ВС'!K162</f>
        <v>0</v>
      </c>
      <c r="L173" s="13">
        <f>'6.ВС'!L162</f>
        <v>0</v>
      </c>
    </row>
    <row r="174" spans="1:12" ht="139.5" hidden="1" customHeight="1" x14ac:dyDescent="0.25">
      <c r="A174" s="41" t="s">
        <v>112</v>
      </c>
      <c r="B174" s="40">
        <v>51</v>
      </c>
      <c r="C174" s="40">
        <v>2</v>
      </c>
      <c r="D174" s="2" t="s">
        <v>139</v>
      </c>
      <c r="E174" s="40">
        <v>851</v>
      </c>
      <c r="F174" s="2" t="s">
        <v>75</v>
      </c>
      <c r="G174" s="2" t="s">
        <v>11</v>
      </c>
      <c r="H174" s="2" t="s">
        <v>280</v>
      </c>
      <c r="I174" s="4"/>
      <c r="J174" s="13">
        <f t="shared" ref="J174" si="113">J175+J177</f>
        <v>0</v>
      </c>
      <c r="K174" s="13">
        <f t="shared" ref="K174" si="114">K175+K177</f>
        <v>0</v>
      </c>
      <c r="L174" s="13">
        <f t="shared" ref="L174" si="115">L175+L177</f>
        <v>0</v>
      </c>
    </row>
    <row r="175" spans="1:12" ht="60" hidden="1" x14ac:dyDescent="0.25">
      <c r="A175" s="42" t="s">
        <v>22</v>
      </c>
      <c r="B175" s="40">
        <v>51</v>
      </c>
      <c r="C175" s="40">
        <v>2</v>
      </c>
      <c r="D175" s="2" t="s">
        <v>139</v>
      </c>
      <c r="E175" s="40">
        <v>851</v>
      </c>
      <c r="F175" s="2" t="s">
        <v>75</v>
      </c>
      <c r="G175" s="2" t="s">
        <v>11</v>
      </c>
      <c r="H175" s="2" t="s">
        <v>280</v>
      </c>
      <c r="I175" s="4">
        <v>200</v>
      </c>
      <c r="J175" s="13">
        <f t="shared" ref="J175:L177" si="116">J176</f>
        <v>0</v>
      </c>
      <c r="K175" s="13">
        <f t="shared" si="116"/>
        <v>0</v>
      </c>
      <c r="L175" s="13">
        <f t="shared" si="116"/>
        <v>0</v>
      </c>
    </row>
    <row r="176" spans="1:12" ht="60" hidden="1" x14ac:dyDescent="0.25">
      <c r="A176" s="42" t="s">
        <v>9</v>
      </c>
      <c r="B176" s="40">
        <v>51</v>
      </c>
      <c r="C176" s="40">
        <v>2</v>
      </c>
      <c r="D176" s="2" t="s">
        <v>139</v>
      </c>
      <c r="E176" s="40">
        <v>851</v>
      </c>
      <c r="F176" s="2" t="s">
        <v>75</v>
      </c>
      <c r="G176" s="2" t="s">
        <v>11</v>
      </c>
      <c r="H176" s="2" t="s">
        <v>280</v>
      </c>
      <c r="I176" s="4">
        <v>240</v>
      </c>
      <c r="J176" s="13">
        <f>'6.ВС'!J165</f>
        <v>0</v>
      </c>
      <c r="K176" s="13">
        <f>'6.ВС'!K165</f>
        <v>0</v>
      </c>
      <c r="L176" s="13">
        <f>'6.ВС'!L165</f>
        <v>0</v>
      </c>
    </row>
    <row r="177" spans="1:12" ht="75" hidden="1" x14ac:dyDescent="0.25">
      <c r="A177" s="42" t="s">
        <v>53</v>
      </c>
      <c r="B177" s="40">
        <v>51</v>
      </c>
      <c r="C177" s="40">
        <v>2</v>
      </c>
      <c r="D177" s="2" t="s">
        <v>139</v>
      </c>
      <c r="E177" s="40">
        <v>851</v>
      </c>
      <c r="F177" s="2" t="s">
        <v>75</v>
      </c>
      <c r="G177" s="2" t="s">
        <v>11</v>
      </c>
      <c r="H177" s="2" t="s">
        <v>280</v>
      </c>
      <c r="I177" s="4">
        <v>600</v>
      </c>
      <c r="J177" s="13">
        <f t="shared" si="116"/>
        <v>0</v>
      </c>
      <c r="K177" s="13">
        <f t="shared" si="116"/>
        <v>0</v>
      </c>
      <c r="L177" s="13">
        <f t="shared" ref="L177" si="117">L178</f>
        <v>0</v>
      </c>
    </row>
    <row r="178" spans="1:12" ht="21.75" hidden="1" customHeight="1" x14ac:dyDescent="0.25">
      <c r="A178" s="42" t="s">
        <v>108</v>
      </c>
      <c r="B178" s="40">
        <v>51</v>
      </c>
      <c r="C178" s="40">
        <v>2</v>
      </c>
      <c r="D178" s="2" t="s">
        <v>139</v>
      </c>
      <c r="E178" s="40">
        <v>851</v>
      </c>
      <c r="F178" s="2" t="s">
        <v>75</v>
      </c>
      <c r="G178" s="2" t="s">
        <v>11</v>
      </c>
      <c r="H178" s="2" t="s">
        <v>280</v>
      </c>
      <c r="I178" s="4">
        <v>610</v>
      </c>
      <c r="J178" s="13">
        <f>'6.ВС'!J167</f>
        <v>0</v>
      </c>
      <c r="K178" s="13">
        <f>'6.ВС'!K167</f>
        <v>0</v>
      </c>
      <c r="L178" s="13">
        <f>'6.ВС'!L167</f>
        <v>0</v>
      </c>
    </row>
    <row r="179" spans="1:12" ht="78" hidden="1" customHeight="1" x14ac:dyDescent="0.25">
      <c r="A179" s="41" t="s">
        <v>343</v>
      </c>
      <c r="B179" s="40">
        <v>51</v>
      </c>
      <c r="C179" s="40">
        <v>2</v>
      </c>
      <c r="D179" s="2" t="s">
        <v>139</v>
      </c>
      <c r="E179" s="40">
        <v>851</v>
      </c>
      <c r="F179" s="2" t="s">
        <v>75</v>
      </c>
      <c r="G179" s="2" t="s">
        <v>11</v>
      </c>
      <c r="H179" s="2" t="s">
        <v>335</v>
      </c>
      <c r="I179" s="2"/>
      <c r="J179" s="13">
        <f t="shared" ref="J179:L185" si="118">J180</f>
        <v>0</v>
      </c>
      <c r="K179" s="13">
        <f t="shared" si="118"/>
        <v>0</v>
      </c>
      <c r="L179" s="13">
        <f t="shared" si="118"/>
        <v>0</v>
      </c>
    </row>
    <row r="180" spans="1:12" ht="75" hidden="1" x14ac:dyDescent="0.25">
      <c r="A180" s="42" t="s">
        <v>53</v>
      </c>
      <c r="B180" s="40">
        <v>51</v>
      </c>
      <c r="C180" s="40">
        <v>2</v>
      </c>
      <c r="D180" s="2" t="s">
        <v>139</v>
      </c>
      <c r="E180" s="40">
        <v>851</v>
      </c>
      <c r="F180" s="2" t="s">
        <v>75</v>
      </c>
      <c r="G180" s="2" t="s">
        <v>11</v>
      </c>
      <c r="H180" s="2" t="s">
        <v>335</v>
      </c>
      <c r="I180" s="2" t="s">
        <v>107</v>
      </c>
      <c r="J180" s="13">
        <f t="shared" si="118"/>
        <v>0</v>
      </c>
      <c r="K180" s="13">
        <f t="shared" si="118"/>
        <v>0</v>
      </c>
      <c r="L180" s="13">
        <f t="shared" ref="L180:L185" si="119">L181</f>
        <v>0</v>
      </c>
    </row>
    <row r="181" spans="1:12" ht="30" hidden="1" x14ac:dyDescent="0.25">
      <c r="A181" s="42" t="s">
        <v>108</v>
      </c>
      <c r="B181" s="40">
        <v>51</v>
      </c>
      <c r="C181" s="40">
        <v>2</v>
      </c>
      <c r="D181" s="2" t="s">
        <v>139</v>
      </c>
      <c r="E181" s="40">
        <v>851</v>
      </c>
      <c r="F181" s="2" t="s">
        <v>75</v>
      </c>
      <c r="G181" s="2" t="s">
        <v>11</v>
      </c>
      <c r="H181" s="2" t="s">
        <v>335</v>
      </c>
      <c r="I181" s="2" t="s">
        <v>109</v>
      </c>
      <c r="J181" s="13">
        <f>'6.ВС'!J170</f>
        <v>0</v>
      </c>
      <c r="K181" s="13">
        <f>'6.ВС'!K170</f>
        <v>0</v>
      </c>
      <c r="L181" s="13">
        <f>'6.ВС'!L170</f>
        <v>0</v>
      </c>
    </row>
    <row r="182" spans="1:12" ht="30" hidden="1" x14ac:dyDescent="0.25">
      <c r="A182" s="42" t="s">
        <v>345</v>
      </c>
      <c r="B182" s="40">
        <v>51</v>
      </c>
      <c r="C182" s="40">
        <v>2</v>
      </c>
      <c r="D182" s="2" t="s">
        <v>139</v>
      </c>
      <c r="E182" s="40">
        <v>851</v>
      </c>
      <c r="F182" s="2" t="s">
        <v>75</v>
      </c>
      <c r="G182" s="2" t="s">
        <v>11</v>
      </c>
      <c r="H182" s="2" t="s">
        <v>342</v>
      </c>
      <c r="I182" s="2"/>
      <c r="J182" s="13">
        <f t="shared" ref="J182:L183" si="120">J183</f>
        <v>0</v>
      </c>
      <c r="K182" s="13">
        <f t="shared" si="120"/>
        <v>0</v>
      </c>
      <c r="L182" s="13">
        <f t="shared" si="120"/>
        <v>0</v>
      </c>
    </row>
    <row r="183" spans="1:12" ht="75" hidden="1" x14ac:dyDescent="0.25">
      <c r="A183" s="42" t="s">
        <v>53</v>
      </c>
      <c r="B183" s="40">
        <v>51</v>
      </c>
      <c r="C183" s="40">
        <v>2</v>
      </c>
      <c r="D183" s="2" t="s">
        <v>139</v>
      </c>
      <c r="E183" s="40">
        <v>851</v>
      </c>
      <c r="F183" s="2" t="s">
        <v>75</v>
      </c>
      <c r="G183" s="2" t="s">
        <v>11</v>
      </c>
      <c r="H183" s="2" t="s">
        <v>342</v>
      </c>
      <c r="I183" s="2" t="s">
        <v>107</v>
      </c>
      <c r="J183" s="13">
        <f t="shared" si="120"/>
        <v>0</v>
      </c>
      <c r="K183" s="13">
        <f t="shared" si="120"/>
        <v>0</v>
      </c>
      <c r="L183" s="13">
        <f t="shared" ref="L183" si="121">L184</f>
        <v>0</v>
      </c>
    </row>
    <row r="184" spans="1:12" ht="20.25" hidden="1" customHeight="1" x14ac:dyDescent="0.25">
      <c r="A184" s="42" t="s">
        <v>54</v>
      </c>
      <c r="B184" s="40">
        <v>51</v>
      </c>
      <c r="C184" s="40">
        <v>2</v>
      </c>
      <c r="D184" s="2" t="s">
        <v>139</v>
      </c>
      <c r="E184" s="40">
        <v>851</v>
      </c>
      <c r="F184" s="2" t="s">
        <v>75</v>
      </c>
      <c r="G184" s="2" t="s">
        <v>11</v>
      </c>
      <c r="H184" s="2" t="s">
        <v>342</v>
      </c>
      <c r="I184" s="2" t="s">
        <v>109</v>
      </c>
      <c r="J184" s="13">
        <f>'6.ВС'!J173</f>
        <v>0</v>
      </c>
      <c r="K184" s="13">
        <f>'6.ВС'!K173</f>
        <v>0</v>
      </c>
      <c r="L184" s="13">
        <f>'6.ВС'!L173</f>
        <v>0</v>
      </c>
    </row>
    <row r="185" spans="1:12" ht="120" hidden="1" x14ac:dyDescent="0.25">
      <c r="A185" s="42" t="s">
        <v>350</v>
      </c>
      <c r="B185" s="40">
        <v>51</v>
      </c>
      <c r="C185" s="40">
        <v>2</v>
      </c>
      <c r="D185" s="2" t="s">
        <v>139</v>
      </c>
      <c r="E185" s="40">
        <v>851</v>
      </c>
      <c r="F185" s="2" t="s">
        <v>75</v>
      </c>
      <c r="G185" s="2" t="s">
        <v>11</v>
      </c>
      <c r="H185" s="2" t="s">
        <v>336</v>
      </c>
      <c r="I185" s="2"/>
      <c r="J185" s="13">
        <f t="shared" si="118"/>
        <v>0</v>
      </c>
      <c r="K185" s="13">
        <f t="shared" si="118"/>
        <v>0</v>
      </c>
      <c r="L185" s="13">
        <f t="shared" si="119"/>
        <v>0</v>
      </c>
    </row>
    <row r="186" spans="1:12" ht="75" hidden="1" x14ac:dyDescent="0.25">
      <c r="A186" s="42" t="s">
        <v>53</v>
      </c>
      <c r="B186" s="40">
        <v>51</v>
      </c>
      <c r="C186" s="40">
        <v>2</v>
      </c>
      <c r="D186" s="2" t="s">
        <v>139</v>
      </c>
      <c r="E186" s="40">
        <v>851</v>
      </c>
      <c r="F186" s="2" t="s">
        <v>75</v>
      </c>
      <c r="G186" s="2" t="s">
        <v>11</v>
      </c>
      <c r="H186" s="2" t="s">
        <v>336</v>
      </c>
      <c r="I186" s="2" t="s">
        <v>107</v>
      </c>
      <c r="J186" s="13">
        <f t="shared" ref="J186:L186" si="122">J187</f>
        <v>0</v>
      </c>
      <c r="K186" s="13">
        <f t="shared" si="122"/>
        <v>0</v>
      </c>
      <c r="L186" s="13">
        <f t="shared" si="122"/>
        <v>0</v>
      </c>
    </row>
    <row r="187" spans="1:12" ht="30" hidden="1" x14ac:dyDescent="0.25">
      <c r="A187" s="42" t="s">
        <v>108</v>
      </c>
      <c r="B187" s="40">
        <v>51</v>
      </c>
      <c r="C187" s="40">
        <v>2</v>
      </c>
      <c r="D187" s="2" t="s">
        <v>139</v>
      </c>
      <c r="E187" s="40">
        <v>851</v>
      </c>
      <c r="F187" s="2" t="s">
        <v>75</v>
      </c>
      <c r="G187" s="2" t="s">
        <v>11</v>
      </c>
      <c r="H187" s="2" t="s">
        <v>336</v>
      </c>
      <c r="I187" s="2" t="s">
        <v>109</v>
      </c>
      <c r="J187" s="13">
        <f>'6.ВС'!J176</f>
        <v>0</v>
      </c>
      <c r="K187" s="13">
        <f>'6.ВС'!K176</f>
        <v>0</v>
      </c>
      <c r="L187" s="13">
        <f>'6.ВС'!L176</f>
        <v>0</v>
      </c>
    </row>
    <row r="188" spans="1:12" ht="64.5" hidden="1" customHeight="1" x14ac:dyDescent="0.25">
      <c r="A188" s="41" t="s">
        <v>366</v>
      </c>
      <c r="B188" s="40">
        <v>51</v>
      </c>
      <c r="C188" s="40">
        <v>3</v>
      </c>
      <c r="D188" s="2"/>
      <c r="E188" s="40"/>
      <c r="F188" s="2"/>
      <c r="G188" s="3"/>
      <c r="H188" s="3"/>
      <c r="I188" s="2"/>
      <c r="J188" s="13">
        <f t="shared" ref="J188" si="123">J190</f>
        <v>0</v>
      </c>
      <c r="K188" s="13">
        <f t="shared" ref="K188" si="124">K190</f>
        <v>0</v>
      </c>
      <c r="L188" s="13">
        <f t="shared" ref="L188" si="125">L190</f>
        <v>0</v>
      </c>
    </row>
    <row r="189" spans="1:12" ht="89.25" hidden="1" customHeight="1" x14ac:dyDescent="0.25">
      <c r="A189" s="41" t="s">
        <v>232</v>
      </c>
      <c r="B189" s="40">
        <v>51</v>
      </c>
      <c r="C189" s="40">
        <v>3</v>
      </c>
      <c r="D189" s="2" t="s">
        <v>139</v>
      </c>
      <c r="E189" s="40"/>
      <c r="F189" s="2"/>
      <c r="G189" s="3"/>
      <c r="H189" s="3"/>
      <c r="I189" s="2"/>
      <c r="J189" s="13">
        <f t="shared" ref="J189:L192" si="126">J190</f>
        <v>0</v>
      </c>
      <c r="K189" s="13">
        <f t="shared" si="126"/>
        <v>0</v>
      </c>
      <c r="L189" s="13">
        <f t="shared" si="126"/>
        <v>0</v>
      </c>
    </row>
    <row r="190" spans="1:12" ht="30" hidden="1" x14ac:dyDescent="0.25">
      <c r="A190" s="41" t="s">
        <v>6</v>
      </c>
      <c r="B190" s="40">
        <v>51</v>
      </c>
      <c r="C190" s="40">
        <v>3</v>
      </c>
      <c r="D190" s="2" t="s">
        <v>139</v>
      </c>
      <c r="E190" s="40">
        <v>851</v>
      </c>
      <c r="F190" s="2"/>
      <c r="G190" s="3"/>
      <c r="H190" s="3"/>
      <c r="I190" s="2"/>
      <c r="J190" s="13">
        <f t="shared" si="126"/>
        <v>0</v>
      </c>
      <c r="K190" s="13">
        <f t="shared" si="126"/>
        <v>0</v>
      </c>
      <c r="L190" s="13">
        <f t="shared" ref="L190:L192" si="127">L191</f>
        <v>0</v>
      </c>
    </row>
    <row r="191" spans="1:12" ht="49.5" hidden="1" customHeight="1" x14ac:dyDescent="0.25">
      <c r="A191" s="41" t="s">
        <v>119</v>
      </c>
      <c r="B191" s="40">
        <v>51</v>
      </c>
      <c r="C191" s="40">
        <v>3</v>
      </c>
      <c r="D191" s="2" t="s">
        <v>139</v>
      </c>
      <c r="E191" s="40">
        <v>851</v>
      </c>
      <c r="F191" s="2" t="s">
        <v>75</v>
      </c>
      <c r="G191" s="2" t="s">
        <v>13</v>
      </c>
      <c r="H191" s="2" t="s">
        <v>282</v>
      </c>
      <c r="I191" s="2"/>
      <c r="J191" s="13">
        <f t="shared" si="126"/>
        <v>0</v>
      </c>
      <c r="K191" s="13">
        <f t="shared" si="126"/>
        <v>0</v>
      </c>
      <c r="L191" s="13">
        <f t="shared" si="127"/>
        <v>0</v>
      </c>
    </row>
    <row r="192" spans="1:12" ht="51.75" hidden="1" customHeight="1" x14ac:dyDescent="0.25">
      <c r="A192" s="42" t="s">
        <v>22</v>
      </c>
      <c r="B192" s="40">
        <v>51</v>
      </c>
      <c r="C192" s="40">
        <v>3</v>
      </c>
      <c r="D192" s="2" t="s">
        <v>139</v>
      </c>
      <c r="E192" s="40">
        <v>851</v>
      </c>
      <c r="F192" s="2" t="s">
        <v>75</v>
      </c>
      <c r="G192" s="2" t="s">
        <v>13</v>
      </c>
      <c r="H192" s="2" t="s">
        <v>282</v>
      </c>
      <c r="I192" s="2" t="s">
        <v>23</v>
      </c>
      <c r="J192" s="13">
        <f t="shared" si="126"/>
        <v>0</v>
      </c>
      <c r="K192" s="13">
        <f t="shared" si="126"/>
        <v>0</v>
      </c>
      <c r="L192" s="13">
        <f t="shared" si="127"/>
        <v>0</v>
      </c>
    </row>
    <row r="193" spans="1:12" ht="60" hidden="1" x14ac:dyDescent="0.25">
      <c r="A193" s="42" t="s">
        <v>9</v>
      </c>
      <c r="B193" s="40">
        <v>51</v>
      </c>
      <c r="C193" s="40">
        <v>3</v>
      </c>
      <c r="D193" s="2" t="s">
        <v>139</v>
      </c>
      <c r="E193" s="40">
        <v>851</v>
      </c>
      <c r="F193" s="2" t="s">
        <v>75</v>
      </c>
      <c r="G193" s="2" t="s">
        <v>13</v>
      </c>
      <c r="H193" s="2" t="s">
        <v>282</v>
      </c>
      <c r="I193" s="2" t="s">
        <v>24</v>
      </c>
      <c r="J193" s="13">
        <f>'6.ВС'!J180</f>
        <v>0</v>
      </c>
      <c r="K193" s="13">
        <f>'6.ВС'!K180</f>
        <v>0</v>
      </c>
      <c r="L193" s="13">
        <f>'6.ВС'!L180</f>
        <v>0</v>
      </c>
    </row>
    <row r="194" spans="1:12" ht="57.75" hidden="1" customHeight="1" x14ac:dyDescent="0.25">
      <c r="A194" s="41" t="s">
        <v>365</v>
      </c>
      <c r="B194" s="40">
        <v>51</v>
      </c>
      <c r="C194" s="40">
        <v>4</v>
      </c>
      <c r="D194" s="3"/>
      <c r="E194" s="40"/>
      <c r="F194" s="2"/>
      <c r="G194" s="3"/>
      <c r="H194" s="3"/>
      <c r="I194" s="2"/>
      <c r="J194" s="13">
        <f>J215+J195+J220</f>
        <v>0</v>
      </c>
      <c r="K194" s="13">
        <f>K215+K195+K220</f>
        <v>0</v>
      </c>
      <c r="L194" s="13">
        <f>L215+L195+L220</f>
        <v>0</v>
      </c>
    </row>
    <row r="195" spans="1:12" ht="46.5" hidden="1" customHeight="1" x14ac:dyDescent="0.25">
      <c r="A195" s="41" t="s">
        <v>233</v>
      </c>
      <c r="B195" s="40">
        <v>51</v>
      </c>
      <c r="C195" s="40">
        <v>4</v>
      </c>
      <c r="D195" s="3" t="s">
        <v>139</v>
      </c>
      <c r="E195" s="40"/>
      <c r="F195" s="2"/>
      <c r="G195" s="3"/>
      <c r="H195" s="3"/>
      <c r="I195" s="2"/>
      <c r="J195" s="13">
        <f t="shared" ref="J195:L195" si="128">J196</f>
        <v>0</v>
      </c>
      <c r="K195" s="13">
        <f t="shared" si="128"/>
        <v>0</v>
      </c>
      <c r="L195" s="13">
        <f t="shared" si="128"/>
        <v>0</v>
      </c>
    </row>
    <row r="196" spans="1:12" ht="30" hidden="1" x14ac:dyDescent="0.25">
      <c r="A196" s="41" t="s">
        <v>6</v>
      </c>
      <c r="B196" s="40">
        <v>51</v>
      </c>
      <c r="C196" s="40">
        <v>4</v>
      </c>
      <c r="D196" s="2" t="s">
        <v>139</v>
      </c>
      <c r="E196" s="40">
        <v>851</v>
      </c>
      <c r="F196" s="2"/>
      <c r="G196" s="3"/>
      <c r="H196" s="3"/>
      <c r="I196" s="2"/>
      <c r="J196" s="13">
        <f>J202+J207+J210+J197</f>
        <v>0</v>
      </c>
      <c r="K196" s="13">
        <f>K202+K207+K210+K197</f>
        <v>0</v>
      </c>
      <c r="L196" s="13">
        <f>L202+L207+L210+L197</f>
        <v>0</v>
      </c>
    </row>
    <row r="197" spans="1:12" ht="45" hidden="1" x14ac:dyDescent="0.25">
      <c r="A197" s="41" t="s">
        <v>141</v>
      </c>
      <c r="B197" s="40">
        <v>51</v>
      </c>
      <c r="C197" s="40">
        <v>4</v>
      </c>
      <c r="D197" s="2" t="s">
        <v>139</v>
      </c>
      <c r="E197" s="40">
        <v>851</v>
      </c>
      <c r="F197" s="2" t="s">
        <v>139</v>
      </c>
      <c r="G197" s="2" t="s">
        <v>56</v>
      </c>
      <c r="H197" s="2" t="s">
        <v>284</v>
      </c>
      <c r="I197" s="2"/>
      <c r="J197" s="13">
        <f t="shared" ref="J197" si="129">J198+J200</f>
        <v>0</v>
      </c>
      <c r="K197" s="13">
        <f t="shared" ref="K197" si="130">K198+K200</f>
        <v>0</v>
      </c>
      <c r="L197" s="13">
        <f t="shared" ref="L197" si="131">L198+L200</f>
        <v>0</v>
      </c>
    </row>
    <row r="198" spans="1:12" ht="123" hidden="1" customHeight="1" x14ac:dyDescent="0.25">
      <c r="A198" s="41" t="s">
        <v>16</v>
      </c>
      <c r="B198" s="40">
        <v>51</v>
      </c>
      <c r="C198" s="40">
        <v>4</v>
      </c>
      <c r="D198" s="2" t="s">
        <v>139</v>
      </c>
      <c r="E198" s="40">
        <v>851</v>
      </c>
      <c r="F198" s="2" t="s">
        <v>139</v>
      </c>
      <c r="G198" s="2" t="s">
        <v>56</v>
      </c>
      <c r="H198" s="2" t="s">
        <v>284</v>
      </c>
      <c r="I198" s="2" t="s">
        <v>18</v>
      </c>
      <c r="J198" s="13">
        <f t="shared" ref="J198:L198" si="132">J199</f>
        <v>0</v>
      </c>
      <c r="K198" s="13">
        <f t="shared" si="132"/>
        <v>0</v>
      </c>
      <c r="L198" s="13">
        <f t="shared" si="132"/>
        <v>0</v>
      </c>
    </row>
    <row r="199" spans="1:12" ht="45" hidden="1" x14ac:dyDescent="0.25">
      <c r="A199" s="42" t="s">
        <v>7</v>
      </c>
      <c r="B199" s="40">
        <v>51</v>
      </c>
      <c r="C199" s="40">
        <v>4</v>
      </c>
      <c r="D199" s="2" t="s">
        <v>139</v>
      </c>
      <c r="E199" s="40">
        <v>851</v>
      </c>
      <c r="F199" s="2" t="s">
        <v>139</v>
      </c>
      <c r="G199" s="2" t="s">
        <v>56</v>
      </c>
      <c r="H199" s="2" t="s">
        <v>284</v>
      </c>
      <c r="I199" s="2" t="s">
        <v>67</v>
      </c>
      <c r="J199" s="13">
        <f>'6.ВС'!J214</f>
        <v>0</v>
      </c>
      <c r="K199" s="13">
        <f>'6.ВС'!K214</f>
        <v>0</v>
      </c>
      <c r="L199" s="13">
        <f>'6.ВС'!L214</f>
        <v>0</v>
      </c>
    </row>
    <row r="200" spans="1:12" ht="48.75" hidden="1" customHeight="1" x14ac:dyDescent="0.25">
      <c r="A200" s="42" t="s">
        <v>22</v>
      </c>
      <c r="B200" s="40">
        <v>51</v>
      </c>
      <c r="C200" s="40">
        <v>4</v>
      </c>
      <c r="D200" s="2" t="s">
        <v>139</v>
      </c>
      <c r="E200" s="40">
        <v>851</v>
      </c>
      <c r="F200" s="2" t="s">
        <v>139</v>
      </c>
      <c r="G200" s="2" t="s">
        <v>56</v>
      </c>
      <c r="H200" s="2" t="s">
        <v>284</v>
      </c>
      <c r="I200" s="2" t="s">
        <v>23</v>
      </c>
      <c r="J200" s="13">
        <f t="shared" ref="J200:L200" si="133">J201</f>
        <v>0</v>
      </c>
      <c r="K200" s="13">
        <f t="shared" si="133"/>
        <v>0</v>
      </c>
      <c r="L200" s="13">
        <f t="shared" si="133"/>
        <v>0</v>
      </c>
    </row>
    <row r="201" spans="1:12" ht="60" hidden="1" x14ac:dyDescent="0.25">
      <c r="A201" s="42" t="s">
        <v>9</v>
      </c>
      <c r="B201" s="40">
        <v>51</v>
      </c>
      <c r="C201" s="40">
        <v>4</v>
      </c>
      <c r="D201" s="2" t="s">
        <v>139</v>
      </c>
      <c r="E201" s="40">
        <v>851</v>
      </c>
      <c r="F201" s="2" t="s">
        <v>139</v>
      </c>
      <c r="G201" s="2" t="s">
        <v>56</v>
      </c>
      <c r="H201" s="2" t="s">
        <v>284</v>
      </c>
      <c r="I201" s="2" t="s">
        <v>24</v>
      </c>
      <c r="J201" s="13">
        <f>'6.ВС'!J216</f>
        <v>0</v>
      </c>
      <c r="K201" s="13">
        <f>'6.ВС'!K216</f>
        <v>0</v>
      </c>
      <c r="L201" s="13">
        <f>'6.ВС'!L216</f>
        <v>0</v>
      </c>
    </row>
    <row r="202" spans="1:12" ht="45" hidden="1" x14ac:dyDescent="0.25">
      <c r="A202" s="41" t="s">
        <v>143</v>
      </c>
      <c r="B202" s="4">
        <v>51</v>
      </c>
      <c r="C202" s="40">
        <v>4</v>
      </c>
      <c r="D202" s="2" t="s">
        <v>139</v>
      </c>
      <c r="E202" s="40">
        <v>851</v>
      </c>
      <c r="F202" s="2" t="s">
        <v>139</v>
      </c>
      <c r="G202" s="2" t="s">
        <v>56</v>
      </c>
      <c r="H202" s="2" t="s">
        <v>285</v>
      </c>
      <c r="I202" s="2"/>
      <c r="J202" s="13">
        <f t="shared" ref="J202" si="134">J203+J205</f>
        <v>0</v>
      </c>
      <c r="K202" s="13">
        <f t="shared" ref="K202" si="135">K203+K205</f>
        <v>0</v>
      </c>
      <c r="L202" s="13">
        <f t="shared" ref="L202" si="136">L203+L205</f>
        <v>0</v>
      </c>
    </row>
    <row r="203" spans="1:12" ht="123.75" hidden="1" customHeight="1" x14ac:dyDescent="0.25">
      <c r="A203" s="41" t="s">
        <v>16</v>
      </c>
      <c r="B203" s="4">
        <v>51</v>
      </c>
      <c r="C203" s="40">
        <v>4</v>
      </c>
      <c r="D203" s="2" t="s">
        <v>139</v>
      </c>
      <c r="E203" s="40">
        <v>851</v>
      </c>
      <c r="F203" s="2" t="s">
        <v>139</v>
      </c>
      <c r="G203" s="2" t="s">
        <v>56</v>
      </c>
      <c r="H203" s="2" t="s">
        <v>285</v>
      </c>
      <c r="I203" s="2" t="s">
        <v>18</v>
      </c>
      <c r="J203" s="13">
        <f t="shared" ref="J203:L203" si="137">J204</f>
        <v>0</v>
      </c>
      <c r="K203" s="13">
        <f t="shared" si="137"/>
        <v>0</v>
      </c>
      <c r="L203" s="13">
        <f t="shared" si="137"/>
        <v>0</v>
      </c>
    </row>
    <row r="204" spans="1:12" ht="45" hidden="1" x14ac:dyDescent="0.25">
      <c r="A204" s="42" t="s">
        <v>7</v>
      </c>
      <c r="B204" s="4">
        <v>51</v>
      </c>
      <c r="C204" s="40">
        <v>4</v>
      </c>
      <c r="D204" s="2" t="s">
        <v>139</v>
      </c>
      <c r="E204" s="40">
        <v>851</v>
      </c>
      <c r="F204" s="2" t="s">
        <v>139</v>
      </c>
      <c r="G204" s="2" t="s">
        <v>56</v>
      </c>
      <c r="H204" s="2" t="s">
        <v>285</v>
      </c>
      <c r="I204" s="2" t="s">
        <v>67</v>
      </c>
      <c r="J204" s="13">
        <f>'6.ВС'!J219</f>
        <v>0</v>
      </c>
      <c r="K204" s="13">
        <f>'6.ВС'!K219</f>
        <v>0</v>
      </c>
      <c r="L204" s="13">
        <f>'6.ВС'!L219</f>
        <v>0</v>
      </c>
    </row>
    <row r="205" spans="1:12" ht="48" hidden="1" customHeight="1" x14ac:dyDescent="0.25">
      <c r="A205" s="42" t="s">
        <v>22</v>
      </c>
      <c r="B205" s="4">
        <v>51</v>
      </c>
      <c r="C205" s="40">
        <v>4</v>
      </c>
      <c r="D205" s="2" t="s">
        <v>139</v>
      </c>
      <c r="E205" s="40">
        <v>851</v>
      </c>
      <c r="F205" s="2" t="s">
        <v>139</v>
      </c>
      <c r="G205" s="2" t="s">
        <v>56</v>
      </c>
      <c r="H205" s="2" t="s">
        <v>285</v>
      </c>
      <c r="I205" s="2" t="s">
        <v>23</v>
      </c>
      <c r="J205" s="13">
        <f t="shared" ref="J205:L213" si="138">J206</f>
        <v>0</v>
      </c>
      <c r="K205" s="13">
        <f t="shared" si="138"/>
        <v>0</v>
      </c>
      <c r="L205" s="13">
        <f t="shared" si="138"/>
        <v>0</v>
      </c>
    </row>
    <row r="206" spans="1:12" ht="60" hidden="1" x14ac:dyDescent="0.25">
      <c r="A206" s="42" t="s">
        <v>9</v>
      </c>
      <c r="B206" s="4">
        <v>51</v>
      </c>
      <c r="C206" s="40">
        <v>4</v>
      </c>
      <c r="D206" s="2" t="s">
        <v>139</v>
      </c>
      <c r="E206" s="40">
        <v>851</v>
      </c>
      <c r="F206" s="2" t="s">
        <v>139</v>
      </c>
      <c r="G206" s="2" t="s">
        <v>56</v>
      </c>
      <c r="H206" s="2" t="s">
        <v>285</v>
      </c>
      <c r="I206" s="2" t="s">
        <v>24</v>
      </c>
      <c r="J206" s="13">
        <f>'6.ВС'!J221</f>
        <v>0</v>
      </c>
      <c r="K206" s="13">
        <f>'6.ВС'!K221</f>
        <v>0</v>
      </c>
      <c r="L206" s="13">
        <f>'6.ВС'!L221</f>
        <v>0</v>
      </c>
    </row>
    <row r="207" spans="1:12" s="1" customFormat="1" ht="90" hidden="1" x14ac:dyDescent="0.25">
      <c r="A207" s="41" t="s">
        <v>147</v>
      </c>
      <c r="B207" s="4">
        <v>51</v>
      </c>
      <c r="C207" s="40">
        <v>4</v>
      </c>
      <c r="D207" s="2" t="s">
        <v>139</v>
      </c>
      <c r="E207" s="40">
        <v>851</v>
      </c>
      <c r="F207" s="2" t="s">
        <v>139</v>
      </c>
      <c r="G207" s="2" t="s">
        <v>56</v>
      </c>
      <c r="H207" s="2" t="s">
        <v>287</v>
      </c>
      <c r="I207" s="2"/>
      <c r="J207" s="13">
        <f t="shared" ref="J207:L207" si="139">J208</f>
        <v>0</v>
      </c>
      <c r="K207" s="13">
        <f t="shared" si="139"/>
        <v>0</v>
      </c>
      <c r="L207" s="13">
        <f t="shared" si="139"/>
        <v>0</v>
      </c>
    </row>
    <row r="208" spans="1:12" s="1" customFormat="1" ht="48" hidden="1" customHeight="1" x14ac:dyDescent="0.25">
      <c r="A208" s="42" t="s">
        <v>22</v>
      </c>
      <c r="B208" s="4">
        <v>51</v>
      </c>
      <c r="C208" s="40">
        <v>4</v>
      </c>
      <c r="D208" s="2" t="s">
        <v>139</v>
      </c>
      <c r="E208" s="40">
        <v>851</v>
      </c>
      <c r="F208" s="2" t="s">
        <v>139</v>
      </c>
      <c r="G208" s="2" t="s">
        <v>56</v>
      </c>
      <c r="H208" s="2" t="s">
        <v>287</v>
      </c>
      <c r="I208" s="2" t="s">
        <v>23</v>
      </c>
      <c r="J208" s="13">
        <f t="shared" ref="J208:L208" si="140">J209</f>
        <v>0</v>
      </c>
      <c r="K208" s="13">
        <f t="shared" si="140"/>
        <v>0</v>
      </c>
      <c r="L208" s="13">
        <f t="shared" si="140"/>
        <v>0</v>
      </c>
    </row>
    <row r="209" spans="1:12" s="1" customFormat="1" ht="60" hidden="1" x14ac:dyDescent="0.25">
      <c r="A209" s="42" t="s">
        <v>9</v>
      </c>
      <c r="B209" s="4">
        <v>51</v>
      </c>
      <c r="C209" s="40">
        <v>4</v>
      </c>
      <c r="D209" s="2" t="s">
        <v>139</v>
      </c>
      <c r="E209" s="40">
        <v>851</v>
      </c>
      <c r="F209" s="2" t="s">
        <v>139</v>
      </c>
      <c r="G209" s="2" t="s">
        <v>56</v>
      </c>
      <c r="H209" s="2" t="s">
        <v>287</v>
      </c>
      <c r="I209" s="2" t="s">
        <v>24</v>
      </c>
      <c r="J209" s="13">
        <f>'6.ВС'!J224</f>
        <v>0</v>
      </c>
      <c r="K209" s="13">
        <f>'6.ВС'!K224</f>
        <v>0</v>
      </c>
      <c r="L209" s="13">
        <f>'6.ВС'!L224</f>
        <v>0</v>
      </c>
    </row>
    <row r="210" spans="1:12" ht="198" hidden="1" customHeight="1" x14ac:dyDescent="0.25">
      <c r="A210" s="41" t="s">
        <v>145</v>
      </c>
      <c r="B210" s="4">
        <v>51</v>
      </c>
      <c r="C210" s="40">
        <v>4</v>
      </c>
      <c r="D210" s="2" t="s">
        <v>139</v>
      </c>
      <c r="E210" s="40">
        <v>851</v>
      </c>
      <c r="F210" s="2" t="s">
        <v>139</v>
      </c>
      <c r="G210" s="2" t="s">
        <v>56</v>
      </c>
      <c r="H210" s="2" t="s">
        <v>286</v>
      </c>
      <c r="I210" s="2"/>
      <c r="J210" s="13">
        <f>J211+J213</f>
        <v>0</v>
      </c>
      <c r="K210" s="13">
        <f>K211+K213</f>
        <v>0</v>
      </c>
      <c r="L210" s="13">
        <f>L211+L213</f>
        <v>0</v>
      </c>
    </row>
    <row r="211" spans="1:12" ht="107.25" hidden="1" customHeight="1" x14ac:dyDescent="0.25">
      <c r="A211" s="41" t="s">
        <v>16</v>
      </c>
      <c r="B211" s="4">
        <v>51</v>
      </c>
      <c r="C211" s="40">
        <v>4</v>
      </c>
      <c r="D211" s="2" t="s">
        <v>139</v>
      </c>
      <c r="E211" s="40">
        <v>851</v>
      </c>
      <c r="F211" s="2" t="s">
        <v>139</v>
      </c>
      <c r="G211" s="2" t="s">
        <v>56</v>
      </c>
      <c r="H211" s="2" t="s">
        <v>286</v>
      </c>
      <c r="I211" s="2" t="s">
        <v>18</v>
      </c>
      <c r="J211" s="13">
        <f t="shared" si="138"/>
        <v>0</v>
      </c>
      <c r="K211" s="13">
        <f t="shared" si="138"/>
        <v>0</v>
      </c>
      <c r="L211" s="13">
        <f t="shared" ref="L211:L213" si="141">L212</f>
        <v>0</v>
      </c>
    </row>
    <row r="212" spans="1:12" ht="45" hidden="1" x14ac:dyDescent="0.25">
      <c r="A212" s="42" t="s">
        <v>7</v>
      </c>
      <c r="B212" s="4">
        <v>51</v>
      </c>
      <c r="C212" s="40">
        <v>4</v>
      </c>
      <c r="D212" s="2" t="s">
        <v>139</v>
      </c>
      <c r="E212" s="40">
        <v>851</v>
      </c>
      <c r="F212" s="2" t="s">
        <v>139</v>
      </c>
      <c r="G212" s="2" t="s">
        <v>56</v>
      </c>
      <c r="H212" s="2" t="s">
        <v>286</v>
      </c>
      <c r="I212" s="2" t="s">
        <v>67</v>
      </c>
      <c r="J212" s="13">
        <f>'6.ВС'!J227</f>
        <v>0</v>
      </c>
      <c r="K212" s="13">
        <f>'6.ВС'!K227</f>
        <v>0</v>
      </c>
      <c r="L212" s="13">
        <f>'6.ВС'!L227</f>
        <v>0</v>
      </c>
    </row>
    <row r="213" spans="1:12" ht="49.5" hidden="1" customHeight="1" x14ac:dyDescent="0.25">
      <c r="A213" s="42" t="s">
        <v>22</v>
      </c>
      <c r="B213" s="4">
        <v>51</v>
      </c>
      <c r="C213" s="40">
        <v>4</v>
      </c>
      <c r="D213" s="2" t="s">
        <v>139</v>
      </c>
      <c r="E213" s="40">
        <v>851</v>
      </c>
      <c r="F213" s="2" t="s">
        <v>139</v>
      </c>
      <c r="G213" s="2" t="s">
        <v>56</v>
      </c>
      <c r="H213" s="2" t="s">
        <v>286</v>
      </c>
      <c r="I213" s="2" t="s">
        <v>23</v>
      </c>
      <c r="J213" s="13">
        <f t="shared" si="138"/>
        <v>0</v>
      </c>
      <c r="K213" s="13">
        <f t="shared" si="138"/>
        <v>0</v>
      </c>
      <c r="L213" s="13">
        <f t="shared" si="141"/>
        <v>0</v>
      </c>
    </row>
    <row r="214" spans="1:12" s="1" customFormat="1" ht="60" hidden="1" x14ac:dyDescent="0.25">
      <c r="A214" s="42" t="s">
        <v>9</v>
      </c>
      <c r="B214" s="4">
        <v>51</v>
      </c>
      <c r="C214" s="40">
        <v>4</v>
      </c>
      <c r="D214" s="2" t="s">
        <v>139</v>
      </c>
      <c r="E214" s="40">
        <v>851</v>
      </c>
      <c r="F214" s="2" t="s">
        <v>139</v>
      </c>
      <c r="G214" s="2" t="s">
        <v>56</v>
      </c>
      <c r="H214" s="2" t="s">
        <v>286</v>
      </c>
      <c r="I214" s="2" t="s">
        <v>24</v>
      </c>
      <c r="J214" s="13">
        <f>'6.ВС'!J229</f>
        <v>0</v>
      </c>
      <c r="K214" s="13">
        <f>'6.ВС'!K229</f>
        <v>0</v>
      </c>
      <c r="L214" s="13">
        <f>'6.ВС'!L229</f>
        <v>0</v>
      </c>
    </row>
    <row r="215" spans="1:12" ht="45.75" hidden="1" customHeight="1" x14ac:dyDescent="0.25">
      <c r="A215" s="41" t="s">
        <v>441</v>
      </c>
      <c r="B215" s="40">
        <v>51</v>
      </c>
      <c r="C215" s="40">
        <v>4</v>
      </c>
      <c r="D215" s="3" t="s">
        <v>82</v>
      </c>
      <c r="E215" s="40"/>
      <c r="F215" s="2"/>
      <c r="G215" s="3"/>
      <c r="H215" s="3"/>
      <c r="I215" s="2"/>
      <c r="J215" s="13">
        <f t="shared" ref="J215:L215" si="142">J216</f>
        <v>0</v>
      </c>
      <c r="K215" s="13">
        <f t="shared" si="142"/>
        <v>0</v>
      </c>
      <c r="L215" s="13">
        <f t="shared" si="142"/>
        <v>0</v>
      </c>
    </row>
    <row r="216" spans="1:12" ht="30" hidden="1" x14ac:dyDescent="0.25">
      <c r="A216" s="41" t="s">
        <v>6</v>
      </c>
      <c r="B216" s="40">
        <v>51</v>
      </c>
      <c r="C216" s="40">
        <v>4</v>
      </c>
      <c r="D216" s="2" t="s">
        <v>82</v>
      </c>
      <c r="E216" s="40">
        <v>851</v>
      </c>
      <c r="F216" s="2"/>
      <c r="G216" s="3"/>
      <c r="H216" s="3"/>
      <c r="I216" s="2"/>
      <c r="J216" s="13">
        <f>J217</f>
        <v>0</v>
      </c>
      <c r="K216" s="13">
        <f>K217</f>
        <v>0</v>
      </c>
      <c r="L216" s="13">
        <f>L217</f>
        <v>0</v>
      </c>
    </row>
    <row r="217" spans="1:12" ht="30" hidden="1" x14ac:dyDescent="0.25">
      <c r="A217" s="41" t="s">
        <v>387</v>
      </c>
      <c r="B217" s="40">
        <v>51</v>
      </c>
      <c r="C217" s="40">
        <v>4</v>
      </c>
      <c r="D217" s="2" t="s">
        <v>82</v>
      </c>
      <c r="E217" s="40">
        <v>851</v>
      </c>
      <c r="F217" s="2"/>
      <c r="G217" s="3"/>
      <c r="H217" s="3" t="s">
        <v>276</v>
      </c>
      <c r="I217" s="2"/>
      <c r="J217" s="13">
        <f t="shared" ref="J217:L218" si="143">J218</f>
        <v>0</v>
      </c>
      <c r="K217" s="13">
        <f t="shared" si="143"/>
        <v>0</v>
      </c>
      <c r="L217" s="13">
        <f t="shared" si="143"/>
        <v>0</v>
      </c>
    </row>
    <row r="218" spans="1:12" ht="60" hidden="1" x14ac:dyDescent="0.25">
      <c r="A218" s="42" t="s">
        <v>22</v>
      </c>
      <c r="B218" s="40">
        <v>51</v>
      </c>
      <c r="C218" s="40">
        <v>4</v>
      </c>
      <c r="D218" s="2" t="s">
        <v>82</v>
      </c>
      <c r="E218" s="40">
        <v>851</v>
      </c>
      <c r="F218" s="2"/>
      <c r="G218" s="3"/>
      <c r="H218" s="3" t="s">
        <v>276</v>
      </c>
      <c r="I218" s="2" t="s">
        <v>23</v>
      </c>
      <c r="J218" s="13">
        <f t="shared" si="143"/>
        <v>0</v>
      </c>
      <c r="K218" s="13">
        <f t="shared" si="143"/>
        <v>0</v>
      </c>
      <c r="L218" s="13">
        <f t="shared" ref="L218" si="144">L219</f>
        <v>0</v>
      </c>
    </row>
    <row r="219" spans="1:12" ht="60" hidden="1" x14ac:dyDescent="0.25">
      <c r="A219" s="42" t="s">
        <v>9</v>
      </c>
      <c r="B219" s="40">
        <v>51</v>
      </c>
      <c r="C219" s="40">
        <v>4</v>
      </c>
      <c r="D219" s="2" t="s">
        <v>82</v>
      </c>
      <c r="E219" s="40">
        <v>851</v>
      </c>
      <c r="F219" s="2"/>
      <c r="G219" s="3"/>
      <c r="H219" s="3" t="s">
        <v>276</v>
      </c>
      <c r="I219" s="2" t="s">
        <v>24</v>
      </c>
      <c r="J219" s="13">
        <f>'6.ВС'!J210</f>
        <v>0</v>
      </c>
      <c r="K219" s="13">
        <f>'6.ВС'!K210</f>
        <v>0</v>
      </c>
      <c r="L219" s="13">
        <f>'6.ВС'!L210</f>
        <v>0</v>
      </c>
    </row>
    <row r="220" spans="1:12" s="1" customFormat="1" ht="30" hidden="1" x14ac:dyDescent="0.25">
      <c r="A220" s="42" t="s">
        <v>403</v>
      </c>
      <c r="B220" s="4">
        <v>51</v>
      </c>
      <c r="C220" s="40">
        <v>4</v>
      </c>
      <c r="D220" s="2" t="s">
        <v>402</v>
      </c>
      <c r="E220" s="40"/>
      <c r="F220" s="2"/>
      <c r="G220" s="2"/>
      <c r="H220" s="2"/>
      <c r="I220" s="2"/>
      <c r="J220" s="13">
        <f t="shared" ref="J220:L221" si="145">J221</f>
        <v>0</v>
      </c>
      <c r="K220" s="13">
        <f t="shared" si="145"/>
        <v>0</v>
      </c>
      <c r="L220" s="13">
        <f t="shared" si="145"/>
        <v>0</v>
      </c>
    </row>
    <row r="221" spans="1:12" s="1" customFormat="1" ht="30" hidden="1" x14ac:dyDescent="0.25">
      <c r="A221" s="41" t="s">
        <v>6</v>
      </c>
      <c r="B221" s="40">
        <v>51</v>
      </c>
      <c r="C221" s="40">
        <v>4</v>
      </c>
      <c r="D221" s="2" t="s">
        <v>402</v>
      </c>
      <c r="E221" s="40">
        <v>851</v>
      </c>
      <c r="F221" s="2"/>
      <c r="G221" s="2"/>
      <c r="H221" s="2"/>
      <c r="I221" s="2"/>
      <c r="J221" s="13">
        <f t="shared" si="145"/>
        <v>0</v>
      </c>
      <c r="K221" s="13">
        <f t="shared" si="145"/>
        <v>0</v>
      </c>
      <c r="L221" s="13">
        <f t="shared" si="145"/>
        <v>0</v>
      </c>
    </row>
    <row r="222" spans="1:12" s="1" customFormat="1" ht="49.5" hidden="1" customHeight="1" x14ac:dyDescent="0.25">
      <c r="A222" s="42" t="s">
        <v>379</v>
      </c>
      <c r="B222" s="4">
        <v>51</v>
      </c>
      <c r="C222" s="40">
        <v>4</v>
      </c>
      <c r="D222" s="2" t="s">
        <v>402</v>
      </c>
      <c r="E222" s="40">
        <v>851</v>
      </c>
      <c r="F222" s="2"/>
      <c r="G222" s="2"/>
      <c r="H222" s="2" t="s">
        <v>391</v>
      </c>
      <c r="I222" s="2"/>
      <c r="J222" s="13">
        <f t="shared" ref="J222:L223" si="146">J223</f>
        <v>0</v>
      </c>
      <c r="K222" s="13">
        <f t="shared" si="146"/>
        <v>0</v>
      </c>
      <c r="L222" s="13">
        <f t="shared" si="146"/>
        <v>0</v>
      </c>
    </row>
    <row r="223" spans="1:12" s="1" customFormat="1" ht="60" hidden="1" x14ac:dyDescent="0.25">
      <c r="A223" s="42" t="s">
        <v>22</v>
      </c>
      <c r="B223" s="4">
        <v>51</v>
      </c>
      <c r="C223" s="40">
        <v>4</v>
      </c>
      <c r="D223" s="2" t="s">
        <v>402</v>
      </c>
      <c r="E223" s="40">
        <v>851</v>
      </c>
      <c r="F223" s="2"/>
      <c r="G223" s="2"/>
      <c r="H223" s="2" t="s">
        <v>391</v>
      </c>
      <c r="I223" s="2" t="s">
        <v>23</v>
      </c>
      <c r="J223" s="13">
        <f t="shared" si="146"/>
        <v>0</v>
      </c>
      <c r="K223" s="13">
        <f t="shared" si="146"/>
        <v>0</v>
      </c>
      <c r="L223" s="13">
        <f t="shared" ref="L223" si="147">L224</f>
        <v>0</v>
      </c>
    </row>
    <row r="224" spans="1:12" s="1" customFormat="1" ht="60" hidden="1" x14ac:dyDescent="0.25">
      <c r="A224" s="42" t="s">
        <v>9</v>
      </c>
      <c r="B224" s="4">
        <v>51</v>
      </c>
      <c r="C224" s="40">
        <v>4</v>
      </c>
      <c r="D224" s="2" t="s">
        <v>402</v>
      </c>
      <c r="E224" s="40">
        <v>851</v>
      </c>
      <c r="F224" s="2"/>
      <c r="G224" s="2"/>
      <c r="H224" s="2" t="s">
        <v>391</v>
      </c>
      <c r="I224" s="2" t="s">
        <v>24</v>
      </c>
      <c r="J224" s="13">
        <f>'6.ВС'!J232</f>
        <v>0</v>
      </c>
      <c r="K224" s="13">
        <f>'6.ВС'!K232</f>
        <v>0</v>
      </c>
      <c r="L224" s="13">
        <f>'6.ВС'!L232</f>
        <v>0</v>
      </c>
    </row>
    <row r="225" spans="1:12" ht="28.5" hidden="1" customHeight="1" x14ac:dyDescent="0.25">
      <c r="A225" s="41" t="s">
        <v>364</v>
      </c>
      <c r="B225" s="40">
        <v>51</v>
      </c>
      <c r="C225" s="40">
        <v>5</v>
      </c>
      <c r="D225" s="2"/>
      <c r="E225" s="40"/>
      <c r="F225" s="2"/>
      <c r="G225" s="3"/>
      <c r="H225" s="3"/>
      <c r="I225" s="2"/>
      <c r="J225" s="13">
        <f t="shared" ref="J225" si="148">J226+J231</f>
        <v>0</v>
      </c>
      <c r="K225" s="13">
        <f t="shared" ref="K225" si="149">K226+K231</f>
        <v>0</v>
      </c>
      <c r="L225" s="13">
        <f t="shared" ref="L225" si="150">L226+L231</f>
        <v>0</v>
      </c>
    </row>
    <row r="226" spans="1:12" ht="45" hidden="1" customHeight="1" x14ac:dyDescent="0.25">
      <c r="A226" s="41" t="s">
        <v>234</v>
      </c>
      <c r="B226" s="40">
        <v>51</v>
      </c>
      <c r="C226" s="40">
        <v>5</v>
      </c>
      <c r="D226" s="2" t="s">
        <v>139</v>
      </c>
      <c r="E226" s="40"/>
      <c r="F226" s="2"/>
      <c r="G226" s="3"/>
      <c r="H226" s="3"/>
      <c r="I226" s="2"/>
      <c r="J226" s="13">
        <f t="shared" ref="J226:L227" si="151">J227</f>
        <v>0</v>
      </c>
      <c r="K226" s="13">
        <f t="shared" si="151"/>
        <v>0</v>
      </c>
      <c r="L226" s="13">
        <f t="shared" si="151"/>
        <v>0</v>
      </c>
    </row>
    <row r="227" spans="1:12" ht="30" hidden="1" x14ac:dyDescent="0.25">
      <c r="A227" s="41" t="s">
        <v>6</v>
      </c>
      <c r="B227" s="40">
        <v>51</v>
      </c>
      <c r="C227" s="40">
        <v>5</v>
      </c>
      <c r="D227" s="2" t="s">
        <v>139</v>
      </c>
      <c r="E227" s="40">
        <v>851</v>
      </c>
      <c r="F227" s="2"/>
      <c r="G227" s="3"/>
      <c r="H227" s="3"/>
      <c r="I227" s="2"/>
      <c r="J227" s="13">
        <f t="shared" si="151"/>
        <v>0</v>
      </c>
      <c r="K227" s="13">
        <f t="shared" si="151"/>
        <v>0</v>
      </c>
      <c r="L227" s="13">
        <f t="shared" ref="L227:L229" si="152">L228</f>
        <v>0</v>
      </c>
    </row>
    <row r="228" spans="1:12" ht="45" hidden="1" x14ac:dyDescent="0.25">
      <c r="A228" s="41" t="s">
        <v>124</v>
      </c>
      <c r="B228" s="40">
        <v>51</v>
      </c>
      <c r="C228" s="40">
        <v>5</v>
      </c>
      <c r="D228" s="2" t="s">
        <v>139</v>
      </c>
      <c r="E228" s="40">
        <v>851</v>
      </c>
      <c r="F228" s="2" t="s">
        <v>122</v>
      </c>
      <c r="G228" s="2" t="s">
        <v>11</v>
      </c>
      <c r="H228" s="2" t="s">
        <v>283</v>
      </c>
      <c r="I228" s="2"/>
      <c r="J228" s="13">
        <f t="shared" ref="J228:L229" si="153">J229</f>
        <v>0</v>
      </c>
      <c r="K228" s="13">
        <f t="shared" si="153"/>
        <v>0</v>
      </c>
      <c r="L228" s="13">
        <f t="shared" si="153"/>
        <v>0</v>
      </c>
    </row>
    <row r="229" spans="1:12" ht="30" hidden="1" x14ac:dyDescent="0.25">
      <c r="A229" s="41" t="s">
        <v>126</v>
      </c>
      <c r="B229" s="40">
        <v>51</v>
      </c>
      <c r="C229" s="40">
        <v>5</v>
      </c>
      <c r="D229" s="2" t="s">
        <v>139</v>
      </c>
      <c r="E229" s="40">
        <v>851</v>
      </c>
      <c r="F229" s="2" t="s">
        <v>122</v>
      </c>
      <c r="G229" s="2" t="s">
        <v>11</v>
      </c>
      <c r="H229" s="2" t="s">
        <v>283</v>
      </c>
      <c r="I229" s="2" t="s">
        <v>127</v>
      </c>
      <c r="J229" s="13">
        <f t="shared" si="153"/>
        <v>0</v>
      </c>
      <c r="K229" s="13">
        <f t="shared" si="153"/>
        <v>0</v>
      </c>
      <c r="L229" s="13">
        <f t="shared" si="152"/>
        <v>0</v>
      </c>
    </row>
    <row r="230" spans="1:12" ht="45.75" hidden="1" customHeight="1" x14ac:dyDescent="0.25">
      <c r="A230" s="41" t="s">
        <v>128</v>
      </c>
      <c r="B230" s="40">
        <v>51</v>
      </c>
      <c r="C230" s="40">
        <v>5</v>
      </c>
      <c r="D230" s="2" t="s">
        <v>139</v>
      </c>
      <c r="E230" s="40">
        <v>851</v>
      </c>
      <c r="F230" s="2" t="s">
        <v>122</v>
      </c>
      <c r="G230" s="2" t="s">
        <v>11</v>
      </c>
      <c r="H230" s="2" t="s">
        <v>283</v>
      </c>
      <c r="I230" s="2" t="s">
        <v>129</v>
      </c>
      <c r="J230" s="13">
        <f>'6.ВС'!J185</f>
        <v>0</v>
      </c>
      <c r="K230" s="13">
        <f>'6.ВС'!K185</f>
        <v>0</v>
      </c>
      <c r="L230" s="13">
        <f>'6.ВС'!L185</f>
        <v>0</v>
      </c>
    </row>
    <row r="231" spans="1:12" ht="75.75" hidden="1" customHeight="1" x14ac:dyDescent="0.25">
      <c r="A231" s="41" t="s">
        <v>235</v>
      </c>
      <c r="B231" s="40">
        <v>51</v>
      </c>
      <c r="C231" s="40">
        <v>5</v>
      </c>
      <c r="D231" s="2" t="s">
        <v>82</v>
      </c>
      <c r="E231" s="40"/>
      <c r="F231" s="2"/>
      <c r="G231" s="2"/>
      <c r="H231" s="2"/>
      <c r="I231" s="2"/>
      <c r="J231" s="13">
        <f t="shared" ref="J231:L231" si="154">J232</f>
        <v>0</v>
      </c>
      <c r="K231" s="13">
        <f t="shared" si="154"/>
        <v>0</v>
      </c>
      <c r="L231" s="13">
        <f t="shared" si="154"/>
        <v>0</v>
      </c>
    </row>
    <row r="232" spans="1:12" ht="30" hidden="1" x14ac:dyDescent="0.25">
      <c r="A232" s="41" t="s">
        <v>6</v>
      </c>
      <c r="B232" s="40">
        <v>51</v>
      </c>
      <c r="C232" s="40">
        <v>5</v>
      </c>
      <c r="D232" s="2" t="s">
        <v>82</v>
      </c>
      <c r="E232" s="40">
        <v>851</v>
      </c>
      <c r="F232" s="2"/>
      <c r="G232" s="3"/>
      <c r="H232" s="3"/>
      <c r="I232" s="2"/>
      <c r="J232" s="13">
        <f t="shared" ref="J232" si="155">J233+J236</f>
        <v>0</v>
      </c>
      <c r="K232" s="13">
        <f t="shared" ref="K232" si="156">K233+K236</f>
        <v>0</v>
      </c>
      <c r="L232" s="13">
        <f t="shared" ref="L232" si="157">L233+L236</f>
        <v>0</v>
      </c>
    </row>
    <row r="233" spans="1:12" ht="105" hidden="1" x14ac:dyDescent="0.25">
      <c r="A233" s="41" t="s">
        <v>236</v>
      </c>
      <c r="B233" s="40">
        <v>51</v>
      </c>
      <c r="C233" s="40">
        <v>5</v>
      </c>
      <c r="D233" s="2" t="s">
        <v>82</v>
      </c>
      <c r="E233" s="40">
        <v>851</v>
      </c>
      <c r="F233" s="3" t="s">
        <v>122</v>
      </c>
      <c r="G233" s="3" t="s">
        <v>13</v>
      </c>
      <c r="H233" s="3" t="s">
        <v>237</v>
      </c>
      <c r="I233" s="3"/>
      <c r="J233" s="5">
        <f t="shared" ref="J233:L234" si="158">J234</f>
        <v>0</v>
      </c>
      <c r="K233" s="5">
        <f t="shared" si="158"/>
        <v>0</v>
      </c>
      <c r="L233" s="5">
        <f t="shared" si="158"/>
        <v>0</v>
      </c>
    </row>
    <row r="234" spans="1:12" ht="60" hidden="1" x14ac:dyDescent="0.25">
      <c r="A234" s="42" t="s">
        <v>92</v>
      </c>
      <c r="B234" s="40">
        <v>51</v>
      </c>
      <c r="C234" s="40">
        <v>5</v>
      </c>
      <c r="D234" s="3" t="s">
        <v>82</v>
      </c>
      <c r="E234" s="40">
        <v>851</v>
      </c>
      <c r="F234" s="3" t="s">
        <v>122</v>
      </c>
      <c r="G234" s="3" t="s">
        <v>13</v>
      </c>
      <c r="H234" s="3" t="s">
        <v>237</v>
      </c>
      <c r="I234" s="3" t="s">
        <v>93</v>
      </c>
      <c r="J234" s="5">
        <f t="shared" si="158"/>
        <v>0</v>
      </c>
      <c r="K234" s="5">
        <f t="shared" si="158"/>
        <v>0</v>
      </c>
      <c r="L234" s="5">
        <f t="shared" ref="L234" si="159">L235</f>
        <v>0</v>
      </c>
    </row>
    <row r="235" spans="1:12" hidden="1" x14ac:dyDescent="0.25">
      <c r="A235" s="42" t="s">
        <v>94</v>
      </c>
      <c r="B235" s="40">
        <v>51</v>
      </c>
      <c r="C235" s="40">
        <v>5</v>
      </c>
      <c r="D235" s="3" t="s">
        <v>82</v>
      </c>
      <c r="E235" s="40">
        <v>851</v>
      </c>
      <c r="F235" s="3" t="s">
        <v>122</v>
      </c>
      <c r="G235" s="3" t="s">
        <v>13</v>
      </c>
      <c r="H235" s="3" t="s">
        <v>237</v>
      </c>
      <c r="I235" s="3" t="s">
        <v>95</v>
      </c>
      <c r="J235" s="5"/>
      <c r="K235" s="5"/>
      <c r="L235" s="5"/>
    </row>
    <row r="236" spans="1:12" ht="91.5" hidden="1" customHeight="1" x14ac:dyDescent="0.25">
      <c r="A236" s="41" t="s">
        <v>312</v>
      </c>
      <c r="B236" s="40">
        <v>51</v>
      </c>
      <c r="C236" s="40">
        <v>5</v>
      </c>
      <c r="D236" s="2" t="s">
        <v>82</v>
      </c>
      <c r="E236" s="40">
        <v>851</v>
      </c>
      <c r="F236" s="3" t="s">
        <v>122</v>
      </c>
      <c r="G236" s="3" t="s">
        <v>13</v>
      </c>
      <c r="H236" s="3" t="s">
        <v>238</v>
      </c>
      <c r="I236" s="3"/>
      <c r="J236" s="13">
        <f t="shared" ref="J236:L237" si="160">J237</f>
        <v>0</v>
      </c>
      <c r="K236" s="13">
        <f t="shared" si="160"/>
        <v>0</v>
      </c>
      <c r="L236" s="13">
        <f t="shared" si="160"/>
        <v>0</v>
      </c>
    </row>
    <row r="237" spans="1:12" ht="60" hidden="1" x14ac:dyDescent="0.25">
      <c r="A237" s="42" t="s">
        <v>92</v>
      </c>
      <c r="B237" s="40">
        <v>51</v>
      </c>
      <c r="C237" s="40">
        <v>5</v>
      </c>
      <c r="D237" s="3" t="s">
        <v>82</v>
      </c>
      <c r="E237" s="40">
        <v>851</v>
      </c>
      <c r="F237" s="3" t="s">
        <v>122</v>
      </c>
      <c r="G237" s="3" t="s">
        <v>13</v>
      </c>
      <c r="H237" s="3" t="s">
        <v>238</v>
      </c>
      <c r="I237" s="3" t="s">
        <v>93</v>
      </c>
      <c r="J237" s="5">
        <f t="shared" si="160"/>
        <v>0</v>
      </c>
      <c r="K237" s="5">
        <f t="shared" si="160"/>
        <v>0</v>
      </c>
      <c r="L237" s="5">
        <f t="shared" ref="L237" si="161">L238</f>
        <v>0</v>
      </c>
    </row>
    <row r="238" spans="1:12" hidden="1" x14ac:dyDescent="0.25">
      <c r="A238" s="42" t="s">
        <v>94</v>
      </c>
      <c r="B238" s="40">
        <v>51</v>
      </c>
      <c r="C238" s="40">
        <v>5</v>
      </c>
      <c r="D238" s="3" t="s">
        <v>82</v>
      </c>
      <c r="E238" s="40">
        <v>851</v>
      </c>
      <c r="F238" s="3" t="s">
        <v>122</v>
      </c>
      <c r="G238" s="3" t="s">
        <v>13</v>
      </c>
      <c r="H238" s="3" t="s">
        <v>238</v>
      </c>
      <c r="I238" s="3" t="s">
        <v>95</v>
      </c>
      <c r="J238" s="5">
        <f>'6.ВС'!J193</f>
        <v>0</v>
      </c>
      <c r="K238" s="5">
        <f>'6.ВС'!K193</f>
        <v>0</v>
      </c>
      <c r="L238" s="5">
        <f>'6.ВС'!L193</f>
        <v>0</v>
      </c>
    </row>
    <row r="239" spans="1:12" ht="43.5" hidden="1" customHeight="1" x14ac:dyDescent="0.25">
      <c r="A239" s="41" t="s">
        <v>363</v>
      </c>
      <c r="B239" s="40">
        <v>51</v>
      </c>
      <c r="C239" s="40">
        <v>6</v>
      </c>
      <c r="D239" s="3"/>
      <c r="E239" s="40"/>
      <c r="F239" s="2"/>
      <c r="G239" s="3"/>
      <c r="H239" s="3"/>
      <c r="I239" s="2"/>
      <c r="J239" s="13">
        <f t="shared" ref="J239" si="162">J241</f>
        <v>0</v>
      </c>
      <c r="K239" s="13">
        <f t="shared" ref="K239" si="163">K241</f>
        <v>0</v>
      </c>
      <c r="L239" s="13">
        <f t="shared" ref="L239" si="164">L241</f>
        <v>0</v>
      </c>
    </row>
    <row r="240" spans="1:12" ht="46.5" hidden="1" customHeight="1" x14ac:dyDescent="0.25">
      <c r="A240" s="41" t="s">
        <v>239</v>
      </c>
      <c r="B240" s="40">
        <v>51</v>
      </c>
      <c r="C240" s="40">
        <v>6</v>
      </c>
      <c r="D240" s="3" t="s">
        <v>139</v>
      </c>
      <c r="E240" s="40"/>
      <c r="F240" s="2"/>
      <c r="G240" s="3"/>
      <c r="H240" s="3"/>
      <c r="I240" s="2"/>
      <c r="J240" s="13">
        <f t="shared" ref="J240:L241" si="165">J241</f>
        <v>0</v>
      </c>
      <c r="K240" s="13">
        <f t="shared" si="165"/>
        <v>0</v>
      </c>
      <c r="L240" s="13">
        <f t="shared" si="165"/>
        <v>0</v>
      </c>
    </row>
    <row r="241" spans="1:12" s="1" customFormat="1" ht="30" hidden="1" x14ac:dyDescent="0.25">
      <c r="A241" s="41" t="s">
        <v>6</v>
      </c>
      <c r="B241" s="40">
        <v>51</v>
      </c>
      <c r="C241" s="40">
        <v>6</v>
      </c>
      <c r="D241" s="3" t="s">
        <v>139</v>
      </c>
      <c r="E241" s="40">
        <v>851</v>
      </c>
      <c r="F241" s="2"/>
      <c r="G241" s="3"/>
      <c r="H241" s="3"/>
      <c r="I241" s="2"/>
      <c r="J241" s="13">
        <f t="shared" si="165"/>
        <v>0</v>
      </c>
      <c r="K241" s="13">
        <f t="shared" si="165"/>
        <v>0</v>
      </c>
      <c r="L241" s="13">
        <f t="shared" ref="L241:L243" si="166">L242</f>
        <v>0</v>
      </c>
    </row>
    <row r="242" spans="1:12" s="1" customFormat="1" ht="45" hidden="1" x14ac:dyDescent="0.25">
      <c r="A242" s="41" t="s">
        <v>344</v>
      </c>
      <c r="B242" s="40">
        <v>51</v>
      </c>
      <c r="C242" s="40">
        <v>6</v>
      </c>
      <c r="D242" s="3" t="s">
        <v>139</v>
      </c>
      <c r="E242" s="40">
        <v>851</v>
      </c>
      <c r="F242" s="2" t="s">
        <v>122</v>
      </c>
      <c r="G242" s="2" t="s">
        <v>58</v>
      </c>
      <c r="H242" s="2" t="s">
        <v>309</v>
      </c>
      <c r="I242" s="2"/>
      <c r="J242" s="13">
        <f t="shared" ref="J242:L243" si="167">J243</f>
        <v>0</v>
      </c>
      <c r="K242" s="13">
        <f t="shared" si="167"/>
        <v>0</v>
      </c>
      <c r="L242" s="13">
        <f t="shared" si="167"/>
        <v>0</v>
      </c>
    </row>
    <row r="243" spans="1:12" s="1" customFormat="1" ht="30" hidden="1" x14ac:dyDescent="0.25">
      <c r="A243" s="41" t="s">
        <v>126</v>
      </c>
      <c r="B243" s="40">
        <v>51</v>
      </c>
      <c r="C243" s="40">
        <v>6</v>
      </c>
      <c r="D243" s="3" t="s">
        <v>139</v>
      </c>
      <c r="E243" s="40">
        <v>851</v>
      </c>
      <c r="F243" s="2" t="s">
        <v>122</v>
      </c>
      <c r="G243" s="2" t="s">
        <v>58</v>
      </c>
      <c r="H243" s="2" t="s">
        <v>309</v>
      </c>
      <c r="I243" s="2" t="s">
        <v>127</v>
      </c>
      <c r="J243" s="13">
        <f t="shared" si="167"/>
        <v>0</v>
      </c>
      <c r="K243" s="13">
        <f t="shared" si="167"/>
        <v>0</v>
      </c>
      <c r="L243" s="13">
        <f t="shared" si="166"/>
        <v>0</v>
      </c>
    </row>
    <row r="244" spans="1:12" ht="45.75" hidden="1" customHeight="1" x14ac:dyDescent="0.25">
      <c r="A244" s="41" t="s">
        <v>128</v>
      </c>
      <c r="B244" s="40">
        <v>51</v>
      </c>
      <c r="C244" s="40">
        <v>6</v>
      </c>
      <c r="D244" s="3" t="s">
        <v>139</v>
      </c>
      <c r="E244" s="40">
        <v>851</v>
      </c>
      <c r="F244" s="2" t="s">
        <v>122</v>
      </c>
      <c r="G244" s="2" t="s">
        <v>58</v>
      </c>
      <c r="H244" s="2" t="s">
        <v>309</v>
      </c>
      <c r="I244" s="2" t="s">
        <v>129</v>
      </c>
      <c r="J244" s="13">
        <f>'6.ВС'!J196</f>
        <v>0</v>
      </c>
      <c r="K244" s="13">
        <f>'6.ВС'!K196</f>
        <v>0</v>
      </c>
      <c r="L244" s="13">
        <f>'6.ВС'!L196</f>
        <v>0</v>
      </c>
    </row>
    <row r="245" spans="1:12" ht="50.25" customHeight="1" x14ac:dyDescent="0.25">
      <c r="A245" s="41" t="s">
        <v>359</v>
      </c>
      <c r="B245" s="4">
        <v>52</v>
      </c>
      <c r="C245" s="4"/>
      <c r="D245" s="4"/>
      <c r="E245" s="14"/>
      <c r="F245" s="14"/>
      <c r="G245" s="14"/>
      <c r="H245" s="4"/>
      <c r="I245" s="2"/>
      <c r="J245" s="13">
        <f t="shared" ref="J245" si="168">J246+J251+J311+J318+J335+J340+J347</f>
        <v>4680818</v>
      </c>
      <c r="K245" s="13">
        <f t="shared" ref="K245" si="169">K246+K251+K311+K318+K335+K340+K347</f>
        <v>7968240</v>
      </c>
      <c r="L245" s="13">
        <f t="shared" ref="L245" si="170">L246+L251+L311+L318+L335+L340+L347</f>
        <v>7968240</v>
      </c>
    </row>
    <row r="246" spans="1:12" ht="43.5" hidden="1" customHeight="1" x14ac:dyDescent="0.25">
      <c r="A246" s="41" t="s">
        <v>240</v>
      </c>
      <c r="B246" s="4">
        <v>52</v>
      </c>
      <c r="C246" s="4">
        <v>0</v>
      </c>
      <c r="D246" s="4">
        <v>11</v>
      </c>
      <c r="E246" s="14"/>
      <c r="F246" s="14"/>
      <c r="G246" s="14"/>
      <c r="H246" s="4"/>
      <c r="I246" s="2"/>
      <c r="J246" s="13">
        <f t="shared" ref="J246:L249" si="171">J247</f>
        <v>0</v>
      </c>
      <c r="K246" s="13">
        <f t="shared" si="171"/>
        <v>0</v>
      </c>
      <c r="L246" s="13">
        <f t="shared" si="171"/>
        <v>0</v>
      </c>
    </row>
    <row r="247" spans="1:12" ht="45" hidden="1" x14ac:dyDescent="0.25">
      <c r="A247" s="41" t="s">
        <v>149</v>
      </c>
      <c r="B247" s="40">
        <v>52</v>
      </c>
      <c r="C247" s="40">
        <v>0</v>
      </c>
      <c r="D247" s="3" t="s">
        <v>139</v>
      </c>
      <c r="E247" s="40">
        <v>852</v>
      </c>
      <c r="F247" s="3"/>
      <c r="G247" s="3"/>
      <c r="H247" s="3"/>
      <c r="I247" s="2"/>
      <c r="J247" s="13">
        <f t="shared" si="171"/>
        <v>0</v>
      </c>
      <c r="K247" s="13">
        <f t="shared" si="171"/>
        <v>0</v>
      </c>
      <c r="L247" s="13">
        <f t="shared" ref="L247:L249" si="172">L248</f>
        <v>0</v>
      </c>
    </row>
    <row r="248" spans="1:12" ht="48" hidden="1" customHeight="1" x14ac:dyDescent="0.25">
      <c r="A248" s="41" t="s">
        <v>20</v>
      </c>
      <c r="B248" s="40">
        <v>52</v>
      </c>
      <c r="C248" s="40">
        <v>0</v>
      </c>
      <c r="D248" s="2" t="s">
        <v>139</v>
      </c>
      <c r="E248" s="40">
        <v>852</v>
      </c>
      <c r="F248" s="2" t="s">
        <v>101</v>
      </c>
      <c r="G248" s="2" t="s">
        <v>64</v>
      </c>
      <c r="H248" s="2" t="s">
        <v>259</v>
      </c>
      <c r="I248" s="2"/>
      <c r="J248" s="13">
        <f t="shared" si="171"/>
        <v>0</v>
      </c>
      <c r="K248" s="13">
        <f t="shared" si="171"/>
        <v>0</v>
      </c>
      <c r="L248" s="13">
        <f t="shared" si="172"/>
        <v>0</v>
      </c>
    </row>
    <row r="249" spans="1:12" ht="123.75" hidden="1" customHeight="1" x14ac:dyDescent="0.25">
      <c r="A249" s="41" t="s">
        <v>16</v>
      </c>
      <c r="B249" s="40">
        <v>52</v>
      </c>
      <c r="C249" s="40">
        <v>0</v>
      </c>
      <c r="D249" s="2" t="s">
        <v>139</v>
      </c>
      <c r="E249" s="40">
        <v>852</v>
      </c>
      <c r="F249" s="2" t="s">
        <v>101</v>
      </c>
      <c r="G249" s="2" t="s">
        <v>64</v>
      </c>
      <c r="H249" s="2" t="s">
        <v>259</v>
      </c>
      <c r="I249" s="2" t="s">
        <v>18</v>
      </c>
      <c r="J249" s="13">
        <f t="shared" si="171"/>
        <v>0</v>
      </c>
      <c r="K249" s="13">
        <f t="shared" si="171"/>
        <v>0</v>
      </c>
      <c r="L249" s="13">
        <f t="shared" si="172"/>
        <v>0</v>
      </c>
    </row>
    <row r="250" spans="1:12" ht="45" hidden="1" x14ac:dyDescent="0.25">
      <c r="A250" s="41" t="s">
        <v>8</v>
      </c>
      <c r="B250" s="40">
        <v>52</v>
      </c>
      <c r="C250" s="40">
        <v>0</v>
      </c>
      <c r="D250" s="2" t="s">
        <v>139</v>
      </c>
      <c r="E250" s="40">
        <v>852</v>
      </c>
      <c r="F250" s="2" t="s">
        <v>101</v>
      </c>
      <c r="G250" s="2" t="s">
        <v>64</v>
      </c>
      <c r="H250" s="2" t="s">
        <v>259</v>
      </c>
      <c r="I250" s="2" t="s">
        <v>19</v>
      </c>
      <c r="J250" s="13">
        <f>'6.ВС'!J331</f>
        <v>0</v>
      </c>
      <c r="K250" s="13">
        <f>'6.ВС'!K331</f>
        <v>0</v>
      </c>
      <c r="L250" s="13">
        <f>'6.ВС'!L331</f>
        <v>0</v>
      </c>
    </row>
    <row r="251" spans="1:12" ht="79.5" customHeight="1" x14ac:dyDescent="0.25">
      <c r="A251" s="41" t="s">
        <v>308</v>
      </c>
      <c r="B251" s="40">
        <v>52</v>
      </c>
      <c r="C251" s="40">
        <v>0</v>
      </c>
      <c r="D251" s="2" t="s">
        <v>82</v>
      </c>
      <c r="E251" s="40"/>
      <c r="F251" s="2"/>
      <c r="G251" s="2"/>
      <c r="H251" s="2"/>
      <c r="I251" s="2"/>
      <c r="J251" s="13">
        <f t="shared" ref="J251:L251" si="173">J252</f>
        <v>4680818</v>
      </c>
      <c r="K251" s="13">
        <f t="shared" si="173"/>
        <v>7968240</v>
      </c>
      <c r="L251" s="13">
        <f t="shared" si="173"/>
        <v>7968240</v>
      </c>
    </row>
    <row r="252" spans="1:12" ht="45" x14ac:dyDescent="0.25">
      <c r="A252" s="41" t="s">
        <v>149</v>
      </c>
      <c r="B252" s="40">
        <v>52</v>
      </c>
      <c r="C252" s="40">
        <v>0</v>
      </c>
      <c r="D252" s="3" t="s">
        <v>82</v>
      </c>
      <c r="E252" s="40">
        <v>852</v>
      </c>
      <c r="F252" s="3"/>
      <c r="G252" s="3"/>
      <c r="H252" s="3"/>
      <c r="I252" s="2"/>
      <c r="J252" s="13">
        <f>J253+J259+J256+J262+J265+J268+J271+J274+J281+J284+J287+J290+J293+J296+J299+J302+J305+J308</f>
        <v>4680818</v>
      </c>
      <c r="K252" s="13">
        <f t="shared" ref="K252:L252" si="174">K253+K259+K256+K262+K265+K268+K271+K274+K281+K284+K287+K290+K296+K299+K302+K305+K308</f>
        <v>7968240</v>
      </c>
      <c r="L252" s="13">
        <f t="shared" si="174"/>
        <v>7968240</v>
      </c>
    </row>
    <row r="253" spans="1:12" ht="77.25" hidden="1" customHeight="1" x14ac:dyDescent="0.25">
      <c r="A253" s="72" t="s">
        <v>438</v>
      </c>
      <c r="B253" s="32">
        <v>52</v>
      </c>
      <c r="C253" s="32">
        <v>0</v>
      </c>
      <c r="D253" s="33" t="s">
        <v>82</v>
      </c>
      <c r="E253" s="32">
        <v>852</v>
      </c>
      <c r="F253" s="34" t="s">
        <v>101</v>
      </c>
      <c r="G253" s="34" t="s">
        <v>56</v>
      </c>
      <c r="H253" s="34" t="s">
        <v>439</v>
      </c>
      <c r="I253" s="2"/>
      <c r="J253" s="13">
        <f t="shared" ref="J253:L257" si="175">J254</f>
        <v>0</v>
      </c>
      <c r="K253" s="13">
        <f t="shared" si="175"/>
        <v>0</v>
      </c>
      <c r="L253" s="13">
        <f t="shared" si="175"/>
        <v>0</v>
      </c>
    </row>
    <row r="254" spans="1:12" ht="75" hidden="1" x14ac:dyDescent="0.25">
      <c r="A254" s="42" t="s">
        <v>53</v>
      </c>
      <c r="B254" s="40">
        <v>52</v>
      </c>
      <c r="C254" s="40">
        <v>0</v>
      </c>
      <c r="D254" s="2" t="s">
        <v>82</v>
      </c>
      <c r="E254" s="40">
        <v>852</v>
      </c>
      <c r="F254" s="2" t="s">
        <v>101</v>
      </c>
      <c r="G254" s="2" t="s">
        <v>56</v>
      </c>
      <c r="H254" s="2" t="s">
        <v>439</v>
      </c>
      <c r="I254" s="2" t="s">
        <v>107</v>
      </c>
      <c r="J254" s="13">
        <f t="shared" si="175"/>
        <v>0</v>
      </c>
      <c r="K254" s="13">
        <f t="shared" si="175"/>
        <v>0</v>
      </c>
      <c r="L254" s="13">
        <f t="shared" ref="L254:L257" si="176">L255</f>
        <v>0</v>
      </c>
    </row>
    <row r="255" spans="1:12" ht="33" hidden="1" customHeight="1" x14ac:dyDescent="0.25">
      <c r="A255" s="42" t="s">
        <v>108</v>
      </c>
      <c r="B255" s="40">
        <v>52</v>
      </c>
      <c r="C255" s="40">
        <v>0</v>
      </c>
      <c r="D255" s="2" t="s">
        <v>82</v>
      </c>
      <c r="E255" s="40">
        <v>852</v>
      </c>
      <c r="F255" s="2" t="s">
        <v>101</v>
      </c>
      <c r="G255" s="2" t="s">
        <v>11</v>
      </c>
      <c r="H255" s="2" t="s">
        <v>439</v>
      </c>
      <c r="I255" s="2" t="s">
        <v>109</v>
      </c>
      <c r="J255" s="13">
        <f>'6.ВС'!J266</f>
        <v>0</v>
      </c>
      <c r="K255" s="13">
        <f>'6.ВС'!K266</f>
        <v>0</v>
      </c>
      <c r="L255" s="13">
        <f>'6.ВС'!L266</f>
        <v>0</v>
      </c>
    </row>
    <row r="256" spans="1:12" ht="105.75" hidden="1" customHeight="1" x14ac:dyDescent="0.25">
      <c r="A256" s="72" t="s">
        <v>433</v>
      </c>
      <c r="B256" s="32">
        <v>52</v>
      </c>
      <c r="C256" s="32">
        <v>0</v>
      </c>
      <c r="D256" s="34" t="s">
        <v>82</v>
      </c>
      <c r="E256" s="32">
        <v>852</v>
      </c>
      <c r="F256" s="34"/>
      <c r="G256" s="34"/>
      <c r="H256" s="34" t="s">
        <v>440</v>
      </c>
      <c r="I256" s="2"/>
      <c r="J256" s="13">
        <f t="shared" si="175"/>
        <v>0</v>
      </c>
      <c r="K256" s="13">
        <f t="shared" si="175"/>
        <v>0</v>
      </c>
      <c r="L256" s="13">
        <f t="shared" si="176"/>
        <v>0</v>
      </c>
    </row>
    <row r="257" spans="1:12" ht="33" hidden="1" customHeight="1" x14ac:dyDescent="0.25">
      <c r="A257" s="42" t="s">
        <v>53</v>
      </c>
      <c r="B257" s="40">
        <v>52</v>
      </c>
      <c r="C257" s="40">
        <v>0</v>
      </c>
      <c r="D257" s="2" t="s">
        <v>82</v>
      </c>
      <c r="E257" s="40">
        <v>852</v>
      </c>
      <c r="F257" s="2"/>
      <c r="G257" s="2"/>
      <c r="H257" s="2" t="s">
        <v>440</v>
      </c>
      <c r="I257" s="2" t="s">
        <v>107</v>
      </c>
      <c r="J257" s="13">
        <f t="shared" si="175"/>
        <v>0</v>
      </c>
      <c r="K257" s="13">
        <f t="shared" si="175"/>
        <v>0</v>
      </c>
      <c r="L257" s="13">
        <f t="shared" si="176"/>
        <v>0</v>
      </c>
    </row>
    <row r="258" spans="1:12" ht="33" hidden="1" customHeight="1" x14ac:dyDescent="0.25">
      <c r="A258" s="42" t="s">
        <v>108</v>
      </c>
      <c r="B258" s="40">
        <v>52</v>
      </c>
      <c r="C258" s="40">
        <v>0</v>
      </c>
      <c r="D258" s="2" t="s">
        <v>82</v>
      </c>
      <c r="E258" s="40">
        <v>852</v>
      </c>
      <c r="F258" s="2"/>
      <c r="G258" s="2"/>
      <c r="H258" s="2" t="s">
        <v>440</v>
      </c>
      <c r="I258" s="2" t="s">
        <v>109</v>
      </c>
      <c r="J258" s="13">
        <f>'6.ВС'!J238</f>
        <v>0</v>
      </c>
      <c r="K258" s="13">
        <f>'6.ВС'!K238</f>
        <v>0</v>
      </c>
      <c r="L258" s="13">
        <f>'6.ВС'!L238</f>
        <v>0</v>
      </c>
    </row>
    <row r="259" spans="1:12" ht="90.75" hidden="1" customHeight="1" x14ac:dyDescent="0.25">
      <c r="A259" s="41" t="s">
        <v>175</v>
      </c>
      <c r="B259" s="40">
        <v>52</v>
      </c>
      <c r="C259" s="40">
        <v>0</v>
      </c>
      <c r="D259" s="2" t="s">
        <v>82</v>
      </c>
      <c r="E259" s="40">
        <v>852</v>
      </c>
      <c r="F259" s="2" t="s">
        <v>122</v>
      </c>
      <c r="G259" s="2" t="s">
        <v>13</v>
      </c>
      <c r="H259" s="2" t="s">
        <v>241</v>
      </c>
      <c r="I259" s="2"/>
      <c r="J259" s="13">
        <f t="shared" ref="J259:L260" si="177">J260</f>
        <v>0</v>
      </c>
      <c r="K259" s="13">
        <f t="shared" si="177"/>
        <v>0</v>
      </c>
      <c r="L259" s="13">
        <f t="shared" si="177"/>
        <v>0</v>
      </c>
    </row>
    <row r="260" spans="1:12" ht="30" hidden="1" x14ac:dyDescent="0.25">
      <c r="A260" s="41" t="s">
        <v>126</v>
      </c>
      <c r="B260" s="40">
        <v>52</v>
      </c>
      <c r="C260" s="40">
        <v>0</v>
      </c>
      <c r="D260" s="2" t="s">
        <v>82</v>
      </c>
      <c r="E260" s="40">
        <v>852</v>
      </c>
      <c r="F260" s="2" t="s">
        <v>122</v>
      </c>
      <c r="G260" s="2" t="s">
        <v>13</v>
      </c>
      <c r="H260" s="2" t="s">
        <v>241</v>
      </c>
      <c r="I260" s="2" t="s">
        <v>127</v>
      </c>
      <c r="J260" s="13">
        <f t="shared" si="177"/>
        <v>0</v>
      </c>
      <c r="K260" s="13">
        <f t="shared" si="177"/>
        <v>0</v>
      </c>
      <c r="L260" s="13">
        <f t="shared" ref="L260" si="178">L261</f>
        <v>0</v>
      </c>
    </row>
    <row r="261" spans="1:12" ht="46.5" hidden="1" customHeight="1" x14ac:dyDescent="0.25">
      <c r="A261" s="41" t="s">
        <v>128</v>
      </c>
      <c r="B261" s="40">
        <v>52</v>
      </c>
      <c r="C261" s="40">
        <v>0</v>
      </c>
      <c r="D261" s="2" t="s">
        <v>82</v>
      </c>
      <c r="E261" s="40">
        <v>852</v>
      </c>
      <c r="F261" s="2" t="s">
        <v>122</v>
      </c>
      <c r="G261" s="2" t="s">
        <v>13</v>
      </c>
      <c r="H261" s="2" t="s">
        <v>241</v>
      </c>
      <c r="I261" s="2" t="s">
        <v>129</v>
      </c>
      <c r="J261" s="13">
        <f>'6.ВС'!J350</f>
        <v>0</v>
      </c>
      <c r="K261" s="13">
        <f>'6.ВС'!K350</f>
        <v>0</v>
      </c>
      <c r="L261" s="13">
        <f>'6.ВС'!L350</f>
        <v>0</v>
      </c>
    </row>
    <row r="262" spans="1:12" ht="109.5" customHeight="1" x14ac:dyDescent="0.25">
      <c r="A262" s="42" t="s">
        <v>461</v>
      </c>
      <c r="B262" s="40">
        <v>52</v>
      </c>
      <c r="C262" s="40">
        <v>0</v>
      </c>
      <c r="D262" s="2" t="s">
        <v>82</v>
      </c>
      <c r="E262" s="40">
        <v>852</v>
      </c>
      <c r="F262" s="2"/>
      <c r="G262" s="2"/>
      <c r="H262" s="2" t="s">
        <v>462</v>
      </c>
      <c r="I262" s="2"/>
      <c r="J262" s="13">
        <f t="shared" ref="J262:L263" si="179">J263</f>
        <v>2656080</v>
      </c>
      <c r="K262" s="13">
        <f t="shared" si="179"/>
        <v>7968240</v>
      </c>
      <c r="L262" s="13">
        <f t="shared" si="179"/>
        <v>7968240</v>
      </c>
    </row>
    <row r="263" spans="1:12" ht="78" customHeight="1" x14ac:dyDescent="0.25">
      <c r="A263" s="42" t="s">
        <v>53</v>
      </c>
      <c r="B263" s="40">
        <v>52</v>
      </c>
      <c r="C263" s="40">
        <v>0</v>
      </c>
      <c r="D263" s="2" t="s">
        <v>82</v>
      </c>
      <c r="E263" s="40">
        <v>852</v>
      </c>
      <c r="F263" s="2"/>
      <c r="G263" s="2"/>
      <c r="H263" s="2" t="s">
        <v>462</v>
      </c>
      <c r="I263" s="2" t="s">
        <v>107</v>
      </c>
      <c r="J263" s="13">
        <f t="shared" si="179"/>
        <v>2656080</v>
      </c>
      <c r="K263" s="13">
        <f t="shared" si="179"/>
        <v>7968240</v>
      </c>
      <c r="L263" s="13">
        <f t="shared" si="179"/>
        <v>7968240</v>
      </c>
    </row>
    <row r="264" spans="1:12" ht="17.25" customHeight="1" x14ac:dyDescent="0.25">
      <c r="A264" s="42" t="s">
        <v>108</v>
      </c>
      <c r="B264" s="40">
        <v>52</v>
      </c>
      <c r="C264" s="40">
        <v>0</v>
      </c>
      <c r="D264" s="2" t="s">
        <v>82</v>
      </c>
      <c r="E264" s="40">
        <v>852</v>
      </c>
      <c r="F264" s="2"/>
      <c r="G264" s="2"/>
      <c r="H264" s="2" t="s">
        <v>462</v>
      </c>
      <c r="I264" s="2" t="s">
        <v>109</v>
      </c>
      <c r="J264" s="13">
        <f>'6.ВС'!J269</f>
        <v>2656080</v>
      </c>
      <c r="K264" s="13">
        <f>'6.ВС'!K269</f>
        <v>7968240</v>
      </c>
      <c r="L264" s="13">
        <f>'6.ВС'!L269</f>
        <v>7968240</v>
      </c>
    </row>
    <row r="265" spans="1:12" ht="45" hidden="1" x14ac:dyDescent="0.25">
      <c r="A265" s="41" t="s">
        <v>151</v>
      </c>
      <c r="B265" s="40">
        <v>52</v>
      </c>
      <c r="C265" s="40">
        <v>0</v>
      </c>
      <c r="D265" s="3" t="s">
        <v>82</v>
      </c>
      <c r="E265" s="40">
        <v>852</v>
      </c>
      <c r="F265" s="3" t="s">
        <v>101</v>
      </c>
      <c r="G265" s="3" t="s">
        <v>11</v>
      </c>
      <c r="H265" s="3" t="s">
        <v>291</v>
      </c>
      <c r="I265" s="3"/>
      <c r="J265" s="5">
        <f t="shared" ref="J265:L266" si="180">J266</f>
        <v>0</v>
      </c>
      <c r="K265" s="5">
        <f t="shared" si="180"/>
        <v>0</v>
      </c>
      <c r="L265" s="5">
        <f t="shared" si="180"/>
        <v>0</v>
      </c>
    </row>
    <row r="266" spans="1:12" ht="75" hidden="1" x14ac:dyDescent="0.25">
      <c r="A266" s="42" t="s">
        <v>53</v>
      </c>
      <c r="B266" s="40">
        <v>52</v>
      </c>
      <c r="C266" s="40">
        <v>0</v>
      </c>
      <c r="D266" s="3" t="s">
        <v>82</v>
      </c>
      <c r="E266" s="40">
        <v>852</v>
      </c>
      <c r="F266" s="3" t="s">
        <v>101</v>
      </c>
      <c r="G266" s="3" t="s">
        <v>11</v>
      </c>
      <c r="H266" s="3" t="s">
        <v>291</v>
      </c>
      <c r="I266" s="3" t="s">
        <v>107</v>
      </c>
      <c r="J266" s="13">
        <f t="shared" si="180"/>
        <v>0</v>
      </c>
      <c r="K266" s="13">
        <f t="shared" si="180"/>
        <v>0</v>
      </c>
      <c r="L266" s="13">
        <f t="shared" ref="L266" si="181">L267</f>
        <v>0</v>
      </c>
    </row>
    <row r="267" spans="1:12" ht="30.75" hidden="1" customHeight="1" x14ac:dyDescent="0.25">
      <c r="A267" s="42" t="s">
        <v>108</v>
      </c>
      <c r="B267" s="40">
        <v>52</v>
      </c>
      <c r="C267" s="40">
        <v>0</v>
      </c>
      <c r="D267" s="2" t="s">
        <v>82</v>
      </c>
      <c r="E267" s="40">
        <v>852</v>
      </c>
      <c r="F267" s="2" t="s">
        <v>101</v>
      </c>
      <c r="G267" s="2" t="s">
        <v>11</v>
      </c>
      <c r="H267" s="2" t="s">
        <v>291</v>
      </c>
      <c r="I267" s="2" t="s">
        <v>109</v>
      </c>
      <c r="J267" s="13">
        <f>'6.ВС'!J241</f>
        <v>0</v>
      </c>
      <c r="K267" s="13">
        <f>'6.ВС'!K241</f>
        <v>0</v>
      </c>
      <c r="L267" s="13">
        <f>'6.ВС'!L241</f>
        <v>0</v>
      </c>
    </row>
    <row r="268" spans="1:12" ht="30" hidden="1" x14ac:dyDescent="0.25">
      <c r="A268" s="41" t="s">
        <v>159</v>
      </c>
      <c r="B268" s="40">
        <v>52</v>
      </c>
      <c r="C268" s="40">
        <v>0</v>
      </c>
      <c r="D268" s="2" t="s">
        <v>82</v>
      </c>
      <c r="E268" s="40">
        <v>852</v>
      </c>
      <c r="F268" s="2" t="s">
        <v>101</v>
      </c>
      <c r="G268" s="2" t="s">
        <v>56</v>
      </c>
      <c r="H268" s="2" t="s">
        <v>295</v>
      </c>
      <c r="I268" s="2"/>
      <c r="J268" s="13">
        <f t="shared" ref="J268:L269" si="182">J269</f>
        <v>0</v>
      </c>
      <c r="K268" s="13">
        <f t="shared" si="182"/>
        <v>0</v>
      </c>
      <c r="L268" s="13">
        <f t="shared" si="182"/>
        <v>0</v>
      </c>
    </row>
    <row r="269" spans="1:12" ht="75" hidden="1" x14ac:dyDescent="0.25">
      <c r="A269" s="42" t="s">
        <v>53</v>
      </c>
      <c r="B269" s="40">
        <v>52</v>
      </c>
      <c r="C269" s="40">
        <v>0</v>
      </c>
      <c r="D269" s="3" t="s">
        <v>82</v>
      </c>
      <c r="E269" s="40">
        <v>852</v>
      </c>
      <c r="F269" s="2" t="s">
        <v>101</v>
      </c>
      <c r="G269" s="3" t="s">
        <v>56</v>
      </c>
      <c r="H269" s="2" t="s">
        <v>295</v>
      </c>
      <c r="I269" s="2" t="s">
        <v>107</v>
      </c>
      <c r="J269" s="13">
        <f t="shared" si="182"/>
        <v>0</v>
      </c>
      <c r="K269" s="13">
        <f t="shared" si="182"/>
        <v>0</v>
      </c>
      <c r="L269" s="13">
        <f t="shared" ref="L269" si="183">L270</f>
        <v>0</v>
      </c>
    </row>
    <row r="270" spans="1:12" ht="34.5" hidden="1" customHeight="1" x14ac:dyDescent="0.25">
      <c r="A270" s="42" t="s">
        <v>108</v>
      </c>
      <c r="B270" s="40">
        <v>52</v>
      </c>
      <c r="C270" s="40">
        <v>0</v>
      </c>
      <c r="D270" s="3" t="s">
        <v>82</v>
      </c>
      <c r="E270" s="40">
        <v>852</v>
      </c>
      <c r="F270" s="2" t="s">
        <v>101</v>
      </c>
      <c r="G270" s="3" t="s">
        <v>56</v>
      </c>
      <c r="H270" s="2" t="s">
        <v>295</v>
      </c>
      <c r="I270" s="2" t="s">
        <v>109</v>
      </c>
      <c r="J270" s="13">
        <f>'6.ВС'!J272</f>
        <v>0</v>
      </c>
      <c r="K270" s="13">
        <f>'6.ВС'!K272</f>
        <v>0</v>
      </c>
      <c r="L270" s="13">
        <f>'6.ВС'!L272</f>
        <v>0</v>
      </c>
    </row>
    <row r="271" spans="1:12" ht="45" hidden="1" x14ac:dyDescent="0.25">
      <c r="A271" s="41" t="s">
        <v>164</v>
      </c>
      <c r="B271" s="40">
        <v>52</v>
      </c>
      <c r="C271" s="40">
        <v>0</v>
      </c>
      <c r="D271" s="3" t="s">
        <v>82</v>
      </c>
      <c r="E271" s="40">
        <v>852</v>
      </c>
      <c r="F271" s="3" t="s">
        <v>101</v>
      </c>
      <c r="G271" s="3" t="s">
        <v>56</v>
      </c>
      <c r="H271" s="3" t="s">
        <v>296</v>
      </c>
      <c r="I271" s="2"/>
      <c r="J271" s="13">
        <f t="shared" ref="J271:L272" si="184">J272</f>
        <v>0</v>
      </c>
      <c r="K271" s="13">
        <f t="shared" si="184"/>
        <v>0</v>
      </c>
      <c r="L271" s="13">
        <f t="shared" si="184"/>
        <v>0</v>
      </c>
    </row>
    <row r="272" spans="1:12" ht="75" hidden="1" x14ac:dyDescent="0.25">
      <c r="A272" s="42" t="s">
        <v>53</v>
      </c>
      <c r="B272" s="40">
        <v>52</v>
      </c>
      <c r="C272" s="40">
        <v>0</v>
      </c>
      <c r="D272" s="3" t="s">
        <v>82</v>
      </c>
      <c r="E272" s="40">
        <v>852</v>
      </c>
      <c r="F272" s="2" t="s">
        <v>101</v>
      </c>
      <c r="G272" s="3" t="s">
        <v>56</v>
      </c>
      <c r="H272" s="3" t="s">
        <v>296</v>
      </c>
      <c r="I272" s="2" t="s">
        <v>107</v>
      </c>
      <c r="J272" s="13">
        <f t="shared" si="184"/>
        <v>0</v>
      </c>
      <c r="K272" s="13">
        <f t="shared" si="184"/>
        <v>0</v>
      </c>
      <c r="L272" s="13">
        <f t="shared" ref="L272" si="185">L273</f>
        <v>0</v>
      </c>
    </row>
    <row r="273" spans="1:12" ht="33.75" hidden="1" customHeight="1" x14ac:dyDescent="0.25">
      <c r="A273" s="42" t="s">
        <v>108</v>
      </c>
      <c r="B273" s="40">
        <v>52</v>
      </c>
      <c r="C273" s="40">
        <v>0</v>
      </c>
      <c r="D273" s="3" t="s">
        <v>82</v>
      </c>
      <c r="E273" s="40">
        <v>852</v>
      </c>
      <c r="F273" s="2" t="s">
        <v>101</v>
      </c>
      <c r="G273" s="3" t="s">
        <v>56</v>
      </c>
      <c r="H273" s="3" t="s">
        <v>296</v>
      </c>
      <c r="I273" s="2" t="s">
        <v>109</v>
      </c>
      <c r="J273" s="13">
        <f>'6.ВС'!J309</f>
        <v>0</v>
      </c>
      <c r="K273" s="13">
        <f>'6.ВС'!K309</f>
        <v>0</v>
      </c>
      <c r="L273" s="13">
        <f>'6.ВС'!L309</f>
        <v>0</v>
      </c>
    </row>
    <row r="274" spans="1:12" ht="75" hidden="1" x14ac:dyDescent="0.25">
      <c r="A274" s="41" t="s">
        <v>171</v>
      </c>
      <c r="B274" s="40">
        <v>52</v>
      </c>
      <c r="C274" s="40">
        <v>0</v>
      </c>
      <c r="D274" s="2" t="s">
        <v>82</v>
      </c>
      <c r="E274" s="40">
        <v>852</v>
      </c>
      <c r="F274" s="2" t="s">
        <v>101</v>
      </c>
      <c r="G274" s="2" t="s">
        <v>64</v>
      </c>
      <c r="H274" s="2" t="s">
        <v>298</v>
      </c>
      <c r="I274" s="2"/>
      <c r="J274" s="13">
        <f>J275+J277+J279</f>
        <v>0</v>
      </c>
      <c r="K274" s="13">
        <f>K275+K277+K279</f>
        <v>0</v>
      </c>
      <c r="L274" s="13">
        <f>L275+L277+L279</f>
        <v>0</v>
      </c>
    </row>
    <row r="275" spans="1:12" ht="123" hidden="1" customHeight="1" x14ac:dyDescent="0.25">
      <c r="A275" s="41" t="s">
        <v>16</v>
      </c>
      <c r="B275" s="40">
        <v>52</v>
      </c>
      <c r="C275" s="40">
        <v>0</v>
      </c>
      <c r="D275" s="2" t="s">
        <v>82</v>
      </c>
      <c r="E275" s="40">
        <v>852</v>
      </c>
      <c r="F275" s="2" t="s">
        <v>101</v>
      </c>
      <c r="G275" s="2" t="s">
        <v>64</v>
      </c>
      <c r="H275" s="2" t="s">
        <v>298</v>
      </c>
      <c r="I275" s="2" t="s">
        <v>18</v>
      </c>
      <c r="J275" s="13">
        <f t="shared" ref="J275:L275" si="186">J276</f>
        <v>0</v>
      </c>
      <c r="K275" s="13">
        <f t="shared" si="186"/>
        <v>0</v>
      </c>
      <c r="L275" s="13">
        <f t="shared" si="186"/>
        <v>0</v>
      </c>
    </row>
    <row r="276" spans="1:12" ht="45" hidden="1" x14ac:dyDescent="0.25">
      <c r="A276" s="41" t="s">
        <v>8</v>
      </c>
      <c r="B276" s="40">
        <v>52</v>
      </c>
      <c r="C276" s="40">
        <v>0</v>
      </c>
      <c r="D276" s="3" t="s">
        <v>82</v>
      </c>
      <c r="E276" s="40">
        <v>852</v>
      </c>
      <c r="F276" s="2" t="s">
        <v>101</v>
      </c>
      <c r="G276" s="2" t="s">
        <v>64</v>
      </c>
      <c r="H276" s="2" t="s">
        <v>298</v>
      </c>
      <c r="I276" s="2" t="s">
        <v>19</v>
      </c>
      <c r="J276" s="13">
        <f>'6.ВС'!J334</f>
        <v>0</v>
      </c>
      <c r="K276" s="13">
        <f>'6.ВС'!K334</f>
        <v>0</v>
      </c>
      <c r="L276" s="13">
        <f>'6.ВС'!L334</f>
        <v>0</v>
      </c>
    </row>
    <row r="277" spans="1:12" ht="60" hidden="1" x14ac:dyDescent="0.25">
      <c r="A277" s="42" t="s">
        <v>22</v>
      </c>
      <c r="B277" s="40">
        <v>52</v>
      </c>
      <c r="C277" s="40">
        <v>0</v>
      </c>
      <c r="D277" s="3" t="s">
        <v>82</v>
      </c>
      <c r="E277" s="40">
        <v>852</v>
      </c>
      <c r="F277" s="2" t="s">
        <v>101</v>
      </c>
      <c r="G277" s="2" t="s">
        <v>64</v>
      </c>
      <c r="H277" s="2" t="s">
        <v>298</v>
      </c>
      <c r="I277" s="2" t="s">
        <v>23</v>
      </c>
      <c r="J277" s="13">
        <f t="shared" ref="J277:L277" si="187">J278</f>
        <v>0</v>
      </c>
      <c r="K277" s="13">
        <f t="shared" si="187"/>
        <v>0</v>
      </c>
      <c r="L277" s="13">
        <f t="shared" si="187"/>
        <v>0</v>
      </c>
    </row>
    <row r="278" spans="1:12" ht="60" hidden="1" x14ac:dyDescent="0.25">
      <c r="A278" s="42" t="s">
        <v>9</v>
      </c>
      <c r="B278" s="40">
        <v>52</v>
      </c>
      <c r="C278" s="40">
        <v>0</v>
      </c>
      <c r="D278" s="3" t="s">
        <v>82</v>
      </c>
      <c r="E278" s="40">
        <v>852</v>
      </c>
      <c r="F278" s="2" t="s">
        <v>101</v>
      </c>
      <c r="G278" s="2" t="s">
        <v>64</v>
      </c>
      <c r="H278" s="2" t="s">
        <v>298</v>
      </c>
      <c r="I278" s="2" t="s">
        <v>24</v>
      </c>
      <c r="J278" s="13">
        <f>'6.ВС'!J336</f>
        <v>0</v>
      </c>
      <c r="K278" s="13">
        <f>'6.ВС'!K336</f>
        <v>0</v>
      </c>
      <c r="L278" s="13">
        <f>'6.ВС'!L336</f>
        <v>0</v>
      </c>
    </row>
    <row r="279" spans="1:12" ht="30" hidden="1" x14ac:dyDescent="0.25">
      <c r="A279" s="42" t="s">
        <v>25</v>
      </c>
      <c r="B279" s="40">
        <v>52</v>
      </c>
      <c r="C279" s="40">
        <v>0</v>
      </c>
      <c r="D279" s="2" t="s">
        <v>82</v>
      </c>
      <c r="E279" s="40">
        <v>852</v>
      </c>
      <c r="F279" s="2" t="s">
        <v>101</v>
      </c>
      <c r="G279" s="2" t="s">
        <v>64</v>
      </c>
      <c r="H279" s="2" t="s">
        <v>298</v>
      </c>
      <c r="I279" s="2" t="s">
        <v>26</v>
      </c>
      <c r="J279" s="13">
        <f t="shared" ref="J279:L279" si="188">J280</f>
        <v>0</v>
      </c>
      <c r="K279" s="13">
        <f t="shared" si="188"/>
        <v>0</v>
      </c>
      <c r="L279" s="13">
        <f t="shared" si="188"/>
        <v>0</v>
      </c>
    </row>
    <row r="280" spans="1:12" ht="30" hidden="1" x14ac:dyDescent="0.25">
      <c r="A280" s="42" t="s">
        <v>27</v>
      </c>
      <c r="B280" s="40">
        <v>52</v>
      </c>
      <c r="C280" s="40">
        <v>0</v>
      </c>
      <c r="D280" s="2" t="s">
        <v>82</v>
      </c>
      <c r="E280" s="40">
        <v>852</v>
      </c>
      <c r="F280" s="2" t="s">
        <v>101</v>
      </c>
      <c r="G280" s="2" t="s">
        <v>64</v>
      </c>
      <c r="H280" s="2" t="s">
        <v>298</v>
      </c>
      <c r="I280" s="2" t="s">
        <v>28</v>
      </c>
      <c r="J280" s="13">
        <f>'6.ВС'!J338</f>
        <v>0</v>
      </c>
      <c r="K280" s="13">
        <f>'6.ВС'!K338</f>
        <v>0</v>
      </c>
      <c r="L280" s="13">
        <f>'6.ВС'!L338</f>
        <v>0</v>
      </c>
    </row>
    <row r="281" spans="1:12" ht="63" customHeight="1" x14ac:dyDescent="0.25">
      <c r="A281" s="42" t="s">
        <v>457</v>
      </c>
      <c r="B281" s="40">
        <v>52</v>
      </c>
      <c r="C281" s="40">
        <v>0</v>
      </c>
      <c r="D281" s="3" t="s">
        <v>82</v>
      </c>
      <c r="E281" s="40">
        <v>852</v>
      </c>
      <c r="F281" s="2"/>
      <c r="G281" s="2"/>
      <c r="H281" s="2" t="s">
        <v>459</v>
      </c>
      <c r="I281" s="2"/>
      <c r="J281" s="13">
        <f t="shared" ref="J281:L282" si="189">J282</f>
        <v>368368</v>
      </c>
      <c r="K281" s="13">
        <f t="shared" si="189"/>
        <v>0</v>
      </c>
      <c r="L281" s="13">
        <f t="shared" si="189"/>
        <v>0</v>
      </c>
    </row>
    <row r="282" spans="1:12" ht="65.25" customHeight="1" x14ac:dyDescent="0.25">
      <c r="A282" s="42" t="s">
        <v>53</v>
      </c>
      <c r="B282" s="40">
        <v>52</v>
      </c>
      <c r="C282" s="40">
        <v>0</v>
      </c>
      <c r="D282" s="2" t="s">
        <v>82</v>
      </c>
      <c r="E282" s="40">
        <v>852</v>
      </c>
      <c r="F282" s="2"/>
      <c r="G282" s="2"/>
      <c r="H282" s="2" t="s">
        <v>459</v>
      </c>
      <c r="I282" s="2" t="s">
        <v>107</v>
      </c>
      <c r="J282" s="13">
        <f t="shared" si="189"/>
        <v>368368</v>
      </c>
      <c r="K282" s="13">
        <f t="shared" si="189"/>
        <v>0</v>
      </c>
      <c r="L282" s="13">
        <f t="shared" si="189"/>
        <v>0</v>
      </c>
    </row>
    <row r="283" spans="1:12" ht="30" x14ac:dyDescent="0.25">
      <c r="A283" s="42" t="s">
        <v>108</v>
      </c>
      <c r="B283" s="40">
        <v>52</v>
      </c>
      <c r="C283" s="40">
        <v>0</v>
      </c>
      <c r="D283" s="2" t="s">
        <v>82</v>
      </c>
      <c r="E283" s="40">
        <v>852</v>
      </c>
      <c r="F283" s="2"/>
      <c r="G283" s="2"/>
      <c r="H283" s="2" t="s">
        <v>459</v>
      </c>
      <c r="I283" s="2" t="s">
        <v>109</v>
      </c>
      <c r="J283" s="13">
        <f>'6.ВС'!J244+'6.ВС'!J275+'6.ВС'!J312</f>
        <v>368368</v>
      </c>
      <c r="K283" s="13">
        <f>'6.ВС'!K244+'6.ВС'!K275+'6.ВС'!K312</f>
        <v>0</v>
      </c>
      <c r="L283" s="13">
        <f>'6.ВС'!L244+'6.ВС'!L275+'6.ВС'!L312</f>
        <v>0</v>
      </c>
    </row>
    <row r="284" spans="1:12" ht="30" x14ac:dyDescent="0.25">
      <c r="A284" s="41" t="s">
        <v>293</v>
      </c>
      <c r="B284" s="40">
        <v>52</v>
      </c>
      <c r="C284" s="40">
        <v>0</v>
      </c>
      <c r="D284" s="2" t="s">
        <v>82</v>
      </c>
      <c r="E284" s="40">
        <v>852</v>
      </c>
      <c r="F284" s="3" t="s">
        <v>101</v>
      </c>
      <c r="G284" s="2" t="s">
        <v>11</v>
      </c>
      <c r="H284" s="2" t="s">
        <v>294</v>
      </c>
      <c r="I284" s="2"/>
      <c r="J284" s="13">
        <f t="shared" ref="J284:L285" si="190">J285</f>
        <v>-486933.16000000003</v>
      </c>
      <c r="K284" s="13">
        <f t="shared" si="190"/>
        <v>0</v>
      </c>
      <c r="L284" s="13">
        <f t="shared" si="190"/>
        <v>0</v>
      </c>
    </row>
    <row r="285" spans="1:12" ht="63.75" customHeight="1" x14ac:dyDescent="0.25">
      <c r="A285" s="42" t="s">
        <v>53</v>
      </c>
      <c r="B285" s="40">
        <v>52</v>
      </c>
      <c r="C285" s="40">
        <v>0</v>
      </c>
      <c r="D285" s="2" t="s">
        <v>82</v>
      </c>
      <c r="E285" s="40">
        <v>852</v>
      </c>
      <c r="F285" s="2" t="s">
        <v>101</v>
      </c>
      <c r="G285" s="2" t="s">
        <v>11</v>
      </c>
      <c r="H285" s="2" t="s">
        <v>294</v>
      </c>
      <c r="I285" s="2" t="s">
        <v>107</v>
      </c>
      <c r="J285" s="13">
        <f t="shared" si="190"/>
        <v>-486933.16000000003</v>
      </c>
      <c r="K285" s="13">
        <f t="shared" si="190"/>
        <v>0</v>
      </c>
      <c r="L285" s="13">
        <f t="shared" ref="L285" si="191">L286</f>
        <v>0</v>
      </c>
    </row>
    <row r="286" spans="1:12" ht="33" customHeight="1" x14ac:dyDescent="0.25">
      <c r="A286" s="42" t="s">
        <v>108</v>
      </c>
      <c r="B286" s="40">
        <v>52</v>
      </c>
      <c r="C286" s="40">
        <v>0</v>
      </c>
      <c r="D286" s="2" t="s">
        <v>82</v>
      </c>
      <c r="E286" s="40">
        <v>852</v>
      </c>
      <c r="F286" s="2" t="s">
        <v>101</v>
      </c>
      <c r="G286" s="2" t="s">
        <v>11</v>
      </c>
      <c r="H286" s="2" t="s">
        <v>294</v>
      </c>
      <c r="I286" s="2" t="s">
        <v>109</v>
      </c>
      <c r="J286" s="13">
        <f>'6.ВС'!J247+'6.ВС'!J278+'6.ВС'!J315</f>
        <v>-486933.16000000003</v>
      </c>
      <c r="K286" s="13">
        <f>'6.ВС'!K247+'6.ВС'!K278+'6.ВС'!K315</f>
        <v>0</v>
      </c>
      <c r="L286" s="13">
        <f>'6.ВС'!L247+'6.ВС'!L278+'6.ВС'!L315</f>
        <v>0</v>
      </c>
    </row>
    <row r="287" spans="1:12" ht="45" hidden="1" x14ac:dyDescent="0.25">
      <c r="A287" s="41" t="s">
        <v>153</v>
      </c>
      <c r="B287" s="40">
        <v>52</v>
      </c>
      <c r="C287" s="40">
        <v>0</v>
      </c>
      <c r="D287" s="2" t="s">
        <v>82</v>
      </c>
      <c r="E287" s="40">
        <v>852</v>
      </c>
      <c r="F287" s="2" t="s">
        <v>101</v>
      </c>
      <c r="G287" s="2" t="s">
        <v>56</v>
      </c>
      <c r="H287" s="2" t="s">
        <v>292</v>
      </c>
      <c r="I287" s="2"/>
      <c r="J287" s="13">
        <f t="shared" ref="J287:L291" si="192">J288</f>
        <v>0</v>
      </c>
      <c r="K287" s="13">
        <f t="shared" si="192"/>
        <v>0</v>
      </c>
      <c r="L287" s="13">
        <f t="shared" si="192"/>
        <v>0</v>
      </c>
    </row>
    <row r="288" spans="1:12" ht="75" hidden="1" x14ac:dyDescent="0.25">
      <c r="A288" s="42" t="s">
        <v>53</v>
      </c>
      <c r="B288" s="40">
        <v>52</v>
      </c>
      <c r="C288" s="40">
        <v>0</v>
      </c>
      <c r="D288" s="3" t="s">
        <v>82</v>
      </c>
      <c r="E288" s="40">
        <v>852</v>
      </c>
      <c r="F288" s="2" t="s">
        <v>101</v>
      </c>
      <c r="G288" s="3" t="s">
        <v>56</v>
      </c>
      <c r="H288" s="2" t="s">
        <v>292</v>
      </c>
      <c r="I288" s="2" t="s">
        <v>107</v>
      </c>
      <c r="J288" s="13">
        <f t="shared" si="192"/>
        <v>0</v>
      </c>
      <c r="K288" s="13">
        <f t="shared" si="192"/>
        <v>0</v>
      </c>
      <c r="L288" s="13">
        <f t="shared" ref="L288:L291" si="193">L289</f>
        <v>0</v>
      </c>
    </row>
    <row r="289" spans="1:12" ht="33.75" hidden="1" customHeight="1" x14ac:dyDescent="0.25">
      <c r="A289" s="42" t="s">
        <v>108</v>
      </c>
      <c r="B289" s="40">
        <v>52</v>
      </c>
      <c r="C289" s="40">
        <v>0</v>
      </c>
      <c r="D289" s="3" t="s">
        <v>82</v>
      </c>
      <c r="E289" s="40">
        <v>852</v>
      </c>
      <c r="F289" s="2" t="s">
        <v>101</v>
      </c>
      <c r="G289" s="3" t="s">
        <v>56</v>
      </c>
      <c r="H289" s="2" t="s">
        <v>292</v>
      </c>
      <c r="I289" s="2" t="s">
        <v>109</v>
      </c>
      <c r="J289" s="13">
        <f>'6.ВС'!J250+'6.ВС'!J281</f>
        <v>0</v>
      </c>
      <c r="K289" s="13">
        <f>'6.ВС'!K250+'6.ВС'!K281</f>
        <v>0</v>
      </c>
      <c r="L289" s="13">
        <f>'6.ВС'!L250+'6.ВС'!L281</f>
        <v>0</v>
      </c>
    </row>
    <row r="290" spans="1:12" ht="48" customHeight="1" x14ac:dyDescent="0.25">
      <c r="A290" s="42" t="s">
        <v>157</v>
      </c>
      <c r="B290" s="40">
        <v>52</v>
      </c>
      <c r="C290" s="40">
        <v>0</v>
      </c>
      <c r="D290" s="2" t="s">
        <v>82</v>
      </c>
      <c r="E290" s="40">
        <v>852</v>
      </c>
      <c r="F290" s="2" t="s">
        <v>101</v>
      </c>
      <c r="G290" s="2" t="s">
        <v>56</v>
      </c>
      <c r="H290" s="2" t="s">
        <v>443</v>
      </c>
      <c r="I290" s="2"/>
      <c r="J290" s="13">
        <f t="shared" si="192"/>
        <v>12000</v>
      </c>
      <c r="K290" s="13">
        <f t="shared" si="192"/>
        <v>0</v>
      </c>
      <c r="L290" s="13">
        <f t="shared" si="193"/>
        <v>0</v>
      </c>
    </row>
    <row r="291" spans="1:12" ht="63.75" customHeight="1" x14ac:dyDescent="0.25">
      <c r="A291" s="42" t="s">
        <v>53</v>
      </c>
      <c r="B291" s="40">
        <v>52</v>
      </c>
      <c r="C291" s="40">
        <v>0</v>
      </c>
      <c r="D291" s="3" t="s">
        <v>82</v>
      </c>
      <c r="E291" s="40">
        <v>852</v>
      </c>
      <c r="F291" s="2" t="s">
        <v>101</v>
      </c>
      <c r="G291" s="3" t="s">
        <v>56</v>
      </c>
      <c r="H291" s="2" t="s">
        <v>443</v>
      </c>
      <c r="I291" s="2" t="s">
        <v>107</v>
      </c>
      <c r="J291" s="13">
        <f t="shared" si="192"/>
        <v>12000</v>
      </c>
      <c r="K291" s="13">
        <f t="shared" si="192"/>
        <v>0</v>
      </c>
      <c r="L291" s="13">
        <f t="shared" si="193"/>
        <v>0</v>
      </c>
    </row>
    <row r="292" spans="1:12" ht="33.75" customHeight="1" x14ac:dyDescent="0.25">
      <c r="A292" s="42" t="s">
        <v>108</v>
      </c>
      <c r="B292" s="40">
        <v>52</v>
      </c>
      <c r="C292" s="40">
        <v>0</v>
      </c>
      <c r="D292" s="3" t="s">
        <v>82</v>
      </c>
      <c r="E292" s="40">
        <v>852</v>
      </c>
      <c r="F292" s="2" t="s">
        <v>101</v>
      </c>
      <c r="G292" s="3" t="s">
        <v>56</v>
      </c>
      <c r="H292" s="2" t="s">
        <v>443</v>
      </c>
      <c r="I292" s="2" t="s">
        <v>109</v>
      </c>
      <c r="J292" s="13">
        <f>'6.ВС'!J284+'6.ВС'!J253</f>
        <v>12000</v>
      </c>
      <c r="K292" s="13">
        <f>'6.ВС'!K284+'6.ВС'!K253</f>
        <v>0</v>
      </c>
      <c r="L292" s="13">
        <f>'6.ВС'!L284+'6.ВС'!L253</f>
        <v>0</v>
      </c>
    </row>
    <row r="293" spans="1:12" ht="96" customHeight="1" x14ac:dyDescent="0.25">
      <c r="A293" s="28" t="s">
        <v>476</v>
      </c>
      <c r="B293" s="73">
        <v>52</v>
      </c>
      <c r="C293" s="73">
        <v>0</v>
      </c>
      <c r="D293" s="2" t="s">
        <v>82</v>
      </c>
      <c r="E293" s="73">
        <v>852</v>
      </c>
      <c r="F293" s="2" t="s">
        <v>101</v>
      </c>
      <c r="G293" s="2" t="s">
        <v>56</v>
      </c>
      <c r="H293" s="2" t="s">
        <v>478</v>
      </c>
      <c r="I293" s="2"/>
      <c r="J293" s="13">
        <f>J294</f>
        <v>2131303.16</v>
      </c>
      <c r="K293" s="13"/>
      <c r="L293" s="13"/>
    </row>
    <row r="294" spans="1:12" ht="75.75" customHeight="1" x14ac:dyDescent="0.25">
      <c r="A294" s="28" t="s">
        <v>53</v>
      </c>
      <c r="B294" s="73">
        <v>52</v>
      </c>
      <c r="C294" s="73">
        <v>0</v>
      </c>
      <c r="D294" s="3" t="s">
        <v>82</v>
      </c>
      <c r="E294" s="73">
        <v>852</v>
      </c>
      <c r="F294" s="2" t="s">
        <v>101</v>
      </c>
      <c r="G294" s="3" t="s">
        <v>56</v>
      </c>
      <c r="H294" s="2" t="s">
        <v>478</v>
      </c>
      <c r="I294" s="2" t="s">
        <v>107</v>
      </c>
      <c r="J294" s="13">
        <f>J295</f>
        <v>2131303.16</v>
      </c>
      <c r="K294" s="13"/>
      <c r="L294" s="13"/>
    </row>
    <row r="295" spans="1:12" ht="33.75" customHeight="1" x14ac:dyDescent="0.25">
      <c r="A295" s="28" t="s">
        <v>108</v>
      </c>
      <c r="B295" s="73">
        <v>52</v>
      </c>
      <c r="C295" s="73">
        <v>0</v>
      </c>
      <c r="D295" s="3" t="s">
        <v>82</v>
      </c>
      <c r="E295" s="73">
        <v>852</v>
      </c>
      <c r="F295" s="2" t="s">
        <v>101</v>
      </c>
      <c r="G295" s="3" t="s">
        <v>56</v>
      </c>
      <c r="H295" s="2" t="s">
        <v>478</v>
      </c>
      <c r="I295" s="2" t="s">
        <v>109</v>
      </c>
      <c r="J295" s="13">
        <f>'6.ВС'!J302</f>
        <v>2131303.16</v>
      </c>
      <c r="K295" s="13"/>
      <c r="L295" s="13"/>
    </row>
    <row r="296" spans="1:12" ht="75" hidden="1" x14ac:dyDescent="0.25">
      <c r="A296" s="42" t="s">
        <v>373</v>
      </c>
      <c r="B296" s="40">
        <v>52</v>
      </c>
      <c r="C296" s="40">
        <v>0</v>
      </c>
      <c r="D296" s="3" t="s">
        <v>82</v>
      </c>
      <c r="E296" s="40">
        <v>852</v>
      </c>
      <c r="F296" s="2"/>
      <c r="G296" s="2"/>
      <c r="H296" s="2" t="s">
        <v>374</v>
      </c>
      <c r="I296" s="2"/>
      <c r="J296" s="13">
        <f t="shared" ref="J296:L300" si="194">J297</f>
        <v>0</v>
      </c>
      <c r="K296" s="13">
        <f t="shared" si="194"/>
        <v>0</v>
      </c>
      <c r="L296" s="13">
        <f t="shared" si="194"/>
        <v>0</v>
      </c>
    </row>
    <row r="297" spans="1:12" ht="75" hidden="1" x14ac:dyDescent="0.25">
      <c r="A297" s="42" t="s">
        <v>53</v>
      </c>
      <c r="B297" s="40">
        <v>52</v>
      </c>
      <c r="C297" s="40">
        <v>0</v>
      </c>
      <c r="D297" s="2" t="s">
        <v>82</v>
      </c>
      <c r="E297" s="40">
        <v>852</v>
      </c>
      <c r="F297" s="2"/>
      <c r="G297" s="2"/>
      <c r="H297" s="2" t="s">
        <v>374</v>
      </c>
      <c r="I297" s="2" t="s">
        <v>107</v>
      </c>
      <c r="J297" s="13">
        <f t="shared" si="194"/>
        <v>0</v>
      </c>
      <c r="K297" s="13">
        <f t="shared" si="194"/>
        <v>0</v>
      </c>
      <c r="L297" s="13">
        <f t="shared" ref="L297:L300" si="195">L298</f>
        <v>0</v>
      </c>
    </row>
    <row r="298" spans="1:12" ht="30.75" hidden="1" customHeight="1" x14ac:dyDescent="0.25">
      <c r="A298" s="42" t="s">
        <v>54</v>
      </c>
      <c r="B298" s="40">
        <v>52</v>
      </c>
      <c r="C298" s="40">
        <v>0</v>
      </c>
      <c r="D298" s="2" t="s">
        <v>82</v>
      </c>
      <c r="E298" s="40">
        <v>852</v>
      </c>
      <c r="F298" s="2"/>
      <c r="G298" s="2"/>
      <c r="H298" s="2" t="s">
        <v>374</v>
      </c>
      <c r="I298" s="2" t="s">
        <v>109</v>
      </c>
      <c r="J298" s="13">
        <f>'6.ВС'!J287+'6.ВС'!J256</f>
        <v>0</v>
      </c>
      <c r="K298" s="13">
        <f>'6.ВС'!K287+'6.ВС'!K256</f>
        <v>0</v>
      </c>
      <c r="L298" s="13">
        <f>'6.ВС'!L287+'6.ВС'!L256</f>
        <v>0</v>
      </c>
    </row>
    <row r="299" spans="1:12" ht="30.75" hidden="1" customHeight="1" x14ac:dyDescent="0.25">
      <c r="A299" s="42" t="s">
        <v>420</v>
      </c>
      <c r="B299" s="40">
        <v>52</v>
      </c>
      <c r="C299" s="40">
        <v>0</v>
      </c>
      <c r="D299" s="3" t="s">
        <v>82</v>
      </c>
      <c r="E299" s="40">
        <v>852</v>
      </c>
      <c r="F299" s="2"/>
      <c r="G299" s="2"/>
      <c r="H299" s="2" t="s">
        <v>442</v>
      </c>
      <c r="I299" s="2"/>
      <c r="J299" s="13">
        <f t="shared" si="194"/>
        <v>0</v>
      </c>
      <c r="K299" s="13">
        <f t="shared" si="194"/>
        <v>0</v>
      </c>
      <c r="L299" s="13">
        <f t="shared" si="195"/>
        <v>0</v>
      </c>
    </row>
    <row r="300" spans="1:12" ht="30.75" hidden="1" customHeight="1" x14ac:dyDescent="0.25">
      <c r="A300" s="42" t="s">
        <v>53</v>
      </c>
      <c r="B300" s="40">
        <v>52</v>
      </c>
      <c r="C300" s="40">
        <v>0</v>
      </c>
      <c r="D300" s="2" t="s">
        <v>82</v>
      </c>
      <c r="E300" s="40">
        <v>852</v>
      </c>
      <c r="F300" s="2"/>
      <c r="G300" s="2"/>
      <c r="H300" s="2" t="s">
        <v>442</v>
      </c>
      <c r="I300" s="2" t="s">
        <v>107</v>
      </c>
      <c r="J300" s="13">
        <f t="shared" si="194"/>
        <v>0</v>
      </c>
      <c r="K300" s="13">
        <f t="shared" si="194"/>
        <v>0</v>
      </c>
      <c r="L300" s="13">
        <f t="shared" si="195"/>
        <v>0</v>
      </c>
    </row>
    <row r="301" spans="1:12" ht="30.75" hidden="1" customHeight="1" x14ac:dyDescent="0.25">
      <c r="A301" s="42" t="s">
        <v>54</v>
      </c>
      <c r="B301" s="40">
        <v>52</v>
      </c>
      <c r="C301" s="40">
        <v>0</v>
      </c>
      <c r="D301" s="2" t="s">
        <v>82</v>
      </c>
      <c r="E301" s="40">
        <v>852</v>
      </c>
      <c r="F301" s="2"/>
      <c r="G301" s="2"/>
      <c r="H301" s="2" t="s">
        <v>442</v>
      </c>
      <c r="I301" s="2" t="s">
        <v>109</v>
      </c>
      <c r="J301" s="13">
        <f>'6.ВС'!J259+'6.ВС'!J290</f>
        <v>0</v>
      </c>
      <c r="K301" s="13">
        <f>'6.ВС'!K259+'6.ВС'!K290</f>
        <v>0</v>
      </c>
      <c r="L301" s="13">
        <f>'6.ВС'!L259+'6.ВС'!L290</f>
        <v>0</v>
      </c>
    </row>
    <row r="302" spans="1:12" ht="30.75" hidden="1" customHeight="1" x14ac:dyDescent="0.25">
      <c r="A302" s="42" t="s">
        <v>452</v>
      </c>
      <c r="B302" s="40">
        <v>52</v>
      </c>
      <c r="C302" s="40">
        <v>0</v>
      </c>
      <c r="D302" s="3" t="s">
        <v>82</v>
      </c>
      <c r="E302" s="40">
        <v>852</v>
      </c>
      <c r="F302" s="2"/>
      <c r="G302" s="2"/>
      <c r="H302" s="2" t="s">
        <v>451</v>
      </c>
      <c r="I302" s="2"/>
      <c r="J302" s="13">
        <f>J303</f>
        <v>0</v>
      </c>
      <c r="K302" s="13">
        <f t="shared" ref="K302:L303" si="196">K303</f>
        <v>0</v>
      </c>
      <c r="L302" s="13">
        <f t="shared" si="196"/>
        <v>0</v>
      </c>
    </row>
    <row r="303" spans="1:12" ht="30.75" hidden="1" customHeight="1" x14ac:dyDescent="0.25">
      <c r="A303" s="42" t="s">
        <v>53</v>
      </c>
      <c r="B303" s="40">
        <v>52</v>
      </c>
      <c r="C303" s="40">
        <v>0</v>
      </c>
      <c r="D303" s="3" t="s">
        <v>82</v>
      </c>
      <c r="E303" s="40">
        <v>852</v>
      </c>
      <c r="F303" s="2"/>
      <c r="G303" s="2"/>
      <c r="H303" s="2" t="s">
        <v>451</v>
      </c>
      <c r="I303" s="2" t="s">
        <v>107</v>
      </c>
      <c r="J303" s="13">
        <f>J304</f>
        <v>0</v>
      </c>
      <c r="K303" s="13">
        <f t="shared" si="196"/>
        <v>0</v>
      </c>
      <c r="L303" s="13">
        <f t="shared" ref="L303" si="197">L304</f>
        <v>0</v>
      </c>
    </row>
    <row r="304" spans="1:12" ht="30.75" hidden="1" customHeight="1" x14ac:dyDescent="0.25">
      <c r="A304" s="42" t="s">
        <v>108</v>
      </c>
      <c r="B304" s="40">
        <v>52</v>
      </c>
      <c r="C304" s="40">
        <v>0</v>
      </c>
      <c r="D304" s="3" t="s">
        <v>82</v>
      </c>
      <c r="E304" s="40">
        <v>852</v>
      </c>
      <c r="F304" s="2"/>
      <c r="G304" s="2"/>
      <c r="H304" s="2" t="s">
        <v>451</v>
      </c>
      <c r="I304" s="2" t="s">
        <v>109</v>
      </c>
      <c r="J304" s="13">
        <f>'6.ВС'!J293</f>
        <v>0</v>
      </c>
      <c r="K304" s="13">
        <f>'6.ВС'!K293</f>
        <v>0</v>
      </c>
      <c r="L304" s="13">
        <f>'6.ВС'!L293</f>
        <v>0</v>
      </c>
    </row>
    <row r="305" spans="1:12" ht="30.75" hidden="1" customHeight="1" x14ac:dyDescent="0.25">
      <c r="A305" s="42" t="s">
        <v>447</v>
      </c>
      <c r="B305" s="40">
        <v>52</v>
      </c>
      <c r="C305" s="40">
        <v>0</v>
      </c>
      <c r="D305" s="3" t="s">
        <v>82</v>
      </c>
      <c r="E305" s="40">
        <v>852</v>
      </c>
      <c r="F305" s="2"/>
      <c r="G305" s="2"/>
      <c r="H305" s="2" t="s">
        <v>449</v>
      </c>
      <c r="I305" s="2"/>
      <c r="J305" s="13">
        <f>J306</f>
        <v>0</v>
      </c>
      <c r="K305" s="13">
        <f t="shared" ref="K305:K306" si="198">K306</f>
        <v>0</v>
      </c>
      <c r="L305" s="13">
        <f t="shared" ref="L305:L306" si="199">L306</f>
        <v>0</v>
      </c>
    </row>
    <row r="306" spans="1:12" ht="30.75" hidden="1" customHeight="1" x14ac:dyDescent="0.25">
      <c r="A306" s="42" t="s">
        <v>53</v>
      </c>
      <c r="B306" s="40">
        <v>52</v>
      </c>
      <c r="C306" s="40">
        <v>0</v>
      </c>
      <c r="D306" s="2" t="s">
        <v>82</v>
      </c>
      <c r="E306" s="40">
        <v>852</v>
      </c>
      <c r="F306" s="2"/>
      <c r="G306" s="2"/>
      <c r="H306" s="2" t="s">
        <v>449</v>
      </c>
      <c r="I306" s="2" t="s">
        <v>107</v>
      </c>
      <c r="J306" s="13">
        <f>J307</f>
        <v>0</v>
      </c>
      <c r="K306" s="13">
        <f t="shared" si="198"/>
        <v>0</v>
      </c>
      <c r="L306" s="13">
        <f t="shared" si="199"/>
        <v>0</v>
      </c>
    </row>
    <row r="307" spans="1:12" ht="30.75" hidden="1" customHeight="1" x14ac:dyDescent="0.25">
      <c r="A307" s="42" t="s">
        <v>108</v>
      </c>
      <c r="B307" s="40">
        <v>52</v>
      </c>
      <c r="C307" s="40">
        <v>0</v>
      </c>
      <c r="D307" s="2" t="s">
        <v>82</v>
      </c>
      <c r="E307" s="40">
        <v>852</v>
      </c>
      <c r="F307" s="2"/>
      <c r="G307" s="2"/>
      <c r="H307" s="2" t="s">
        <v>449</v>
      </c>
      <c r="I307" s="2" t="s">
        <v>109</v>
      </c>
      <c r="J307" s="13">
        <f>'6.ВС'!J296</f>
        <v>0</v>
      </c>
      <c r="K307" s="13">
        <f>'6.ВС'!K296</f>
        <v>0</v>
      </c>
      <c r="L307" s="13">
        <f>'6.ВС'!L296</f>
        <v>0</v>
      </c>
    </row>
    <row r="308" spans="1:12" ht="30.75" hidden="1" customHeight="1" x14ac:dyDescent="0.25">
      <c r="A308" s="42" t="s">
        <v>444</v>
      </c>
      <c r="B308" s="40">
        <v>52</v>
      </c>
      <c r="C308" s="40">
        <v>0</v>
      </c>
      <c r="D308" s="3" t="s">
        <v>82</v>
      </c>
      <c r="E308" s="40">
        <v>852</v>
      </c>
      <c r="F308" s="2"/>
      <c r="G308" s="2"/>
      <c r="H308" s="2" t="s">
        <v>446</v>
      </c>
      <c r="I308" s="2"/>
      <c r="J308" s="13">
        <f t="shared" ref="J308:L309" si="200">J309</f>
        <v>0</v>
      </c>
      <c r="K308" s="13">
        <f t="shared" si="200"/>
        <v>0</v>
      </c>
      <c r="L308" s="13">
        <f t="shared" si="200"/>
        <v>0</v>
      </c>
    </row>
    <row r="309" spans="1:12" ht="30.75" hidden="1" customHeight="1" x14ac:dyDescent="0.25">
      <c r="A309" s="42" t="s">
        <v>53</v>
      </c>
      <c r="B309" s="40">
        <v>52</v>
      </c>
      <c r="C309" s="40">
        <v>0</v>
      </c>
      <c r="D309" s="2" t="s">
        <v>82</v>
      </c>
      <c r="E309" s="40">
        <v>852</v>
      </c>
      <c r="F309" s="2"/>
      <c r="G309" s="2"/>
      <c r="H309" s="2" t="s">
        <v>446</v>
      </c>
      <c r="I309" s="2" t="s">
        <v>107</v>
      </c>
      <c r="J309" s="13">
        <f t="shared" si="200"/>
        <v>0</v>
      </c>
      <c r="K309" s="13">
        <f t="shared" si="200"/>
        <v>0</v>
      </c>
      <c r="L309" s="13">
        <f t="shared" si="200"/>
        <v>0</v>
      </c>
    </row>
    <row r="310" spans="1:12" ht="30.75" hidden="1" customHeight="1" x14ac:dyDescent="0.25">
      <c r="A310" s="42" t="s">
        <v>108</v>
      </c>
      <c r="B310" s="40">
        <v>52</v>
      </c>
      <c r="C310" s="40">
        <v>0</v>
      </c>
      <c r="D310" s="2" t="s">
        <v>82</v>
      </c>
      <c r="E310" s="40">
        <v>852</v>
      </c>
      <c r="F310" s="2"/>
      <c r="G310" s="2"/>
      <c r="H310" s="2" t="s">
        <v>446</v>
      </c>
      <c r="I310" s="2" t="s">
        <v>109</v>
      </c>
      <c r="J310" s="13">
        <f>'6.ВС'!J318</f>
        <v>0</v>
      </c>
      <c r="K310" s="13">
        <f>'6.ВС'!K318</f>
        <v>0</v>
      </c>
      <c r="L310" s="13">
        <f>'6.ВС'!L318</f>
        <v>0</v>
      </c>
    </row>
    <row r="311" spans="1:12" ht="45" hidden="1" x14ac:dyDescent="0.25">
      <c r="A311" s="41" t="s">
        <v>242</v>
      </c>
      <c r="B311" s="40">
        <v>52</v>
      </c>
      <c r="C311" s="40">
        <v>0</v>
      </c>
      <c r="D311" s="2" t="s">
        <v>39</v>
      </c>
      <c r="E311" s="40"/>
      <c r="F311" s="2"/>
      <c r="G311" s="2"/>
      <c r="H311" s="2"/>
      <c r="I311" s="2"/>
      <c r="J311" s="13">
        <f t="shared" ref="J311:L312" si="201">J312</f>
        <v>0</v>
      </c>
      <c r="K311" s="13">
        <f t="shared" si="201"/>
        <v>0</v>
      </c>
      <c r="L311" s="13">
        <f t="shared" si="201"/>
        <v>0</v>
      </c>
    </row>
    <row r="312" spans="1:12" ht="45" hidden="1" x14ac:dyDescent="0.25">
      <c r="A312" s="41" t="s">
        <v>149</v>
      </c>
      <c r="B312" s="40">
        <v>52</v>
      </c>
      <c r="C312" s="40">
        <v>0</v>
      </c>
      <c r="D312" s="3" t="s">
        <v>39</v>
      </c>
      <c r="E312" s="40">
        <v>852</v>
      </c>
      <c r="F312" s="3"/>
      <c r="G312" s="3"/>
      <c r="H312" s="3"/>
      <c r="I312" s="2"/>
      <c r="J312" s="13">
        <f t="shared" si="201"/>
        <v>0</v>
      </c>
      <c r="K312" s="13">
        <f t="shared" si="201"/>
        <v>0</v>
      </c>
      <c r="L312" s="13">
        <f t="shared" ref="L312" si="202">L313</f>
        <v>0</v>
      </c>
    </row>
    <row r="313" spans="1:12" ht="30" hidden="1" customHeight="1" x14ac:dyDescent="0.25">
      <c r="A313" s="41" t="s">
        <v>155</v>
      </c>
      <c r="B313" s="40">
        <v>52</v>
      </c>
      <c r="C313" s="40">
        <v>0</v>
      </c>
      <c r="D313" s="2" t="s">
        <v>39</v>
      </c>
      <c r="E313" s="40">
        <v>852</v>
      </c>
      <c r="F313" s="2" t="s">
        <v>101</v>
      </c>
      <c r="G313" s="2" t="s">
        <v>243</v>
      </c>
      <c r="H313" s="2" t="s">
        <v>401</v>
      </c>
      <c r="I313" s="2"/>
      <c r="J313" s="13">
        <f t="shared" ref="J313" si="203">J314+J316</f>
        <v>0</v>
      </c>
      <c r="K313" s="13">
        <f t="shared" ref="K313" si="204">K314+K316</f>
        <v>0</v>
      </c>
      <c r="L313" s="13">
        <f t="shared" ref="L313" si="205">L314+L316</f>
        <v>0</v>
      </c>
    </row>
    <row r="314" spans="1:12" ht="75" hidden="1" x14ac:dyDescent="0.25">
      <c r="A314" s="42" t="s">
        <v>53</v>
      </c>
      <c r="B314" s="40">
        <v>52</v>
      </c>
      <c r="C314" s="40">
        <v>0</v>
      </c>
      <c r="D314" s="3" t="s">
        <v>39</v>
      </c>
      <c r="E314" s="40">
        <v>852</v>
      </c>
      <c r="F314" s="2" t="s">
        <v>101</v>
      </c>
      <c r="G314" s="2" t="s">
        <v>243</v>
      </c>
      <c r="H314" s="2" t="s">
        <v>401</v>
      </c>
      <c r="I314" s="2" t="s">
        <v>107</v>
      </c>
      <c r="J314" s="13">
        <f t="shared" ref="J314:L314" si="206">J315</f>
        <v>0</v>
      </c>
      <c r="K314" s="13">
        <f t="shared" si="206"/>
        <v>0</v>
      </c>
      <c r="L314" s="13">
        <f t="shared" si="206"/>
        <v>0</v>
      </c>
    </row>
    <row r="315" spans="1:12" ht="18.75" hidden="1" customHeight="1" x14ac:dyDescent="0.25">
      <c r="A315" s="42" t="s">
        <v>108</v>
      </c>
      <c r="B315" s="40">
        <v>52</v>
      </c>
      <c r="C315" s="40">
        <v>0</v>
      </c>
      <c r="D315" s="2" t="s">
        <v>39</v>
      </c>
      <c r="E315" s="40">
        <v>852</v>
      </c>
      <c r="F315" s="2" t="s">
        <v>101</v>
      </c>
      <c r="G315" s="2" t="s">
        <v>11</v>
      </c>
      <c r="H315" s="2" t="s">
        <v>401</v>
      </c>
      <c r="I315" s="2" t="s">
        <v>109</v>
      </c>
      <c r="J315" s="13">
        <f>'6.ВС'!J321+'6.ВС'!J299+'6.ВС'!J262</f>
        <v>0</v>
      </c>
      <c r="K315" s="13">
        <f>'6.ВС'!K321+'6.ВС'!K299+'6.ВС'!K262</f>
        <v>0</v>
      </c>
      <c r="L315" s="13">
        <f>'6.ВС'!L321+'6.ВС'!L299+'6.ВС'!L262</f>
        <v>0</v>
      </c>
    </row>
    <row r="316" spans="1:12" ht="30" hidden="1" x14ac:dyDescent="0.25">
      <c r="A316" s="41" t="s">
        <v>126</v>
      </c>
      <c r="B316" s="40">
        <v>52</v>
      </c>
      <c r="C316" s="40">
        <v>0</v>
      </c>
      <c r="D316" s="2" t="s">
        <v>39</v>
      </c>
      <c r="E316" s="40">
        <v>852</v>
      </c>
      <c r="F316" s="2" t="s">
        <v>101</v>
      </c>
      <c r="G316" s="2" t="s">
        <v>64</v>
      </c>
      <c r="H316" s="2" t="s">
        <v>401</v>
      </c>
      <c r="I316" s="2" t="s">
        <v>127</v>
      </c>
      <c r="J316" s="13">
        <f t="shared" ref="J316:L316" si="207">J317</f>
        <v>0</v>
      </c>
      <c r="K316" s="13">
        <f t="shared" si="207"/>
        <v>0</v>
      </c>
      <c r="L316" s="13">
        <f t="shared" si="207"/>
        <v>0</v>
      </c>
    </row>
    <row r="317" spans="1:12" ht="48.75" hidden="1" customHeight="1" x14ac:dyDescent="0.25">
      <c r="A317" s="41" t="s">
        <v>128</v>
      </c>
      <c r="B317" s="40">
        <v>52</v>
      </c>
      <c r="C317" s="40">
        <v>0</v>
      </c>
      <c r="D317" s="2" t="s">
        <v>39</v>
      </c>
      <c r="E317" s="40">
        <v>852</v>
      </c>
      <c r="F317" s="2" t="s">
        <v>122</v>
      </c>
      <c r="G317" s="2" t="s">
        <v>58</v>
      </c>
      <c r="H317" s="2" t="s">
        <v>401</v>
      </c>
      <c r="I317" s="2" t="s">
        <v>129</v>
      </c>
      <c r="J317" s="13">
        <f>'6.ВС'!J341</f>
        <v>0</v>
      </c>
      <c r="K317" s="13">
        <f>'6.ВС'!K341</f>
        <v>0</v>
      </c>
      <c r="L317" s="13">
        <f>'6.ВС'!L341</f>
        <v>0</v>
      </c>
    </row>
    <row r="318" spans="1:12" ht="78" hidden="1" customHeight="1" x14ac:dyDescent="0.25">
      <c r="A318" s="41" t="s">
        <v>235</v>
      </c>
      <c r="B318" s="40">
        <v>52</v>
      </c>
      <c r="C318" s="40">
        <v>0</v>
      </c>
      <c r="D318" s="2" t="s">
        <v>217</v>
      </c>
      <c r="E318" s="40"/>
      <c r="F318" s="2"/>
      <c r="G318" s="2"/>
      <c r="H318" s="2"/>
      <c r="I318" s="2"/>
      <c r="J318" s="13">
        <f t="shared" ref="J318:L318" si="208">J319</f>
        <v>0</v>
      </c>
      <c r="K318" s="13">
        <f t="shared" si="208"/>
        <v>0</v>
      </c>
      <c r="L318" s="13">
        <f t="shared" si="208"/>
        <v>0</v>
      </c>
    </row>
    <row r="319" spans="1:12" ht="45" hidden="1" x14ac:dyDescent="0.25">
      <c r="A319" s="41" t="s">
        <v>149</v>
      </c>
      <c r="B319" s="40">
        <v>52</v>
      </c>
      <c r="C319" s="40">
        <v>0</v>
      </c>
      <c r="D319" s="3" t="s">
        <v>217</v>
      </c>
      <c r="E319" s="40">
        <v>852</v>
      </c>
      <c r="F319" s="3"/>
      <c r="G319" s="3"/>
      <c r="H319" s="3"/>
      <c r="I319" s="2"/>
      <c r="J319" s="13">
        <f t="shared" ref="J319" si="209">J320+J323+J328+J331</f>
        <v>0</v>
      </c>
      <c r="K319" s="13">
        <f t="shared" ref="K319" si="210">K320+K323+K328+K331</f>
        <v>0</v>
      </c>
      <c r="L319" s="13">
        <f t="shared" ref="L319" si="211">L320+L323+L328+L331</f>
        <v>0</v>
      </c>
    </row>
    <row r="320" spans="1:12" ht="74.25" hidden="1" customHeight="1" x14ac:dyDescent="0.25">
      <c r="A320" s="41" t="s">
        <v>173</v>
      </c>
      <c r="B320" s="40">
        <v>52</v>
      </c>
      <c r="C320" s="40">
        <v>0</v>
      </c>
      <c r="D320" s="2" t="s">
        <v>217</v>
      </c>
      <c r="E320" s="40">
        <v>852</v>
      </c>
      <c r="F320" s="2" t="s">
        <v>122</v>
      </c>
      <c r="G320" s="2" t="s">
        <v>58</v>
      </c>
      <c r="H320" s="2" t="s">
        <v>244</v>
      </c>
      <c r="I320" s="2"/>
      <c r="J320" s="13">
        <f t="shared" ref="J320:L321" si="212">J321</f>
        <v>0</v>
      </c>
      <c r="K320" s="13">
        <f t="shared" si="212"/>
        <v>0</v>
      </c>
      <c r="L320" s="13">
        <f t="shared" si="212"/>
        <v>0</v>
      </c>
    </row>
    <row r="321" spans="1:12" ht="30" hidden="1" x14ac:dyDescent="0.25">
      <c r="A321" s="41" t="s">
        <v>126</v>
      </c>
      <c r="B321" s="40">
        <v>52</v>
      </c>
      <c r="C321" s="40">
        <v>0</v>
      </c>
      <c r="D321" s="2" t="s">
        <v>217</v>
      </c>
      <c r="E321" s="40">
        <v>852</v>
      </c>
      <c r="F321" s="2" t="s">
        <v>122</v>
      </c>
      <c r="G321" s="2" t="s">
        <v>58</v>
      </c>
      <c r="H321" s="2" t="s">
        <v>244</v>
      </c>
      <c r="I321" s="2" t="s">
        <v>127</v>
      </c>
      <c r="J321" s="13">
        <f t="shared" si="212"/>
        <v>0</v>
      </c>
      <c r="K321" s="13">
        <f t="shared" si="212"/>
        <v>0</v>
      </c>
      <c r="L321" s="13">
        <f t="shared" ref="L321" si="213">L322</f>
        <v>0</v>
      </c>
    </row>
    <row r="322" spans="1:12" ht="48.75" hidden="1" customHeight="1" x14ac:dyDescent="0.25">
      <c r="A322" s="41" t="s">
        <v>128</v>
      </c>
      <c r="B322" s="40">
        <v>52</v>
      </c>
      <c r="C322" s="40">
        <v>0</v>
      </c>
      <c r="D322" s="2" t="s">
        <v>217</v>
      </c>
      <c r="E322" s="40">
        <v>852</v>
      </c>
      <c r="F322" s="2" t="s">
        <v>122</v>
      </c>
      <c r="G322" s="2" t="s">
        <v>58</v>
      </c>
      <c r="H322" s="2" t="s">
        <v>244</v>
      </c>
      <c r="I322" s="2" t="s">
        <v>129</v>
      </c>
      <c r="J322" s="13">
        <f>'6.ВС'!J346</f>
        <v>0</v>
      </c>
      <c r="K322" s="13">
        <f>'6.ВС'!K346</f>
        <v>0</v>
      </c>
      <c r="L322" s="13">
        <f>'6.ВС'!L346</f>
        <v>0</v>
      </c>
    </row>
    <row r="323" spans="1:12" ht="226.5" hidden="1" customHeight="1" x14ac:dyDescent="0.25">
      <c r="A323" s="41" t="s">
        <v>311</v>
      </c>
      <c r="B323" s="40">
        <v>52</v>
      </c>
      <c r="C323" s="40">
        <v>0</v>
      </c>
      <c r="D323" s="2" t="s">
        <v>217</v>
      </c>
      <c r="E323" s="40">
        <v>852</v>
      </c>
      <c r="F323" s="2"/>
      <c r="G323" s="2"/>
      <c r="H323" s="2" t="s">
        <v>316</v>
      </c>
      <c r="I323" s="2"/>
      <c r="J323" s="13">
        <f t="shared" ref="J323" si="214">J324+J326</f>
        <v>0</v>
      </c>
      <c r="K323" s="13">
        <f t="shared" ref="K323" si="215">K324+K326</f>
        <v>0</v>
      </c>
      <c r="L323" s="13">
        <f t="shared" ref="L323" si="216">L324+L326</f>
        <v>0</v>
      </c>
    </row>
    <row r="324" spans="1:12" ht="120.75" hidden="1" customHeight="1" x14ac:dyDescent="0.25">
      <c r="A324" s="41" t="s">
        <v>16</v>
      </c>
      <c r="B324" s="40">
        <v>52</v>
      </c>
      <c r="C324" s="40">
        <v>0</v>
      </c>
      <c r="D324" s="2" t="s">
        <v>217</v>
      </c>
      <c r="E324" s="40">
        <v>852</v>
      </c>
      <c r="F324" s="3" t="s">
        <v>122</v>
      </c>
      <c r="G324" s="3" t="s">
        <v>135</v>
      </c>
      <c r="H324" s="2" t="s">
        <v>316</v>
      </c>
      <c r="I324" s="2" t="s">
        <v>18</v>
      </c>
      <c r="J324" s="13">
        <f t="shared" ref="J324:L324" si="217">J325</f>
        <v>0</v>
      </c>
      <c r="K324" s="13">
        <f t="shared" si="217"/>
        <v>0</v>
      </c>
      <c r="L324" s="13">
        <f t="shared" si="217"/>
        <v>0</v>
      </c>
    </row>
    <row r="325" spans="1:12" ht="45" hidden="1" x14ac:dyDescent="0.25">
      <c r="A325" s="41" t="s">
        <v>8</v>
      </c>
      <c r="B325" s="40">
        <v>52</v>
      </c>
      <c r="C325" s="40">
        <v>0</v>
      </c>
      <c r="D325" s="2" t="s">
        <v>217</v>
      </c>
      <c r="E325" s="40">
        <v>852</v>
      </c>
      <c r="F325" s="3" t="s">
        <v>122</v>
      </c>
      <c r="G325" s="3" t="s">
        <v>135</v>
      </c>
      <c r="H325" s="2" t="s">
        <v>316</v>
      </c>
      <c r="I325" s="2" t="s">
        <v>19</v>
      </c>
      <c r="J325" s="13">
        <f>'6.ВС'!J361</f>
        <v>0</v>
      </c>
      <c r="K325" s="13">
        <f>'6.ВС'!K361</f>
        <v>0</v>
      </c>
      <c r="L325" s="13">
        <f>'6.ВС'!L361</f>
        <v>0</v>
      </c>
    </row>
    <row r="326" spans="1:12" ht="46.5" hidden="1" customHeight="1" x14ac:dyDescent="0.25">
      <c r="A326" s="42" t="s">
        <v>22</v>
      </c>
      <c r="B326" s="40">
        <v>52</v>
      </c>
      <c r="C326" s="40">
        <v>0</v>
      </c>
      <c r="D326" s="2" t="s">
        <v>217</v>
      </c>
      <c r="E326" s="40">
        <v>852</v>
      </c>
      <c r="F326" s="3" t="s">
        <v>122</v>
      </c>
      <c r="G326" s="3" t="s">
        <v>135</v>
      </c>
      <c r="H326" s="2" t="s">
        <v>316</v>
      </c>
      <c r="I326" s="2" t="s">
        <v>23</v>
      </c>
      <c r="J326" s="13">
        <f t="shared" ref="J326:L326" si="218">J327</f>
        <v>0</v>
      </c>
      <c r="K326" s="13">
        <f t="shared" si="218"/>
        <v>0</v>
      </c>
      <c r="L326" s="13">
        <f t="shared" si="218"/>
        <v>0</v>
      </c>
    </row>
    <row r="327" spans="1:12" ht="60" hidden="1" x14ac:dyDescent="0.25">
      <c r="A327" s="42" t="s">
        <v>9</v>
      </c>
      <c r="B327" s="40">
        <v>52</v>
      </c>
      <c r="C327" s="40">
        <v>0</v>
      </c>
      <c r="D327" s="2" t="s">
        <v>217</v>
      </c>
      <c r="E327" s="40">
        <v>852</v>
      </c>
      <c r="F327" s="3" t="s">
        <v>122</v>
      </c>
      <c r="G327" s="3" t="s">
        <v>135</v>
      </c>
      <c r="H327" s="2" t="s">
        <v>316</v>
      </c>
      <c r="I327" s="2" t="s">
        <v>24</v>
      </c>
      <c r="J327" s="13">
        <f>'6.ВС'!J363</f>
        <v>0</v>
      </c>
      <c r="K327" s="13">
        <f>'6.ВС'!K363</f>
        <v>0</v>
      </c>
      <c r="L327" s="13">
        <f>'6.ВС'!L363</f>
        <v>0</v>
      </c>
    </row>
    <row r="328" spans="1:12" ht="241.5" hidden="1" customHeight="1" x14ac:dyDescent="0.25">
      <c r="A328" s="41" t="s">
        <v>322</v>
      </c>
      <c r="B328" s="40">
        <v>52</v>
      </c>
      <c r="C328" s="40">
        <v>0</v>
      </c>
      <c r="D328" s="2" t="s">
        <v>217</v>
      </c>
      <c r="E328" s="40">
        <v>852</v>
      </c>
      <c r="F328" s="2"/>
      <c r="G328" s="2"/>
      <c r="H328" s="2" t="s">
        <v>317</v>
      </c>
      <c r="I328" s="2"/>
      <c r="J328" s="13">
        <f t="shared" ref="J328:L328" si="219">J329</f>
        <v>0</v>
      </c>
      <c r="K328" s="13">
        <f t="shared" si="219"/>
        <v>0</v>
      </c>
      <c r="L328" s="13">
        <f t="shared" si="219"/>
        <v>0</v>
      </c>
    </row>
    <row r="329" spans="1:12" ht="46.5" hidden="1" customHeight="1" x14ac:dyDescent="0.25">
      <c r="A329" s="42" t="s">
        <v>22</v>
      </c>
      <c r="B329" s="40">
        <v>52</v>
      </c>
      <c r="C329" s="40">
        <v>0</v>
      </c>
      <c r="D329" s="2" t="s">
        <v>217</v>
      </c>
      <c r="E329" s="40">
        <v>852</v>
      </c>
      <c r="F329" s="3" t="s">
        <v>122</v>
      </c>
      <c r="G329" s="3" t="s">
        <v>135</v>
      </c>
      <c r="H329" s="2" t="s">
        <v>317</v>
      </c>
      <c r="I329" s="2" t="s">
        <v>23</v>
      </c>
      <c r="J329" s="13">
        <f t="shared" ref="J329:L329" si="220">J330</f>
        <v>0</v>
      </c>
      <c r="K329" s="13">
        <f t="shared" si="220"/>
        <v>0</v>
      </c>
      <c r="L329" s="13">
        <f t="shared" si="220"/>
        <v>0</v>
      </c>
    </row>
    <row r="330" spans="1:12" ht="48" hidden="1" customHeight="1" x14ac:dyDescent="0.25">
      <c r="A330" s="42" t="s">
        <v>9</v>
      </c>
      <c r="B330" s="40">
        <v>52</v>
      </c>
      <c r="C330" s="40">
        <v>0</v>
      </c>
      <c r="D330" s="2" t="s">
        <v>217</v>
      </c>
      <c r="E330" s="40">
        <v>852</v>
      </c>
      <c r="F330" s="3" t="s">
        <v>122</v>
      </c>
      <c r="G330" s="3" t="s">
        <v>135</v>
      </c>
      <c r="H330" s="2" t="s">
        <v>317</v>
      </c>
      <c r="I330" s="2" t="s">
        <v>24</v>
      </c>
      <c r="J330" s="13">
        <f>'6.ВС'!J366</f>
        <v>0</v>
      </c>
      <c r="K330" s="13">
        <f>'6.ВС'!K366</f>
        <v>0</v>
      </c>
      <c r="L330" s="13">
        <f>'6.ВС'!L366</f>
        <v>0</v>
      </c>
    </row>
    <row r="331" spans="1:12" ht="272.25" hidden="1" customHeight="1" x14ac:dyDescent="0.25">
      <c r="A331" s="42" t="s">
        <v>321</v>
      </c>
      <c r="B331" s="40">
        <v>52</v>
      </c>
      <c r="C331" s="40">
        <v>0</v>
      </c>
      <c r="D331" s="2" t="s">
        <v>217</v>
      </c>
      <c r="E331" s="40">
        <v>852</v>
      </c>
      <c r="F331" s="2" t="s">
        <v>122</v>
      </c>
      <c r="G331" s="2" t="s">
        <v>13</v>
      </c>
      <c r="H331" s="2" t="s">
        <v>318</v>
      </c>
      <c r="I331" s="2"/>
      <c r="J331" s="13">
        <f t="shared" ref="J331:L331" si="221">J332</f>
        <v>0</v>
      </c>
      <c r="K331" s="13">
        <f t="shared" si="221"/>
        <v>0</v>
      </c>
      <c r="L331" s="13">
        <f t="shared" si="221"/>
        <v>0</v>
      </c>
    </row>
    <row r="332" spans="1:12" ht="30" hidden="1" x14ac:dyDescent="0.25">
      <c r="A332" s="41" t="s">
        <v>126</v>
      </c>
      <c r="B332" s="40">
        <v>52</v>
      </c>
      <c r="C332" s="40">
        <v>0</v>
      </c>
      <c r="D332" s="2" t="s">
        <v>217</v>
      </c>
      <c r="E332" s="40">
        <v>852</v>
      </c>
      <c r="F332" s="2" t="s">
        <v>122</v>
      </c>
      <c r="G332" s="2" t="s">
        <v>13</v>
      </c>
      <c r="H332" s="2" t="s">
        <v>318</v>
      </c>
      <c r="I332" s="2" t="s">
        <v>127</v>
      </c>
      <c r="J332" s="13">
        <f t="shared" ref="J332" si="222">J333+J334</f>
        <v>0</v>
      </c>
      <c r="K332" s="13">
        <f t="shared" ref="K332" si="223">K333+K334</f>
        <v>0</v>
      </c>
      <c r="L332" s="13">
        <f t="shared" ref="L332" si="224">L333+L334</f>
        <v>0</v>
      </c>
    </row>
    <row r="333" spans="1:12" ht="30.75" hidden="1" customHeight="1" x14ac:dyDescent="0.25">
      <c r="A333" s="41" t="s">
        <v>136</v>
      </c>
      <c r="B333" s="40">
        <v>52</v>
      </c>
      <c r="C333" s="40">
        <v>0</v>
      </c>
      <c r="D333" s="2" t="s">
        <v>217</v>
      </c>
      <c r="E333" s="40">
        <v>852</v>
      </c>
      <c r="F333" s="2" t="s">
        <v>122</v>
      </c>
      <c r="G333" s="2" t="s">
        <v>13</v>
      </c>
      <c r="H333" s="2" t="s">
        <v>318</v>
      </c>
      <c r="I333" s="2" t="s">
        <v>137</v>
      </c>
      <c r="J333" s="13">
        <f>'6.ВС'!J353</f>
        <v>0</v>
      </c>
      <c r="K333" s="13">
        <f>'6.ВС'!K353</f>
        <v>0</v>
      </c>
      <c r="L333" s="13">
        <f>'6.ВС'!L353</f>
        <v>0</v>
      </c>
    </row>
    <row r="334" spans="1:12" ht="44.25" hidden="1" customHeight="1" x14ac:dyDescent="0.25">
      <c r="A334" s="41" t="s">
        <v>128</v>
      </c>
      <c r="B334" s="40">
        <v>52</v>
      </c>
      <c r="C334" s="40">
        <v>0</v>
      </c>
      <c r="D334" s="2" t="s">
        <v>217</v>
      </c>
      <c r="E334" s="40">
        <v>852</v>
      </c>
      <c r="F334" s="2" t="s">
        <v>122</v>
      </c>
      <c r="G334" s="2" t="s">
        <v>58</v>
      </c>
      <c r="H334" s="2" t="s">
        <v>318</v>
      </c>
      <c r="I334" s="2" t="s">
        <v>129</v>
      </c>
      <c r="J334" s="13">
        <f>'6.ВС'!J354</f>
        <v>0</v>
      </c>
      <c r="K334" s="13">
        <f>'6.ВС'!K354</f>
        <v>0</v>
      </c>
      <c r="L334" s="13">
        <f>'6.ВС'!L354</f>
        <v>0</v>
      </c>
    </row>
    <row r="335" spans="1:12" ht="60.75" hidden="1" customHeight="1" x14ac:dyDescent="0.25">
      <c r="A335" s="41" t="s">
        <v>245</v>
      </c>
      <c r="B335" s="40">
        <v>52</v>
      </c>
      <c r="C335" s="40">
        <v>0</v>
      </c>
      <c r="D335" s="2" t="s">
        <v>246</v>
      </c>
      <c r="E335" s="40"/>
      <c r="F335" s="2"/>
      <c r="G335" s="2"/>
      <c r="H335" s="2"/>
      <c r="I335" s="2"/>
      <c r="J335" s="13">
        <f t="shared" ref="J335:L338" si="225">J336</f>
        <v>0</v>
      </c>
      <c r="K335" s="13">
        <f t="shared" si="225"/>
        <v>0</v>
      </c>
      <c r="L335" s="13">
        <f t="shared" si="225"/>
        <v>0</v>
      </c>
    </row>
    <row r="336" spans="1:12" ht="45" hidden="1" x14ac:dyDescent="0.25">
      <c r="A336" s="41" t="s">
        <v>149</v>
      </c>
      <c r="B336" s="40">
        <v>52</v>
      </c>
      <c r="C336" s="40">
        <v>0</v>
      </c>
      <c r="D336" s="3" t="s">
        <v>246</v>
      </c>
      <c r="E336" s="40">
        <v>852</v>
      </c>
      <c r="F336" s="3"/>
      <c r="G336" s="3"/>
      <c r="H336" s="3"/>
      <c r="I336" s="2"/>
      <c r="J336" s="13">
        <f t="shared" si="225"/>
        <v>0</v>
      </c>
      <c r="K336" s="13">
        <f t="shared" si="225"/>
        <v>0</v>
      </c>
      <c r="L336" s="13">
        <f t="shared" ref="L336:L338" si="226">L337</f>
        <v>0</v>
      </c>
    </row>
    <row r="337" spans="1:12" ht="63.75" hidden="1" customHeight="1" x14ac:dyDescent="0.25">
      <c r="A337" s="41" t="s">
        <v>247</v>
      </c>
      <c r="B337" s="40">
        <v>52</v>
      </c>
      <c r="C337" s="40">
        <v>0</v>
      </c>
      <c r="D337" s="2" t="s">
        <v>246</v>
      </c>
      <c r="E337" s="40">
        <v>852</v>
      </c>
      <c r="F337" s="2" t="s">
        <v>122</v>
      </c>
      <c r="G337" s="2" t="s">
        <v>13</v>
      </c>
      <c r="H337" s="2" t="s">
        <v>248</v>
      </c>
      <c r="I337" s="2"/>
      <c r="J337" s="13">
        <f t="shared" si="225"/>
        <v>0</v>
      </c>
      <c r="K337" s="13">
        <f t="shared" si="225"/>
        <v>0</v>
      </c>
      <c r="L337" s="13">
        <f t="shared" si="226"/>
        <v>0</v>
      </c>
    </row>
    <row r="338" spans="1:12" ht="30" hidden="1" x14ac:dyDescent="0.25">
      <c r="A338" s="41" t="s">
        <v>126</v>
      </c>
      <c r="B338" s="40">
        <v>52</v>
      </c>
      <c r="C338" s="40">
        <v>0</v>
      </c>
      <c r="D338" s="2" t="s">
        <v>246</v>
      </c>
      <c r="E338" s="40">
        <v>852</v>
      </c>
      <c r="F338" s="2" t="s">
        <v>122</v>
      </c>
      <c r="G338" s="2" t="s">
        <v>13</v>
      </c>
      <c r="H338" s="2" t="s">
        <v>248</v>
      </c>
      <c r="I338" s="2" t="s">
        <v>127</v>
      </c>
      <c r="J338" s="13">
        <f t="shared" si="225"/>
        <v>0</v>
      </c>
      <c r="K338" s="13">
        <f t="shared" si="225"/>
        <v>0</v>
      </c>
      <c r="L338" s="13">
        <f t="shared" si="226"/>
        <v>0</v>
      </c>
    </row>
    <row r="339" spans="1:12" ht="30.75" hidden="1" customHeight="1" x14ac:dyDescent="0.25">
      <c r="A339" s="41" t="s">
        <v>136</v>
      </c>
      <c r="B339" s="40">
        <v>52</v>
      </c>
      <c r="C339" s="40">
        <v>0</v>
      </c>
      <c r="D339" s="2" t="s">
        <v>246</v>
      </c>
      <c r="E339" s="40">
        <v>852</v>
      </c>
      <c r="F339" s="2" t="s">
        <v>122</v>
      </c>
      <c r="G339" s="2" t="s">
        <v>13</v>
      </c>
      <c r="H339" s="2" t="s">
        <v>248</v>
      </c>
      <c r="I339" s="2" t="s">
        <v>137</v>
      </c>
      <c r="J339" s="13">
        <f>'6.ВС'!J357</f>
        <v>0</v>
      </c>
      <c r="K339" s="13">
        <f>'6.ВС'!K357</f>
        <v>0</v>
      </c>
      <c r="L339" s="13">
        <f>'6.ВС'!L357</f>
        <v>0</v>
      </c>
    </row>
    <row r="340" spans="1:12" ht="45" hidden="1" x14ac:dyDescent="0.25">
      <c r="A340" s="41" t="s">
        <v>249</v>
      </c>
      <c r="B340" s="40">
        <v>52</v>
      </c>
      <c r="C340" s="40">
        <v>0</v>
      </c>
      <c r="D340" s="2" t="s">
        <v>220</v>
      </c>
      <c r="E340" s="40"/>
      <c r="F340" s="2"/>
      <c r="G340" s="2"/>
      <c r="H340" s="2"/>
      <c r="I340" s="2"/>
      <c r="J340" s="13">
        <f t="shared" ref="J340:L345" si="227">J341</f>
        <v>0</v>
      </c>
      <c r="K340" s="13">
        <f t="shared" si="227"/>
        <v>0</v>
      </c>
      <c r="L340" s="13">
        <f t="shared" si="227"/>
        <v>0</v>
      </c>
    </row>
    <row r="341" spans="1:12" ht="45" hidden="1" x14ac:dyDescent="0.25">
      <c r="A341" s="41" t="s">
        <v>149</v>
      </c>
      <c r="B341" s="40">
        <v>52</v>
      </c>
      <c r="C341" s="40">
        <v>0</v>
      </c>
      <c r="D341" s="3" t="s">
        <v>220</v>
      </c>
      <c r="E341" s="40">
        <v>852</v>
      </c>
      <c r="F341" s="3"/>
      <c r="G341" s="3"/>
      <c r="H341" s="3"/>
      <c r="I341" s="2"/>
      <c r="J341" s="13">
        <f t="shared" si="227"/>
        <v>0</v>
      </c>
      <c r="K341" s="13">
        <f t="shared" si="227"/>
        <v>0</v>
      </c>
      <c r="L341" s="13">
        <f t="shared" ref="L341:L345" si="228">L342</f>
        <v>0</v>
      </c>
    </row>
    <row r="342" spans="1:12" ht="45" hidden="1" x14ac:dyDescent="0.25">
      <c r="A342" s="41" t="s">
        <v>167</v>
      </c>
      <c r="B342" s="40">
        <v>52</v>
      </c>
      <c r="C342" s="40">
        <v>0</v>
      </c>
      <c r="D342" s="2" t="s">
        <v>220</v>
      </c>
      <c r="E342" s="40">
        <v>852</v>
      </c>
      <c r="F342" s="2" t="s">
        <v>101</v>
      </c>
      <c r="G342" s="2" t="s">
        <v>101</v>
      </c>
      <c r="H342" s="2" t="s">
        <v>297</v>
      </c>
      <c r="I342" s="2"/>
      <c r="J342" s="13">
        <f t="shared" ref="J342" si="229">J343+J345</f>
        <v>0</v>
      </c>
      <c r="K342" s="13">
        <f t="shared" ref="K342" si="230">K343+K345</f>
        <v>0</v>
      </c>
      <c r="L342" s="13">
        <f t="shared" ref="L342" si="231">L343+L345</f>
        <v>0</v>
      </c>
    </row>
    <row r="343" spans="1:12" ht="123.75" hidden="1" customHeight="1" x14ac:dyDescent="0.25">
      <c r="A343" s="41" t="s">
        <v>16</v>
      </c>
      <c r="B343" s="40">
        <v>52</v>
      </c>
      <c r="C343" s="40">
        <v>0</v>
      </c>
      <c r="D343" s="2" t="s">
        <v>220</v>
      </c>
      <c r="E343" s="40">
        <v>852</v>
      </c>
      <c r="F343" s="2" t="s">
        <v>101</v>
      </c>
      <c r="G343" s="2" t="s">
        <v>101</v>
      </c>
      <c r="H343" s="2" t="s">
        <v>297</v>
      </c>
      <c r="I343" s="2" t="s">
        <v>18</v>
      </c>
      <c r="J343" s="13">
        <f t="shared" ref="J343:L343" si="232">J344</f>
        <v>0</v>
      </c>
      <c r="K343" s="13">
        <f t="shared" si="232"/>
        <v>0</v>
      </c>
      <c r="L343" s="13">
        <f t="shared" si="232"/>
        <v>0</v>
      </c>
    </row>
    <row r="344" spans="1:12" ht="45" hidden="1" x14ac:dyDescent="0.25">
      <c r="A344" s="42" t="s">
        <v>7</v>
      </c>
      <c r="B344" s="40">
        <v>52</v>
      </c>
      <c r="C344" s="40">
        <v>0</v>
      </c>
      <c r="D344" s="2" t="s">
        <v>220</v>
      </c>
      <c r="E344" s="40">
        <v>852</v>
      </c>
      <c r="F344" s="2" t="s">
        <v>101</v>
      </c>
      <c r="G344" s="2" t="s">
        <v>101</v>
      </c>
      <c r="H344" s="2" t="s">
        <v>297</v>
      </c>
      <c r="I344" s="2" t="s">
        <v>67</v>
      </c>
      <c r="J344" s="13">
        <f>'6.ВС'!J325</f>
        <v>0</v>
      </c>
      <c r="K344" s="13">
        <f>'6.ВС'!K325</f>
        <v>0</v>
      </c>
      <c r="L344" s="13">
        <f>'6.ВС'!L325</f>
        <v>0</v>
      </c>
    </row>
    <row r="345" spans="1:12" ht="49.5" hidden="1" customHeight="1" x14ac:dyDescent="0.25">
      <c r="A345" s="42" t="s">
        <v>22</v>
      </c>
      <c r="B345" s="40">
        <v>52</v>
      </c>
      <c r="C345" s="40">
        <v>0</v>
      </c>
      <c r="D345" s="2" t="s">
        <v>220</v>
      </c>
      <c r="E345" s="40">
        <v>852</v>
      </c>
      <c r="F345" s="2" t="s">
        <v>101</v>
      </c>
      <c r="G345" s="2" t="s">
        <v>101</v>
      </c>
      <c r="H345" s="2" t="s">
        <v>297</v>
      </c>
      <c r="I345" s="2" t="s">
        <v>23</v>
      </c>
      <c r="J345" s="13">
        <f t="shared" si="227"/>
        <v>0</v>
      </c>
      <c r="K345" s="13">
        <f t="shared" si="227"/>
        <v>0</v>
      </c>
      <c r="L345" s="13">
        <f t="shared" si="228"/>
        <v>0</v>
      </c>
    </row>
    <row r="346" spans="1:12" ht="60" hidden="1" x14ac:dyDescent="0.25">
      <c r="A346" s="42" t="s">
        <v>9</v>
      </c>
      <c r="B346" s="40">
        <v>52</v>
      </c>
      <c r="C346" s="40">
        <v>0</v>
      </c>
      <c r="D346" s="2" t="s">
        <v>220</v>
      </c>
      <c r="E346" s="40">
        <v>852</v>
      </c>
      <c r="F346" s="2" t="s">
        <v>101</v>
      </c>
      <c r="G346" s="2" t="s">
        <v>101</v>
      </c>
      <c r="H346" s="2" t="s">
        <v>297</v>
      </c>
      <c r="I346" s="2" t="s">
        <v>24</v>
      </c>
      <c r="J346" s="13">
        <f>'6.ВС'!J327</f>
        <v>0</v>
      </c>
      <c r="K346" s="13">
        <f>'6.ВС'!K327</f>
        <v>0</v>
      </c>
      <c r="L346" s="13">
        <f>'6.ВС'!L327</f>
        <v>0</v>
      </c>
    </row>
    <row r="347" spans="1:12" ht="32.25" hidden="1" customHeight="1" x14ac:dyDescent="0.25">
      <c r="A347" s="41" t="s">
        <v>250</v>
      </c>
      <c r="B347" s="40">
        <v>52</v>
      </c>
      <c r="C347" s="40">
        <v>0</v>
      </c>
      <c r="D347" s="2" t="s">
        <v>251</v>
      </c>
      <c r="E347" s="40"/>
      <c r="F347" s="2"/>
      <c r="G347" s="2"/>
      <c r="H347" s="2"/>
      <c r="I347" s="2"/>
      <c r="J347" s="13">
        <f t="shared" ref="J347:L348" si="233">J348</f>
        <v>0</v>
      </c>
      <c r="K347" s="13">
        <f t="shared" si="233"/>
        <v>0</v>
      </c>
      <c r="L347" s="13">
        <f t="shared" si="233"/>
        <v>0</v>
      </c>
    </row>
    <row r="348" spans="1:12" s="1" customFormat="1" ht="45" hidden="1" x14ac:dyDescent="0.25">
      <c r="A348" s="41" t="s">
        <v>149</v>
      </c>
      <c r="B348" s="40">
        <v>52</v>
      </c>
      <c r="C348" s="40">
        <v>0</v>
      </c>
      <c r="D348" s="3" t="s">
        <v>251</v>
      </c>
      <c r="E348" s="40">
        <v>852</v>
      </c>
      <c r="F348" s="3"/>
      <c r="G348" s="3"/>
      <c r="H348" s="3"/>
      <c r="I348" s="2"/>
      <c r="J348" s="13">
        <f t="shared" si="233"/>
        <v>0</v>
      </c>
      <c r="K348" s="13">
        <f t="shared" si="233"/>
        <v>0</v>
      </c>
      <c r="L348" s="13">
        <f t="shared" ref="L348:L350" si="234">L349</f>
        <v>0</v>
      </c>
    </row>
    <row r="349" spans="1:12" ht="33.75" hidden="1" customHeight="1" x14ac:dyDescent="0.25">
      <c r="A349" s="41" t="s">
        <v>161</v>
      </c>
      <c r="B349" s="40">
        <v>52</v>
      </c>
      <c r="C349" s="40">
        <v>0</v>
      </c>
      <c r="D349" s="2" t="s">
        <v>251</v>
      </c>
      <c r="E349" s="40">
        <v>852</v>
      </c>
      <c r="F349" s="2" t="s">
        <v>101</v>
      </c>
      <c r="G349" s="2" t="s">
        <v>56</v>
      </c>
      <c r="H349" s="2" t="s">
        <v>252</v>
      </c>
      <c r="I349" s="2"/>
      <c r="J349" s="13">
        <f t="shared" ref="J349:L350" si="235">J350</f>
        <v>0</v>
      </c>
      <c r="K349" s="13">
        <f t="shared" si="235"/>
        <v>0</v>
      </c>
      <c r="L349" s="13">
        <f t="shared" si="235"/>
        <v>0</v>
      </c>
    </row>
    <row r="350" spans="1:12" ht="75" hidden="1" x14ac:dyDescent="0.25">
      <c r="A350" s="42" t="s">
        <v>53</v>
      </c>
      <c r="B350" s="40">
        <v>52</v>
      </c>
      <c r="C350" s="40">
        <v>0</v>
      </c>
      <c r="D350" s="2" t="s">
        <v>251</v>
      </c>
      <c r="E350" s="40">
        <v>852</v>
      </c>
      <c r="F350" s="2" t="s">
        <v>101</v>
      </c>
      <c r="G350" s="2" t="s">
        <v>56</v>
      </c>
      <c r="H350" s="2" t="s">
        <v>252</v>
      </c>
      <c r="I350" s="2" t="s">
        <v>107</v>
      </c>
      <c r="J350" s="13">
        <f t="shared" si="235"/>
        <v>0</v>
      </c>
      <c r="K350" s="13">
        <f t="shared" si="235"/>
        <v>0</v>
      </c>
      <c r="L350" s="13">
        <f t="shared" si="234"/>
        <v>0</v>
      </c>
    </row>
    <row r="351" spans="1:12" ht="19.5" hidden="1" customHeight="1" x14ac:dyDescent="0.25">
      <c r="A351" s="42" t="s">
        <v>108</v>
      </c>
      <c r="B351" s="40">
        <v>52</v>
      </c>
      <c r="C351" s="40">
        <v>0</v>
      </c>
      <c r="D351" s="2" t="s">
        <v>251</v>
      </c>
      <c r="E351" s="40">
        <v>852</v>
      </c>
      <c r="F351" s="2" t="s">
        <v>101</v>
      </c>
      <c r="G351" s="2" t="s">
        <v>56</v>
      </c>
      <c r="H351" s="2" t="s">
        <v>252</v>
      </c>
      <c r="I351" s="2" t="s">
        <v>109</v>
      </c>
      <c r="J351" s="13">
        <f>'6.ВС'!J305</f>
        <v>0</v>
      </c>
      <c r="K351" s="13">
        <f>'6.ВС'!K305</f>
        <v>0</v>
      </c>
      <c r="L351" s="13">
        <f>'6.ВС'!L305</f>
        <v>0</v>
      </c>
    </row>
    <row r="352" spans="1:12" ht="61.5" hidden="1" customHeight="1" x14ac:dyDescent="0.25">
      <c r="A352" s="41" t="s">
        <v>360</v>
      </c>
      <c r="B352" s="40">
        <v>53</v>
      </c>
      <c r="C352" s="40"/>
      <c r="D352" s="3"/>
      <c r="E352" s="40"/>
      <c r="F352" s="3"/>
      <c r="G352" s="3"/>
      <c r="H352" s="3"/>
      <c r="I352" s="2"/>
      <c r="J352" s="13">
        <f>J353+J363</f>
        <v>0</v>
      </c>
      <c r="K352" s="13">
        <f>K353+K363</f>
        <v>0</v>
      </c>
      <c r="L352" s="13">
        <f>L353+L363</f>
        <v>0</v>
      </c>
    </row>
    <row r="353" spans="1:12" ht="90" hidden="1" x14ac:dyDescent="0.25">
      <c r="A353" s="41" t="s">
        <v>253</v>
      </c>
      <c r="B353" s="40">
        <v>53</v>
      </c>
      <c r="C353" s="40">
        <v>0</v>
      </c>
      <c r="D353" s="3" t="s">
        <v>139</v>
      </c>
      <c r="E353" s="40"/>
      <c r="F353" s="3"/>
      <c r="G353" s="3"/>
      <c r="H353" s="3"/>
      <c r="I353" s="2"/>
      <c r="J353" s="13">
        <f t="shared" ref="J353:L353" si="236">J354</f>
        <v>0</v>
      </c>
      <c r="K353" s="13">
        <f t="shared" si="236"/>
        <v>0</v>
      </c>
      <c r="L353" s="13">
        <f t="shared" si="236"/>
        <v>0</v>
      </c>
    </row>
    <row r="354" spans="1:12" ht="45" hidden="1" x14ac:dyDescent="0.25">
      <c r="A354" s="41" t="s">
        <v>179</v>
      </c>
      <c r="B354" s="40">
        <v>53</v>
      </c>
      <c r="C354" s="40">
        <v>0</v>
      </c>
      <c r="D354" s="2" t="s">
        <v>139</v>
      </c>
      <c r="E354" s="40">
        <v>853</v>
      </c>
      <c r="F354" s="2"/>
      <c r="G354" s="2"/>
      <c r="H354" s="2"/>
      <c r="I354" s="2"/>
      <c r="J354" s="13">
        <f>J355+J360</f>
        <v>0</v>
      </c>
      <c r="K354" s="13">
        <f>K355+K360</f>
        <v>0</v>
      </c>
      <c r="L354" s="13">
        <f>L355+L360</f>
        <v>0</v>
      </c>
    </row>
    <row r="355" spans="1:12" ht="50.25" hidden="1" customHeight="1" x14ac:dyDescent="0.25">
      <c r="A355" s="41" t="s">
        <v>20</v>
      </c>
      <c r="B355" s="40">
        <v>53</v>
      </c>
      <c r="C355" s="40">
        <v>0</v>
      </c>
      <c r="D355" s="2" t="s">
        <v>139</v>
      </c>
      <c r="E355" s="4">
        <v>853</v>
      </c>
      <c r="F355" s="2" t="s">
        <v>17</v>
      </c>
      <c r="G355" s="2" t="s">
        <v>135</v>
      </c>
      <c r="H355" s="2" t="s">
        <v>259</v>
      </c>
      <c r="I355" s="2"/>
      <c r="J355" s="13">
        <f>J356+J358</f>
        <v>0</v>
      </c>
      <c r="K355" s="13">
        <f>K356+K358</f>
        <v>0</v>
      </c>
      <c r="L355" s="13">
        <f>L356+L358</f>
        <v>0</v>
      </c>
    </row>
    <row r="356" spans="1:12" ht="126.75" hidden="1" customHeight="1" x14ac:dyDescent="0.25">
      <c r="A356" s="41" t="s">
        <v>16</v>
      </c>
      <c r="B356" s="40">
        <v>53</v>
      </c>
      <c r="C356" s="40">
        <v>0</v>
      </c>
      <c r="D356" s="2" t="s">
        <v>139</v>
      </c>
      <c r="E356" s="4">
        <v>853</v>
      </c>
      <c r="F356" s="2" t="s">
        <v>11</v>
      </c>
      <c r="G356" s="2" t="s">
        <v>135</v>
      </c>
      <c r="H356" s="2" t="s">
        <v>259</v>
      </c>
      <c r="I356" s="2" t="s">
        <v>18</v>
      </c>
      <c r="J356" s="13">
        <f t="shared" ref="J356:L356" si="237">J357</f>
        <v>0</v>
      </c>
      <c r="K356" s="13">
        <f t="shared" si="237"/>
        <v>0</v>
      </c>
      <c r="L356" s="13">
        <f t="shared" si="237"/>
        <v>0</v>
      </c>
    </row>
    <row r="357" spans="1:12" ht="45" hidden="1" x14ac:dyDescent="0.25">
      <c r="A357" s="41" t="s">
        <v>8</v>
      </c>
      <c r="B357" s="40">
        <v>53</v>
      </c>
      <c r="C357" s="40">
        <v>0</v>
      </c>
      <c r="D357" s="2" t="s">
        <v>139</v>
      </c>
      <c r="E357" s="4">
        <v>853</v>
      </c>
      <c r="F357" s="2" t="s">
        <v>11</v>
      </c>
      <c r="G357" s="2" t="s">
        <v>135</v>
      </c>
      <c r="H357" s="2" t="s">
        <v>259</v>
      </c>
      <c r="I357" s="2" t="s">
        <v>19</v>
      </c>
      <c r="J357" s="13">
        <f>'6.ВС'!J372</f>
        <v>0</v>
      </c>
      <c r="K357" s="13">
        <f>'6.ВС'!K372</f>
        <v>0</v>
      </c>
      <c r="L357" s="13">
        <f>'6.ВС'!L372</f>
        <v>0</v>
      </c>
    </row>
    <row r="358" spans="1:12" s="1" customFormat="1" ht="60" hidden="1" x14ac:dyDescent="0.25">
      <c r="A358" s="42" t="s">
        <v>22</v>
      </c>
      <c r="B358" s="40">
        <v>53</v>
      </c>
      <c r="C358" s="40">
        <v>0</v>
      </c>
      <c r="D358" s="2" t="s">
        <v>139</v>
      </c>
      <c r="E358" s="4">
        <v>853</v>
      </c>
      <c r="F358" s="2" t="s">
        <v>11</v>
      </c>
      <c r="G358" s="2" t="s">
        <v>135</v>
      </c>
      <c r="H358" s="2" t="s">
        <v>259</v>
      </c>
      <c r="I358" s="2" t="s">
        <v>23</v>
      </c>
      <c r="J358" s="27">
        <f t="shared" ref="J358:L358" si="238">J359</f>
        <v>0</v>
      </c>
      <c r="K358" s="27">
        <f t="shared" si="238"/>
        <v>0</v>
      </c>
      <c r="L358" s="27">
        <f t="shared" si="238"/>
        <v>0</v>
      </c>
    </row>
    <row r="359" spans="1:12" s="1" customFormat="1" ht="60" hidden="1" x14ac:dyDescent="0.25">
      <c r="A359" s="42" t="s">
        <v>9</v>
      </c>
      <c r="B359" s="40">
        <v>53</v>
      </c>
      <c r="C359" s="40">
        <v>0</v>
      </c>
      <c r="D359" s="2" t="s">
        <v>139</v>
      </c>
      <c r="E359" s="4">
        <v>853</v>
      </c>
      <c r="F359" s="2" t="s">
        <v>11</v>
      </c>
      <c r="G359" s="2" t="s">
        <v>135</v>
      </c>
      <c r="H359" s="2" t="s">
        <v>259</v>
      </c>
      <c r="I359" s="2" t="s">
        <v>24</v>
      </c>
      <c r="J359" s="27">
        <f>'6.ВС'!J374</f>
        <v>0</v>
      </c>
      <c r="K359" s="27">
        <f>'6.ВС'!K374</f>
        <v>0</v>
      </c>
      <c r="L359" s="27">
        <f>'6.ВС'!L374</f>
        <v>0</v>
      </c>
    </row>
    <row r="360" spans="1:12" ht="124.5" hidden="1" customHeight="1" x14ac:dyDescent="0.25">
      <c r="A360" s="42" t="s">
        <v>353</v>
      </c>
      <c r="B360" s="40">
        <v>53</v>
      </c>
      <c r="C360" s="40">
        <v>0</v>
      </c>
      <c r="D360" s="2" t="s">
        <v>139</v>
      </c>
      <c r="E360" s="4">
        <v>853</v>
      </c>
      <c r="F360" s="2"/>
      <c r="G360" s="2"/>
      <c r="H360" s="2" t="s">
        <v>356</v>
      </c>
      <c r="I360" s="2"/>
      <c r="J360" s="13">
        <f t="shared" ref="J360:L361" si="239">J361</f>
        <v>0</v>
      </c>
      <c r="K360" s="13">
        <f t="shared" si="239"/>
        <v>0</v>
      </c>
      <c r="L360" s="13">
        <f t="shared" si="239"/>
        <v>0</v>
      </c>
    </row>
    <row r="361" spans="1:12" ht="49.5" hidden="1" customHeight="1" x14ac:dyDescent="0.25">
      <c r="A361" s="42" t="s">
        <v>22</v>
      </c>
      <c r="B361" s="40">
        <v>53</v>
      </c>
      <c r="C361" s="40">
        <v>0</v>
      </c>
      <c r="D361" s="2" t="s">
        <v>139</v>
      </c>
      <c r="E361" s="4">
        <v>853</v>
      </c>
      <c r="F361" s="2"/>
      <c r="G361" s="2"/>
      <c r="H361" s="2" t="s">
        <v>356</v>
      </c>
      <c r="I361" s="2" t="s">
        <v>23</v>
      </c>
      <c r="J361" s="13">
        <f t="shared" si="239"/>
        <v>0</v>
      </c>
      <c r="K361" s="13">
        <f t="shared" si="239"/>
        <v>0</v>
      </c>
      <c r="L361" s="13">
        <f t="shared" ref="L361" si="240">L362</f>
        <v>0</v>
      </c>
    </row>
    <row r="362" spans="1:12" ht="60" hidden="1" x14ac:dyDescent="0.25">
      <c r="A362" s="42" t="s">
        <v>9</v>
      </c>
      <c r="B362" s="40">
        <v>53</v>
      </c>
      <c r="C362" s="40">
        <v>0</v>
      </c>
      <c r="D362" s="2" t="s">
        <v>139</v>
      </c>
      <c r="E362" s="4">
        <v>853</v>
      </c>
      <c r="F362" s="2"/>
      <c r="G362" s="2"/>
      <c r="H362" s="2" t="s">
        <v>356</v>
      </c>
      <c r="I362" s="2" t="s">
        <v>24</v>
      </c>
      <c r="J362" s="13">
        <f>'6.ВС'!J377</f>
        <v>0</v>
      </c>
      <c r="K362" s="13">
        <f>'6.ВС'!K377</f>
        <v>0</v>
      </c>
      <c r="L362" s="13">
        <f>'6.ВС'!L377</f>
        <v>0</v>
      </c>
    </row>
    <row r="363" spans="1:12" ht="56.25" hidden="1" customHeight="1" x14ac:dyDescent="0.25">
      <c r="A363" s="41" t="s">
        <v>254</v>
      </c>
      <c r="B363" s="40">
        <v>53</v>
      </c>
      <c r="C363" s="40">
        <v>0</v>
      </c>
      <c r="D363" s="3" t="s">
        <v>82</v>
      </c>
      <c r="E363" s="40"/>
      <c r="F363" s="3"/>
      <c r="G363" s="3"/>
      <c r="H363" s="3"/>
      <c r="I363" s="3"/>
      <c r="J363" s="13">
        <f t="shared" ref="J363:L363" si="241">J364</f>
        <v>0</v>
      </c>
      <c r="K363" s="13">
        <f t="shared" si="241"/>
        <v>0</v>
      </c>
      <c r="L363" s="13">
        <f t="shared" si="241"/>
        <v>0</v>
      </c>
    </row>
    <row r="364" spans="1:12" ht="45" hidden="1" x14ac:dyDescent="0.25">
      <c r="A364" s="41" t="s">
        <v>179</v>
      </c>
      <c r="B364" s="40">
        <v>53</v>
      </c>
      <c r="C364" s="40">
        <v>0</v>
      </c>
      <c r="D364" s="2" t="s">
        <v>82</v>
      </c>
      <c r="E364" s="40">
        <v>853</v>
      </c>
      <c r="F364" s="2"/>
      <c r="G364" s="2"/>
      <c r="H364" s="2"/>
      <c r="I364" s="2"/>
      <c r="J364" s="13">
        <f t="shared" ref="J364" si="242">J365+J368+J371</f>
        <v>0</v>
      </c>
      <c r="K364" s="13">
        <f t="shared" ref="K364" si="243">K365+K368+K371</f>
        <v>0</v>
      </c>
      <c r="L364" s="13">
        <f t="shared" ref="L364" si="244">L365+L368+L371</f>
        <v>0</v>
      </c>
    </row>
    <row r="365" spans="1:12" ht="30" hidden="1" x14ac:dyDescent="0.25">
      <c r="A365" s="41" t="s">
        <v>307</v>
      </c>
      <c r="B365" s="40">
        <v>53</v>
      </c>
      <c r="C365" s="40">
        <v>0</v>
      </c>
      <c r="D365" s="3" t="s">
        <v>82</v>
      </c>
      <c r="E365" s="4">
        <v>853</v>
      </c>
      <c r="F365" s="3" t="s">
        <v>186</v>
      </c>
      <c r="G365" s="3" t="s">
        <v>11</v>
      </c>
      <c r="H365" s="3" t="s">
        <v>255</v>
      </c>
      <c r="I365" s="3"/>
      <c r="J365" s="13">
        <f t="shared" ref="J365:L366" si="245">J366</f>
        <v>0</v>
      </c>
      <c r="K365" s="13">
        <f t="shared" si="245"/>
        <v>0</v>
      </c>
      <c r="L365" s="13">
        <f t="shared" si="245"/>
        <v>0</v>
      </c>
    </row>
    <row r="366" spans="1:12" ht="30" hidden="1" x14ac:dyDescent="0.25">
      <c r="A366" s="41" t="s">
        <v>42</v>
      </c>
      <c r="B366" s="40">
        <v>53</v>
      </c>
      <c r="C366" s="40">
        <v>0</v>
      </c>
      <c r="D366" s="2" t="s">
        <v>82</v>
      </c>
      <c r="E366" s="4">
        <v>853</v>
      </c>
      <c r="F366" s="2" t="s">
        <v>186</v>
      </c>
      <c r="G366" s="2" t="s">
        <v>11</v>
      </c>
      <c r="H366" s="2" t="s">
        <v>255</v>
      </c>
      <c r="I366" s="2" t="s">
        <v>43</v>
      </c>
      <c r="J366" s="13">
        <f t="shared" si="245"/>
        <v>0</v>
      </c>
      <c r="K366" s="13">
        <f t="shared" si="245"/>
        <v>0</v>
      </c>
      <c r="L366" s="13">
        <f t="shared" ref="L366" si="246">L367</f>
        <v>0</v>
      </c>
    </row>
    <row r="367" spans="1:12" hidden="1" x14ac:dyDescent="0.25">
      <c r="A367" s="41" t="s">
        <v>189</v>
      </c>
      <c r="B367" s="40">
        <v>53</v>
      </c>
      <c r="C367" s="40">
        <v>0</v>
      </c>
      <c r="D367" s="2" t="s">
        <v>82</v>
      </c>
      <c r="E367" s="4">
        <v>853</v>
      </c>
      <c r="F367" s="2" t="s">
        <v>186</v>
      </c>
      <c r="G367" s="2" t="s">
        <v>11</v>
      </c>
      <c r="H367" s="3" t="s">
        <v>255</v>
      </c>
      <c r="I367" s="2" t="s">
        <v>190</v>
      </c>
      <c r="J367" s="13">
        <f>'6.ВС'!J390</f>
        <v>0</v>
      </c>
      <c r="K367" s="13">
        <f>'6.ВС'!K390</f>
        <v>0</v>
      </c>
      <c r="L367" s="13">
        <f>'6.ВС'!L390</f>
        <v>0</v>
      </c>
    </row>
    <row r="368" spans="1:12" ht="75" hidden="1" x14ac:dyDescent="0.25">
      <c r="A368" s="41" t="s">
        <v>59</v>
      </c>
      <c r="B368" s="40">
        <v>53</v>
      </c>
      <c r="C368" s="40">
        <v>0</v>
      </c>
      <c r="D368" s="3" t="s">
        <v>82</v>
      </c>
      <c r="E368" s="4">
        <v>853</v>
      </c>
      <c r="F368" s="40" t="s">
        <v>56</v>
      </c>
      <c r="G368" s="40" t="s">
        <v>58</v>
      </c>
      <c r="H368" s="40">
        <v>51180</v>
      </c>
      <c r="I368" s="40" t="s">
        <v>61</v>
      </c>
      <c r="J368" s="13"/>
      <c r="K368" s="13"/>
      <c r="L368" s="13"/>
    </row>
    <row r="369" spans="1:12" ht="30" hidden="1" x14ac:dyDescent="0.25">
      <c r="A369" s="42" t="s">
        <v>42</v>
      </c>
      <c r="B369" s="40">
        <v>53</v>
      </c>
      <c r="C369" s="40">
        <v>0</v>
      </c>
      <c r="D369" s="2" t="s">
        <v>82</v>
      </c>
      <c r="E369" s="4">
        <v>853</v>
      </c>
      <c r="F369" s="40" t="s">
        <v>56</v>
      </c>
      <c r="G369" s="40" t="s">
        <v>58</v>
      </c>
      <c r="H369" s="40">
        <v>51180</v>
      </c>
      <c r="I369" s="40" t="s">
        <v>43</v>
      </c>
      <c r="J369" s="13"/>
      <c r="K369" s="13"/>
      <c r="L369" s="13"/>
    </row>
    <row r="370" spans="1:12" hidden="1" x14ac:dyDescent="0.25">
      <c r="A370" s="42" t="s">
        <v>44</v>
      </c>
      <c r="B370" s="40">
        <v>53</v>
      </c>
      <c r="C370" s="40">
        <v>0</v>
      </c>
      <c r="D370" s="2" t="s">
        <v>82</v>
      </c>
      <c r="E370" s="4">
        <v>853</v>
      </c>
      <c r="F370" s="40" t="s">
        <v>56</v>
      </c>
      <c r="G370" s="40" t="s">
        <v>58</v>
      </c>
      <c r="H370" s="40">
        <v>51180</v>
      </c>
      <c r="I370" s="40" t="s">
        <v>45</v>
      </c>
      <c r="J370" s="13"/>
      <c r="K370" s="13"/>
      <c r="L370" s="13"/>
    </row>
    <row r="371" spans="1:12" ht="48.75" hidden="1" customHeight="1" x14ac:dyDescent="0.25">
      <c r="A371" s="41" t="s">
        <v>256</v>
      </c>
      <c r="B371" s="40">
        <v>53</v>
      </c>
      <c r="C371" s="40">
        <v>0</v>
      </c>
      <c r="D371" s="2" t="s">
        <v>82</v>
      </c>
      <c r="E371" s="4">
        <v>853</v>
      </c>
      <c r="F371" s="2" t="s">
        <v>186</v>
      </c>
      <c r="G371" s="2" t="s">
        <v>56</v>
      </c>
      <c r="H371" s="3" t="s">
        <v>303</v>
      </c>
      <c r="I371" s="2"/>
      <c r="J371" s="13">
        <f t="shared" ref="J371:L371" si="247">J372</f>
        <v>0</v>
      </c>
      <c r="K371" s="13">
        <f t="shared" si="247"/>
        <v>0</v>
      </c>
      <c r="L371" s="13">
        <f t="shared" si="247"/>
        <v>0</v>
      </c>
    </row>
    <row r="372" spans="1:12" ht="30" hidden="1" x14ac:dyDescent="0.25">
      <c r="A372" s="41" t="s">
        <v>42</v>
      </c>
      <c r="B372" s="40">
        <v>53</v>
      </c>
      <c r="C372" s="40">
        <v>0</v>
      </c>
      <c r="D372" s="2" t="s">
        <v>82</v>
      </c>
      <c r="E372" s="4">
        <v>853</v>
      </c>
      <c r="F372" s="2" t="s">
        <v>186</v>
      </c>
      <c r="G372" s="2" t="s">
        <v>56</v>
      </c>
      <c r="H372" s="3" t="s">
        <v>303</v>
      </c>
      <c r="I372" s="2" t="s">
        <v>43</v>
      </c>
      <c r="J372" s="13">
        <f t="shared" ref="J372:L372" si="248">J373</f>
        <v>0</v>
      </c>
      <c r="K372" s="13">
        <f t="shared" si="248"/>
        <v>0</v>
      </c>
      <c r="L372" s="13">
        <f t="shared" si="248"/>
        <v>0</v>
      </c>
    </row>
    <row r="373" spans="1:12" hidden="1" x14ac:dyDescent="0.25">
      <c r="A373" s="41" t="s">
        <v>189</v>
      </c>
      <c r="B373" s="40">
        <v>53</v>
      </c>
      <c r="C373" s="40">
        <v>0</v>
      </c>
      <c r="D373" s="2" t="s">
        <v>82</v>
      </c>
      <c r="E373" s="4">
        <v>853</v>
      </c>
      <c r="F373" s="2" t="s">
        <v>186</v>
      </c>
      <c r="G373" s="2" t="s">
        <v>56</v>
      </c>
      <c r="H373" s="3" t="s">
        <v>303</v>
      </c>
      <c r="I373" s="2" t="s">
        <v>190</v>
      </c>
      <c r="J373" s="13">
        <f>'6.ВС'!J394</f>
        <v>0</v>
      </c>
      <c r="K373" s="13">
        <f>'6.ВС'!K394</f>
        <v>0</v>
      </c>
      <c r="L373" s="13">
        <f>'6.ВС'!L394</f>
        <v>0</v>
      </c>
    </row>
    <row r="374" spans="1:12" ht="21" customHeight="1" x14ac:dyDescent="0.25">
      <c r="A374" s="41" t="s">
        <v>257</v>
      </c>
      <c r="B374" s="40">
        <v>70</v>
      </c>
      <c r="C374" s="40"/>
      <c r="D374" s="2"/>
      <c r="E374" s="4"/>
      <c r="F374" s="2"/>
      <c r="G374" s="2"/>
      <c r="H374" s="2"/>
      <c r="I374" s="2"/>
      <c r="J374" s="13">
        <f>J375+J382+J388+J394</f>
        <v>169620</v>
      </c>
      <c r="K374" s="13">
        <f>K375+K382+K388+K394</f>
        <v>-11983.48</v>
      </c>
      <c r="L374" s="13">
        <f>L375+L382+L388+L394</f>
        <v>-12228.49</v>
      </c>
    </row>
    <row r="375" spans="1:12" ht="30" x14ac:dyDescent="0.25">
      <c r="A375" s="41" t="s">
        <v>6</v>
      </c>
      <c r="B375" s="40">
        <v>70</v>
      </c>
      <c r="C375" s="40">
        <v>0</v>
      </c>
      <c r="D375" s="2" t="s">
        <v>243</v>
      </c>
      <c r="E375" s="4">
        <v>851</v>
      </c>
      <c r="F375" s="2"/>
      <c r="G375" s="2"/>
      <c r="H375" s="2"/>
      <c r="I375" s="2"/>
      <c r="J375" s="13">
        <f t="shared" ref="J375:L375" si="249">J376+J379</f>
        <v>254620</v>
      </c>
      <c r="K375" s="13">
        <f t="shared" si="249"/>
        <v>0</v>
      </c>
      <c r="L375" s="13">
        <f t="shared" si="249"/>
        <v>0</v>
      </c>
    </row>
    <row r="376" spans="1:12" ht="30" x14ac:dyDescent="0.25">
      <c r="A376" s="41" t="s">
        <v>131</v>
      </c>
      <c r="B376" s="40">
        <v>70</v>
      </c>
      <c r="C376" s="40">
        <v>0</v>
      </c>
      <c r="D376" s="2" t="s">
        <v>243</v>
      </c>
      <c r="E376" s="40">
        <v>851</v>
      </c>
      <c r="F376" s="2" t="s">
        <v>11</v>
      </c>
      <c r="G376" s="2" t="s">
        <v>139</v>
      </c>
      <c r="H376" s="2" t="s">
        <v>351</v>
      </c>
      <c r="I376" s="2"/>
      <c r="J376" s="13">
        <f t="shared" ref="J376:L376" si="250">J377</f>
        <v>85000</v>
      </c>
      <c r="K376" s="13">
        <f t="shared" si="250"/>
        <v>0</v>
      </c>
      <c r="L376" s="13">
        <f t="shared" si="250"/>
        <v>0</v>
      </c>
    </row>
    <row r="377" spans="1:12" ht="30" x14ac:dyDescent="0.25">
      <c r="A377" s="41" t="s">
        <v>126</v>
      </c>
      <c r="B377" s="40">
        <v>70</v>
      </c>
      <c r="C377" s="40">
        <v>0</v>
      </c>
      <c r="D377" s="2" t="s">
        <v>243</v>
      </c>
      <c r="E377" s="40">
        <v>851</v>
      </c>
      <c r="F377" s="2" t="s">
        <v>11</v>
      </c>
      <c r="G377" s="2" t="s">
        <v>139</v>
      </c>
      <c r="H377" s="2" t="s">
        <v>351</v>
      </c>
      <c r="I377" s="2" t="s">
        <v>127</v>
      </c>
      <c r="J377" s="13">
        <f t="shared" ref="J377:L377" si="251">J378</f>
        <v>85000</v>
      </c>
      <c r="K377" s="13">
        <f t="shared" si="251"/>
        <v>0</v>
      </c>
      <c r="L377" s="13">
        <f t="shared" si="251"/>
        <v>0</v>
      </c>
    </row>
    <row r="378" spans="1:12" ht="60.75" customHeight="1" x14ac:dyDescent="0.25">
      <c r="A378" s="41" t="s">
        <v>128</v>
      </c>
      <c r="B378" s="40">
        <v>70</v>
      </c>
      <c r="C378" s="40">
        <v>0</v>
      </c>
      <c r="D378" s="2" t="s">
        <v>243</v>
      </c>
      <c r="E378" s="40">
        <v>851</v>
      </c>
      <c r="F378" s="2" t="s">
        <v>11</v>
      </c>
      <c r="G378" s="2" t="s">
        <v>139</v>
      </c>
      <c r="H378" s="2" t="s">
        <v>351</v>
      </c>
      <c r="I378" s="2" t="s">
        <v>129</v>
      </c>
      <c r="J378" s="13">
        <f>'6.ВС'!J189+'6.ВС'!J205</f>
        <v>85000</v>
      </c>
      <c r="K378" s="13">
        <f>'6.ВС'!K189+'6.ВС'!K205</f>
        <v>0</v>
      </c>
      <c r="L378" s="13">
        <f>'6.ВС'!L189+'6.ВС'!L205</f>
        <v>0</v>
      </c>
    </row>
    <row r="379" spans="1:12" ht="183" customHeight="1" x14ac:dyDescent="0.25">
      <c r="A379" s="42" t="s">
        <v>464</v>
      </c>
      <c r="B379" s="40">
        <v>70</v>
      </c>
      <c r="C379" s="40">
        <v>0</v>
      </c>
      <c r="D379" s="2" t="s">
        <v>243</v>
      </c>
      <c r="E379" s="40">
        <v>851</v>
      </c>
      <c r="F379" s="2"/>
      <c r="G379" s="2"/>
      <c r="H379" s="2" t="s">
        <v>465</v>
      </c>
      <c r="I379" s="2"/>
      <c r="J379" s="13">
        <f t="shared" ref="J379:L380" si="252">J380</f>
        <v>169620</v>
      </c>
      <c r="K379" s="13">
        <f t="shared" si="252"/>
        <v>0</v>
      </c>
      <c r="L379" s="13">
        <f t="shared" si="252"/>
        <v>0</v>
      </c>
    </row>
    <row r="380" spans="1:12" ht="64.5" customHeight="1" x14ac:dyDescent="0.25">
      <c r="A380" s="42" t="s">
        <v>22</v>
      </c>
      <c r="B380" s="40">
        <v>70</v>
      </c>
      <c r="C380" s="40">
        <v>0</v>
      </c>
      <c r="D380" s="2" t="s">
        <v>243</v>
      </c>
      <c r="E380" s="40">
        <v>851</v>
      </c>
      <c r="F380" s="2"/>
      <c r="G380" s="2"/>
      <c r="H380" s="2" t="s">
        <v>465</v>
      </c>
      <c r="I380" s="2" t="s">
        <v>23</v>
      </c>
      <c r="J380" s="13">
        <f t="shared" si="252"/>
        <v>169620</v>
      </c>
      <c r="K380" s="13">
        <f t="shared" si="252"/>
        <v>0</v>
      </c>
      <c r="L380" s="13">
        <f t="shared" si="252"/>
        <v>0</v>
      </c>
    </row>
    <row r="381" spans="1:12" ht="64.5" customHeight="1" x14ac:dyDescent="0.25">
      <c r="A381" s="42" t="s">
        <v>9</v>
      </c>
      <c r="B381" s="40">
        <v>70</v>
      </c>
      <c r="C381" s="40">
        <v>0</v>
      </c>
      <c r="D381" s="2" t="s">
        <v>243</v>
      </c>
      <c r="E381" s="40">
        <v>851</v>
      </c>
      <c r="F381" s="2"/>
      <c r="G381" s="2"/>
      <c r="H381" s="2" t="s">
        <v>465</v>
      </c>
      <c r="I381" s="2" t="s">
        <v>24</v>
      </c>
      <c r="J381" s="13">
        <f>'6.ВС'!J62</f>
        <v>169620</v>
      </c>
      <c r="K381" s="13">
        <f>'6.ВС'!K62</f>
        <v>0</v>
      </c>
      <c r="L381" s="13">
        <f>'6.ВС'!L62</f>
        <v>0</v>
      </c>
    </row>
    <row r="382" spans="1:12" ht="45" x14ac:dyDescent="0.25">
      <c r="A382" s="41" t="s">
        <v>179</v>
      </c>
      <c r="B382" s="40">
        <v>70</v>
      </c>
      <c r="C382" s="40">
        <v>0</v>
      </c>
      <c r="D382" s="2" t="s">
        <v>243</v>
      </c>
      <c r="E382" s="4">
        <v>853</v>
      </c>
      <c r="F382" s="2"/>
      <c r="G382" s="2"/>
      <c r="H382" s="2"/>
      <c r="I382" s="2"/>
      <c r="J382" s="13">
        <f t="shared" ref="J382" si="253">J383+J385</f>
        <v>-85000</v>
      </c>
      <c r="K382" s="13">
        <f t="shared" ref="K382" si="254">K383+K385</f>
        <v>-11983.48</v>
      </c>
      <c r="L382" s="13">
        <f t="shared" ref="L382" si="255">L383+L385</f>
        <v>-12228.49</v>
      </c>
    </row>
    <row r="383" spans="1:12" ht="18.75" customHeight="1" x14ac:dyDescent="0.25">
      <c r="A383" s="41" t="s">
        <v>354</v>
      </c>
      <c r="B383" s="40">
        <v>70</v>
      </c>
      <c r="C383" s="40">
        <v>0</v>
      </c>
      <c r="D383" s="2" t="s">
        <v>243</v>
      </c>
      <c r="E383" s="40">
        <v>853</v>
      </c>
      <c r="F383" s="2"/>
      <c r="G383" s="2"/>
      <c r="H383" s="2" t="s">
        <v>362</v>
      </c>
      <c r="I383" s="2"/>
      <c r="J383" s="13">
        <f t="shared" ref="J383:L383" si="256">J384</f>
        <v>0</v>
      </c>
      <c r="K383" s="13">
        <f t="shared" si="256"/>
        <v>-11983.48</v>
      </c>
      <c r="L383" s="13">
        <f t="shared" si="256"/>
        <v>-12228.49</v>
      </c>
    </row>
    <row r="384" spans="1:12" x14ac:dyDescent="0.25">
      <c r="A384" s="41" t="s">
        <v>183</v>
      </c>
      <c r="B384" s="40">
        <v>70</v>
      </c>
      <c r="C384" s="40">
        <v>0</v>
      </c>
      <c r="D384" s="2" t="s">
        <v>243</v>
      </c>
      <c r="E384" s="40">
        <v>853</v>
      </c>
      <c r="F384" s="2"/>
      <c r="G384" s="2"/>
      <c r="H384" s="2" t="s">
        <v>362</v>
      </c>
      <c r="I384" s="2" t="s">
        <v>184</v>
      </c>
      <c r="J384" s="13">
        <f>'6.ВС'!J385</f>
        <v>0</v>
      </c>
      <c r="K384" s="13">
        <f>'6.ВС'!K385</f>
        <v>-11983.48</v>
      </c>
      <c r="L384" s="13">
        <f>'6.ВС'!L385</f>
        <v>-12228.49</v>
      </c>
    </row>
    <row r="385" spans="1:12" ht="30" x14ac:dyDescent="0.25">
      <c r="A385" s="41" t="s">
        <v>131</v>
      </c>
      <c r="B385" s="40">
        <v>70</v>
      </c>
      <c r="C385" s="40">
        <v>0</v>
      </c>
      <c r="D385" s="2" t="s">
        <v>243</v>
      </c>
      <c r="E385" s="40">
        <v>853</v>
      </c>
      <c r="F385" s="2" t="s">
        <v>11</v>
      </c>
      <c r="G385" s="2" t="s">
        <v>139</v>
      </c>
      <c r="H385" s="2" t="s">
        <v>351</v>
      </c>
      <c r="I385" s="2"/>
      <c r="J385" s="13">
        <f t="shared" ref="J385:L386" si="257">J386</f>
        <v>-85000</v>
      </c>
      <c r="K385" s="13">
        <f t="shared" si="257"/>
        <v>0</v>
      </c>
      <c r="L385" s="13">
        <f t="shared" si="257"/>
        <v>0</v>
      </c>
    </row>
    <row r="386" spans="1:12" ht="19.5" customHeight="1" x14ac:dyDescent="0.25">
      <c r="A386" s="42" t="s">
        <v>25</v>
      </c>
      <c r="B386" s="40">
        <v>70</v>
      </c>
      <c r="C386" s="40">
        <v>0</v>
      </c>
      <c r="D386" s="2" t="s">
        <v>243</v>
      </c>
      <c r="E386" s="40">
        <v>853</v>
      </c>
      <c r="F386" s="2" t="s">
        <v>11</v>
      </c>
      <c r="G386" s="2" t="s">
        <v>139</v>
      </c>
      <c r="H386" s="2" t="s">
        <v>351</v>
      </c>
      <c r="I386" s="2" t="s">
        <v>26</v>
      </c>
      <c r="J386" s="13">
        <f t="shared" si="257"/>
        <v>-85000</v>
      </c>
      <c r="K386" s="13">
        <f t="shared" si="257"/>
        <v>0</v>
      </c>
      <c r="L386" s="13">
        <f t="shared" ref="L386" si="258">L387</f>
        <v>0</v>
      </c>
    </row>
    <row r="387" spans="1:12" ht="19.5" customHeight="1" x14ac:dyDescent="0.25">
      <c r="A387" s="41" t="s">
        <v>183</v>
      </c>
      <c r="B387" s="40">
        <v>70</v>
      </c>
      <c r="C387" s="40">
        <v>0</v>
      </c>
      <c r="D387" s="2" t="s">
        <v>243</v>
      </c>
      <c r="E387" s="40">
        <v>853</v>
      </c>
      <c r="F387" s="2" t="s">
        <v>11</v>
      </c>
      <c r="G387" s="2" t="s">
        <v>139</v>
      </c>
      <c r="H387" s="2" t="s">
        <v>351</v>
      </c>
      <c r="I387" s="2" t="s">
        <v>184</v>
      </c>
      <c r="J387" s="13">
        <f>'6.ВС'!J381</f>
        <v>-85000</v>
      </c>
      <c r="K387" s="13">
        <f>'6.ВС'!K381</f>
        <v>0</v>
      </c>
      <c r="L387" s="13">
        <f>'6.ВС'!L381</f>
        <v>0</v>
      </c>
    </row>
    <row r="388" spans="1:12" ht="30" hidden="1" x14ac:dyDescent="0.25">
      <c r="A388" s="41" t="s">
        <v>194</v>
      </c>
      <c r="B388" s="4">
        <v>70</v>
      </c>
      <c r="C388" s="4">
        <v>0</v>
      </c>
      <c r="D388" s="2" t="s">
        <v>243</v>
      </c>
      <c r="E388" s="4">
        <v>854</v>
      </c>
      <c r="F388" s="4"/>
      <c r="G388" s="2"/>
      <c r="H388" s="2"/>
      <c r="I388" s="2"/>
      <c r="J388" s="13">
        <f t="shared" ref="J388:L388" si="259">J389</f>
        <v>0</v>
      </c>
      <c r="K388" s="13">
        <f t="shared" si="259"/>
        <v>0</v>
      </c>
      <c r="L388" s="13">
        <f t="shared" si="259"/>
        <v>0</v>
      </c>
    </row>
    <row r="389" spans="1:12" ht="48.75" hidden="1" customHeight="1" x14ac:dyDescent="0.25">
      <c r="A389" s="41" t="s">
        <v>20</v>
      </c>
      <c r="B389" s="40">
        <v>70</v>
      </c>
      <c r="C389" s="40">
        <v>0</v>
      </c>
      <c r="D389" s="2" t="s">
        <v>243</v>
      </c>
      <c r="E389" s="40">
        <v>854</v>
      </c>
      <c r="F389" s="2" t="s">
        <v>17</v>
      </c>
      <c r="G389" s="2" t="s">
        <v>58</v>
      </c>
      <c r="H389" s="2" t="s">
        <v>259</v>
      </c>
      <c r="I389" s="2"/>
      <c r="J389" s="13">
        <f>J390+J393</f>
        <v>0</v>
      </c>
      <c r="K389" s="13">
        <f>K390+K393</f>
        <v>0</v>
      </c>
      <c r="L389" s="13">
        <f>L390+L393</f>
        <v>0</v>
      </c>
    </row>
    <row r="390" spans="1:12" ht="123" hidden="1" customHeight="1" x14ac:dyDescent="0.25">
      <c r="A390" s="41" t="s">
        <v>16</v>
      </c>
      <c r="B390" s="40">
        <v>70</v>
      </c>
      <c r="C390" s="40">
        <v>0</v>
      </c>
      <c r="D390" s="2" t="s">
        <v>243</v>
      </c>
      <c r="E390" s="40">
        <v>854</v>
      </c>
      <c r="F390" s="2" t="s">
        <v>11</v>
      </c>
      <c r="G390" s="2" t="s">
        <v>58</v>
      </c>
      <c r="H390" s="2" t="s">
        <v>259</v>
      </c>
      <c r="I390" s="2" t="s">
        <v>18</v>
      </c>
      <c r="J390" s="13">
        <f t="shared" ref="J390:L390" si="260">J391</f>
        <v>0</v>
      </c>
      <c r="K390" s="13">
        <f t="shared" si="260"/>
        <v>0</v>
      </c>
      <c r="L390" s="13">
        <f t="shared" si="260"/>
        <v>0</v>
      </c>
    </row>
    <row r="391" spans="1:12" ht="45" hidden="1" x14ac:dyDescent="0.25">
      <c r="A391" s="41" t="s">
        <v>8</v>
      </c>
      <c r="B391" s="40">
        <v>70</v>
      </c>
      <c r="C391" s="40">
        <v>0</v>
      </c>
      <c r="D391" s="2" t="s">
        <v>243</v>
      </c>
      <c r="E391" s="40">
        <v>854</v>
      </c>
      <c r="F391" s="2" t="s">
        <v>11</v>
      </c>
      <c r="G391" s="2" t="s">
        <v>58</v>
      </c>
      <c r="H391" s="2" t="s">
        <v>259</v>
      </c>
      <c r="I391" s="2" t="s">
        <v>19</v>
      </c>
      <c r="J391" s="13">
        <f>'6.ВС'!J400</f>
        <v>0</v>
      </c>
      <c r="K391" s="13">
        <f>'6.ВС'!K400</f>
        <v>0</v>
      </c>
      <c r="L391" s="13">
        <f>'6.ВС'!L400</f>
        <v>0</v>
      </c>
    </row>
    <row r="392" spans="1:12" ht="48" hidden="1" customHeight="1" x14ac:dyDescent="0.25">
      <c r="A392" s="42" t="s">
        <v>22</v>
      </c>
      <c r="B392" s="40">
        <v>70</v>
      </c>
      <c r="C392" s="40">
        <v>0</v>
      </c>
      <c r="D392" s="2" t="s">
        <v>243</v>
      </c>
      <c r="E392" s="40">
        <v>854</v>
      </c>
      <c r="F392" s="2" t="s">
        <v>11</v>
      </c>
      <c r="G392" s="2" t="s">
        <v>58</v>
      </c>
      <c r="H392" s="2" t="s">
        <v>259</v>
      </c>
      <c r="I392" s="2" t="s">
        <v>23</v>
      </c>
      <c r="J392" s="13">
        <f t="shared" ref="J392:L392" si="261">J393</f>
        <v>0</v>
      </c>
      <c r="K392" s="13">
        <f t="shared" si="261"/>
        <v>0</v>
      </c>
      <c r="L392" s="13">
        <f t="shared" si="261"/>
        <v>0</v>
      </c>
    </row>
    <row r="393" spans="1:12" ht="60" hidden="1" x14ac:dyDescent="0.25">
      <c r="A393" s="42" t="s">
        <v>9</v>
      </c>
      <c r="B393" s="40">
        <v>70</v>
      </c>
      <c r="C393" s="40">
        <v>0</v>
      </c>
      <c r="D393" s="2" t="s">
        <v>243</v>
      </c>
      <c r="E393" s="40">
        <v>854</v>
      </c>
      <c r="F393" s="2" t="s">
        <v>11</v>
      </c>
      <c r="G393" s="2" t="s">
        <v>58</v>
      </c>
      <c r="H393" s="2" t="s">
        <v>259</v>
      </c>
      <c r="I393" s="2" t="s">
        <v>24</v>
      </c>
      <c r="J393" s="13">
        <f>'6.ВС'!J402</f>
        <v>0</v>
      </c>
      <c r="K393" s="13">
        <f>'6.ВС'!K402</f>
        <v>0</v>
      </c>
      <c r="L393" s="13">
        <f>'6.ВС'!L402</f>
        <v>0</v>
      </c>
    </row>
    <row r="394" spans="1:12" ht="45" hidden="1" x14ac:dyDescent="0.25">
      <c r="A394" s="41" t="s">
        <v>197</v>
      </c>
      <c r="B394" s="40">
        <v>70</v>
      </c>
      <c r="C394" s="40">
        <v>0</v>
      </c>
      <c r="D394" s="2" t="s">
        <v>243</v>
      </c>
      <c r="E394" s="40">
        <v>857</v>
      </c>
      <c r="F394" s="2"/>
      <c r="G394" s="2"/>
      <c r="H394" s="2"/>
      <c r="I394" s="2"/>
      <c r="J394" s="13">
        <f t="shared" ref="J394" si="262">J395+J398+J401</f>
        <v>0</v>
      </c>
      <c r="K394" s="13">
        <f t="shared" ref="K394" si="263">K395+K398+K401</f>
        <v>0</v>
      </c>
      <c r="L394" s="13">
        <f t="shared" ref="L394" si="264">L395+L398+L401</f>
        <v>0</v>
      </c>
    </row>
    <row r="395" spans="1:12" ht="46.5" hidden="1" customHeight="1" x14ac:dyDescent="0.25">
      <c r="A395" s="41" t="s">
        <v>20</v>
      </c>
      <c r="B395" s="40">
        <v>70</v>
      </c>
      <c r="C395" s="40">
        <v>0</v>
      </c>
      <c r="D395" s="2" t="s">
        <v>243</v>
      </c>
      <c r="E395" s="40">
        <v>857</v>
      </c>
      <c r="F395" s="2" t="s">
        <v>11</v>
      </c>
      <c r="G395" s="2" t="s">
        <v>135</v>
      </c>
      <c r="H395" s="2" t="s">
        <v>259</v>
      </c>
      <c r="I395" s="2"/>
      <c r="J395" s="13">
        <f t="shared" ref="J395:L395" si="265">J396</f>
        <v>0</v>
      </c>
      <c r="K395" s="13">
        <f t="shared" si="265"/>
        <v>0</v>
      </c>
      <c r="L395" s="13">
        <f t="shared" si="265"/>
        <v>0</v>
      </c>
    </row>
    <row r="396" spans="1:12" ht="48" hidden="1" customHeight="1" x14ac:dyDescent="0.25">
      <c r="A396" s="42" t="s">
        <v>22</v>
      </c>
      <c r="B396" s="40">
        <v>70</v>
      </c>
      <c r="C396" s="40">
        <v>0</v>
      </c>
      <c r="D396" s="2" t="s">
        <v>243</v>
      </c>
      <c r="E396" s="40">
        <v>857</v>
      </c>
      <c r="F396" s="2" t="s">
        <v>11</v>
      </c>
      <c r="G396" s="2" t="s">
        <v>58</v>
      </c>
      <c r="H396" s="2" t="s">
        <v>259</v>
      </c>
      <c r="I396" s="2" t="s">
        <v>23</v>
      </c>
      <c r="J396" s="13">
        <f t="shared" ref="J396:L396" si="266">J397</f>
        <v>0</v>
      </c>
      <c r="K396" s="13">
        <f t="shared" si="266"/>
        <v>0</v>
      </c>
      <c r="L396" s="13">
        <f t="shared" si="266"/>
        <v>0</v>
      </c>
    </row>
    <row r="397" spans="1:12" ht="60" hidden="1" x14ac:dyDescent="0.25">
      <c r="A397" s="42" t="s">
        <v>9</v>
      </c>
      <c r="B397" s="40">
        <v>70</v>
      </c>
      <c r="C397" s="40">
        <v>0</v>
      </c>
      <c r="D397" s="2" t="s">
        <v>243</v>
      </c>
      <c r="E397" s="40">
        <v>857</v>
      </c>
      <c r="F397" s="2" t="s">
        <v>11</v>
      </c>
      <c r="G397" s="2" t="s">
        <v>58</v>
      </c>
      <c r="H397" s="2" t="s">
        <v>259</v>
      </c>
      <c r="I397" s="2" t="s">
        <v>24</v>
      </c>
      <c r="J397" s="13">
        <f>'6.ВС'!J408</f>
        <v>0</v>
      </c>
      <c r="K397" s="13">
        <f>'6.ВС'!K408</f>
        <v>0</v>
      </c>
      <c r="L397" s="13">
        <f>'6.ВС'!L408</f>
        <v>0</v>
      </c>
    </row>
    <row r="398" spans="1:12" ht="60" hidden="1" customHeight="1" x14ac:dyDescent="0.25">
      <c r="A398" s="41" t="s">
        <v>198</v>
      </c>
      <c r="B398" s="40">
        <v>70</v>
      </c>
      <c r="C398" s="40">
        <v>0</v>
      </c>
      <c r="D398" s="2" t="s">
        <v>243</v>
      </c>
      <c r="E398" s="40">
        <v>857</v>
      </c>
      <c r="F398" s="2" t="s">
        <v>11</v>
      </c>
      <c r="G398" s="2" t="s">
        <v>135</v>
      </c>
      <c r="H398" s="2" t="s">
        <v>305</v>
      </c>
      <c r="I398" s="2"/>
      <c r="J398" s="13">
        <f t="shared" ref="J398:L399" si="267">J399</f>
        <v>0</v>
      </c>
      <c r="K398" s="13">
        <f t="shared" si="267"/>
        <v>0</v>
      </c>
      <c r="L398" s="13">
        <f t="shared" si="267"/>
        <v>0</v>
      </c>
    </row>
    <row r="399" spans="1:12" ht="120" hidden="1" customHeight="1" x14ac:dyDescent="0.25">
      <c r="A399" s="41" t="s">
        <v>16</v>
      </c>
      <c r="B399" s="40">
        <v>70</v>
      </c>
      <c r="C399" s="40">
        <v>0</v>
      </c>
      <c r="D399" s="2" t="s">
        <v>243</v>
      </c>
      <c r="E399" s="40">
        <v>857</v>
      </c>
      <c r="F399" s="2" t="s">
        <v>17</v>
      </c>
      <c r="G399" s="2" t="s">
        <v>135</v>
      </c>
      <c r="H399" s="2" t="s">
        <v>305</v>
      </c>
      <c r="I399" s="2" t="s">
        <v>18</v>
      </c>
      <c r="J399" s="13">
        <f t="shared" si="267"/>
        <v>0</v>
      </c>
      <c r="K399" s="13">
        <f t="shared" si="267"/>
        <v>0</v>
      </c>
      <c r="L399" s="13">
        <f t="shared" ref="L399" si="268">L400</f>
        <v>0</v>
      </c>
    </row>
    <row r="400" spans="1:12" ht="45" hidden="1" x14ac:dyDescent="0.25">
      <c r="A400" s="41" t="s">
        <v>8</v>
      </c>
      <c r="B400" s="40">
        <v>70</v>
      </c>
      <c r="C400" s="40">
        <v>0</v>
      </c>
      <c r="D400" s="2" t="s">
        <v>243</v>
      </c>
      <c r="E400" s="40">
        <v>857</v>
      </c>
      <c r="F400" s="2" t="s">
        <v>11</v>
      </c>
      <c r="G400" s="2" t="s">
        <v>135</v>
      </c>
      <c r="H400" s="2" t="s">
        <v>305</v>
      </c>
      <c r="I400" s="2" t="s">
        <v>19</v>
      </c>
      <c r="J400" s="13">
        <f>'6.ВС'!J411</f>
        <v>0</v>
      </c>
      <c r="K400" s="13">
        <f>'6.ВС'!K411</f>
        <v>0</v>
      </c>
      <c r="L400" s="13">
        <f>'6.ВС'!L411</f>
        <v>0</v>
      </c>
    </row>
    <row r="401" spans="1:12" ht="120.75" hidden="1" customHeight="1" x14ac:dyDescent="0.25">
      <c r="A401" s="41" t="s">
        <v>200</v>
      </c>
      <c r="B401" s="40">
        <v>70</v>
      </c>
      <c r="C401" s="40">
        <v>0</v>
      </c>
      <c r="D401" s="2" t="s">
        <v>243</v>
      </c>
      <c r="E401" s="40">
        <v>857</v>
      </c>
      <c r="F401" s="2" t="s">
        <v>17</v>
      </c>
      <c r="G401" s="2" t="s">
        <v>135</v>
      </c>
      <c r="H401" s="2" t="s">
        <v>304</v>
      </c>
      <c r="I401" s="30"/>
      <c r="J401" s="13">
        <f t="shared" ref="J401:L402" si="269">J402</f>
        <v>0</v>
      </c>
      <c r="K401" s="13">
        <f t="shared" si="269"/>
        <v>0</v>
      </c>
      <c r="L401" s="13">
        <f t="shared" si="269"/>
        <v>0</v>
      </c>
    </row>
    <row r="402" spans="1:12" ht="48.75" hidden="1" customHeight="1" x14ac:dyDescent="0.25">
      <c r="A402" s="42" t="s">
        <v>22</v>
      </c>
      <c r="B402" s="40">
        <v>70</v>
      </c>
      <c r="C402" s="40">
        <v>0</v>
      </c>
      <c r="D402" s="2" t="s">
        <v>243</v>
      </c>
      <c r="E402" s="40">
        <v>857</v>
      </c>
      <c r="F402" s="2" t="s">
        <v>11</v>
      </c>
      <c r="G402" s="2" t="s">
        <v>135</v>
      </c>
      <c r="H402" s="2" t="s">
        <v>304</v>
      </c>
      <c r="I402" s="2" t="s">
        <v>23</v>
      </c>
      <c r="J402" s="13">
        <f t="shared" si="269"/>
        <v>0</v>
      </c>
      <c r="K402" s="13">
        <f t="shared" si="269"/>
        <v>0</v>
      </c>
      <c r="L402" s="13">
        <f t="shared" ref="L402" si="270">L403</f>
        <v>0</v>
      </c>
    </row>
    <row r="403" spans="1:12" ht="60" hidden="1" x14ac:dyDescent="0.25">
      <c r="A403" s="42" t="s">
        <v>9</v>
      </c>
      <c r="B403" s="40">
        <v>70</v>
      </c>
      <c r="C403" s="40">
        <v>0</v>
      </c>
      <c r="D403" s="2" t="s">
        <v>243</v>
      </c>
      <c r="E403" s="40">
        <v>857</v>
      </c>
      <c r="F403" s="2" t="s">
        <v>11</v>
      </c>
      <c r="G403" s="2" t="s">
        <v>135</v>
      </c>
      <c r="H403" s="2" t="s">
        <v>304</v>
      </c>
      <c r="I403" s="2" t="s">
        <v>24</v>
      </c>
      <c r="J403" s="13">
        <f>'6.ВС'!J414</f>
        <v>0</v>
      </c>
      <c r="K403" s="13">
        <f>'6.ВС'!K414</f>
        <v>0</v>
      </c>
      <c r="L403" s="13">
        <f>'6.ВС'!L414</f>
        <v>0</v>
      </c>
    </row>
    <row r="404" spans="1:12" ht="24.75" customHeight="1" x14ac:dyDescent="0.25">
      <c r="A404" s="41" t="s">
        <v>202</v>
      </c>
      <c r="B404" s="40"/>
      <c r="C404" s="40"/>
      <c r="D404" s="2"/>
      <c r="E404" s="40"/>
      <c r="F404" s="2"/>
      <c r="G404" s="2"/>
      <c r="H404" s="2"/>
      <c r="I404" s="2"/>
      <c r="J404" s="13">
        <f t="shared" ref="J404" si="271">J8+J245+J352+J374</f>
        <v>16140618.09</v>
      </c>
      <c r="K404" s="13">
        <f t="shared" ref="K404" si="272">K8+K245+K352+K374</f>
        <v>9349438.5</v>
      </c>
      <c r="L404" s="13">
        <f t="shared" ref="L404" si="273">L8+L245+L352+L374</f>
        <v>9354240</v>
      </c>
    </row>
    <row r="405" spans="1:12" x14ac:dyDescent="0.25">
      <c r="A405" s="8"/>
      <c r="D405" s="8"/>
      <c r="E405" s="8"/>
      <c r="F405" s="8"/>
      <c r="G405" s="8"/>
      <c r="H405" s="8"/>
    </row>
    <row r="406" spans="1:12" x14ac:dyDescent="0.25">
      <c r="A406" s="8"/>
      <c r="D406" s="8"/>
      <c r="E406" s="8"/>
      <c r="F406" s="8"/>
      <c r="G406" s="8"/>
      <c r="H406" s="8"/>
      <c r="J406" s="15"/>
      <c r="K406" s="15"/>
      <c r="L406" s="15"/>
    </row>
  </sheetData>
  <mergeCells count="5">
    <mergeCell ref="A5:L5"/>
    <mergeCell ref="J1:L1"/>
    <mergeCell ref="J2:L2"/>
    <mergeCell ref="J3:L3"/>
    <mergeCell ref="J4:L4"/>
  </mergeCells>
  <pageMargins left="0.62992125984251968" right="0.55118110236220474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6.ВС</vt:lpstr>
      <vt:lpstr>7.ФС</vt:lpstr>
      <vt:lpstr>8.ПС</vt:lpstr>
      <vt:lpstr>'6.ВС'!Заголовки_для_печати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2020-08-26T09:49:25Z</dcterms:modified>
</cp:coreProperties>
</file>