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945" windowWidth="14805" windowHeight="7170"/>
  </bookViews>
  <sheets>
    <sheet name="ВСР" sheetId="6" r:id="rId1"/>
  </sheets>
  <definedNames>
    <definedName name="_xlnm.Print_Titles" localSheetId="0">ВСР!$5:$5</definedName>
  </definedNames>
  <calcPr calcId="145621"/>
</workbook>
</file>

<file path=xl/calcChain.xml><?xml version="1.0" encoding="utf-8"?>
<calcChain xmlns="http://schemas.openxmlformats.org/spreadsheetml/2006/main">
  <c r="G420" i="6" l="1"/>
  <c r="G419" i="6" s="1"/>
  <c r="G417" i="6"/>
  <c r="G416" i="6" s="1"/>
  <c r="G414" i="6"/>
  <c r="G413" i="6" s="1"/>
  <c r="G408" i="6"/>
  <c r="G406" i="6"/>
  <c r="G404" i="6"/>
  <c r="G394" i="6"/>
  <c r="G393" i="6" s="1"/>
  <c r="G392" i="6" s="1"/>
  <c r="G390" i="6"/>
  <c r="G389" i="6" s="1"/>
  <c r="G388" i="6" s="1"/>
  <c r="G385" i="6"/>
  <c r="G384" i="6" s="1"/>
  <c r="G383" i="6" s="1"/>
  <c r="G381" i="6"/>
  <c r="G380" i="6" s="1"/>
  <c r="G378" i="6"/>
  <c r="G377" i="6" s="1"/>
  <c r="G375" i="6"/>
  <c r="G373" i="6"/>
  <c r="G372" i="6"/>
  <c r="G365" i="6"/>
  <c r="G364" i="6" s="1"/>
  <c r="G362" i="6"/>
  <c r="G360" i="6"/>
  <c r="G356" i="6"/>
  <c r="G355" i="6" s="1"/>
  <c r="G352" i="6"/>
  <c r="G351" i="6" s="1"/>
  <c r="G349" i="6"/>
  <c r="G348" i="6" s="1"/>
  <c r="G345" i="6"/>
  <c r="G344" i="6" s="1"/>
  <c r="G343" i="6" s="1"/>
  <c r="G340" i="6"/>
  <c r="G339" i="6" s="1"/>
  <c r="G337" i="6"/>
  <c r="G336" i="6" s="1"/>
  <c r="G334" i="6"/>
  <c r="G332" i="6"/>
  <c r="G330" i="6"/>
  <c r="G328" i="6"/>
  <c r="G326" i="6"/>
  <c r="G321" i="6"/>
  <c r="G319" i="6"/>
  <c r="G315" i="6"/>
  <c r="G314" i="6" s="1"/>
  <c r="G312" i="6"/>
  <c r="G311" i="6" s="1"/>
  <c r="G309" i="6"/>
  <c r="G308" i="6" s="1"/>
  <c r="G306" i="6"/>
  <c r="G305" i="6" s="1"/>
  <c r="G303" i="6"/>
  <c r="G302" i="6" s="1"/>
  <c r="G299" i="6"/>
  <c r="G298" i="6" s="1"/>
  <c r="G296" i="6"/>
  <c r="G295" i="6" s="1"/>
  <c r="G293" i="6"/>
  <c r="G292" i="6" s="1"/>
  <c r="G290" i="6"/>
  <c r="G289" i="6" s="1"/>
  <c r="G287" i="6"/>
  <c r="G286" i="6" s="1"/>
  <c r="G284" i="6"/>
  <c r="G283" i="6" s="1"/>
  <c r="G281" i="6"/>
  <c r="G280" i="6" s="1"/>
  <c r="G278" i="6"/>
  <c r="G277" i="6" s="1"/>
  <c r="G275" i="6"/>
  <c r="G274" i="6" s="1"/>
  <c r="G272" i="6"/>
  <c r="G271" i="6" s="1"/>
  <c r="G269" i="6"/>
  <c r="G268" i="6" s="1"/>
  <c r="G265" i="6"/>
  <c r="G264" i="6" s="1"/>
  <c r="G262" i="6"/>
  <c r="G261" i="6" s="1"/>
  <c r="G259" i="6"/>
  <c r="G258" i="6" s="1"/>
  <c r="G256" i="6"/>
  <c r="G255" i="6" s="1"/>
  <c r="G253" i="6"/>
  <c r="G252" i="6" s="1"/>
  <c r="G250" i="6"/>
  <c r="G249" i="6" s="1"/>
  <c r="G245" i="6"/>
  <c r="G244" i="6" s="1"/>
  <c r="G243" i="6" s="1"/>
  <c r="G242" i="6" s="1"/>
  <c r="G239" i="6"/>
  <c r="G237" i="6"/>
  <c r="G234" i="6"/>
  <c r="G233" i="6" s="1"/>
  <c r="G231" i="6"/>
  <c r="G229" i="6"/>
  <c r="G226" i="6"/>
  <c r="G224" i="6"/>
  <c r="G219" i="6"/>
  <c r="G217" i="6"/>
  <c r="G213" i="6"/>
  <c r="G212" i="6" s="1"/>
  <c r="G210" i="6"/>
  <c r="G209" i="6" s="1"/>
  <c r="G206" i="6"/>
  <c r="G205" i="6" s="1"/>
  <c r="G203" i="6"/>
  <c r="G202" i="6" s="1"/>
  <c r="G201" i="6" s="1"/>
  <c r="G199" i="6"/>
  <c r="G198" i="6" s="1"/>
  <c r="G197" i="6" s="1"/>
  <c r="G194" i="6"/>
  <c r="G193" i="6" s="1"/>
  <c r="G192" i="6" s="1"/>
  <c r="G190" i="6"/>
  <c r="G189" i="6" s="1"/>
  <c r="G187" i="6"/>
  <c r="G186" i="6" s="1"/>
  <c r="G185" i="6"/>
  <c r="G184" i="6" s="1"/>
  <c r="G183" i="6" s="1"/>
  <c r="G181" i="6"/>
  <c r="G180" i="6" s="1"/>
  <c r="G179" i="6"/>
  <c r="G178" i="6" s="1"/>
  <c r="G176" i="6"/>
  <c r="G173" i="6"/>
  <c r="G172" i="6" s="1"/>
  <c r="G170" i="6"/>
  <c r="G168" i="6"/>
  <c r="G166" i="6"/>
  <c r="G165" i="6" s="1"/>
  <c r="G164" i="6" s="1"/>
  <c r="G163" i="6"/>
  <c r="G162" i="6" s="1"/>
  <c r="G160" i="6"/>
  <c r="G157" i="6"/>
  <c r="G156" i="6" s="1"/>
  <c r="G148" i="6"/>
  <c r="G147" i="6" s="1"/>
  <c r="G145" i="6"/>
  <c r="G144" i="6" s="1"/>
  <c r="G142" i="6"/>
  <c r="G141" i="6" s="1"/>
  <c r="G139" i="6"/>
  <c r="G138" i="6" s="1"/>
  <c r="G136" i="6"/>
  <c r="G135" i="6" s="1"/>
  <c r="G132" i="6"/>
  <c r="G131" i="6" s="1"/>
  <c r="G129" i="6"/>
  <c r="G128" i="6" s="1"/>
  <c r="G124" i="6"/>
  <c r="G123" i="6" s="1"/>
  <c r="G121" i="6"/>
  <c r="G119" i="6"/>
  <c r="G115" i="6"/>
  <c r="G114" i="6" s="1"/>
  <c r="G113" i="6" s="1"/>
  <c r="G111" i="6"/>
  <c r="G108" i="6"/>
  <c r="G107" i="6" s="1"/>
  <c r="G105" i="6"/>
  <c r="G104" i="6" s="1"/>
  <c r="G102" i="6"/>
  <c r="G101" i="6" s="1"/>
  <c r="G98" i="6"/>
  <c r="G97" i="6" s="1"/>
  <c r="G95" i="6"/>
  <c r="G94" i="6" s="1"/>
  <c r="G90" i="6"/>
  <c r="G89" i="6" s="1"/>
  <c r="G87" i="6"/>
  <c r="G86" i="6" s="1"/>
  <c r="G84" i="6"/>
  <c r="G82" i="6"/>
  <c r="G81" i="6"/>
  <c r="G75" i="6"/>
  <c r="G73" i="6"/>
  <c r="G72" i="6"/>
  <c r="G66" i="6"/>
  <c r="G65" i="6" s="1"/>
  <c r="G63" i="6"/>
  <c r="G62" i="6" s="1"/>
  <c r="G60" i="6"/>
  <c r="G59" i="6" s="1"/>
  <c r="G57" i="6"/>
  <c r="G56" i="6" s="1"/>
  <c r="G54" i="6"/>
  <c r="G53" i="6" s="1"/>
  <c r="G51" i="6"/>
  <c r="G50" i="6" s="1"/>
  <c r="G48" i="6"/>
  <c r="G47" i="6" s="1"/>
  <c r="G45" i="6"/>
  <c r="G43" i="6"/>
  <c r="G41" i="6"/>
  <c r="G37" i="6"/>
  <c r="G36" i="6" s="1"/>
  <c r="G35" i="6" s="1"/>
  <c r="G33" i="6"/>
  <c r="G32" i="6" s="1"/>
  <c r="G31" i="6" s="1"/>
  <c r="G29" i="6"/>
  <c r="G28" i="6" s="1"/>
  <c r="G26" i="6"/>
  <c r="G25" i="6" s="1"/>
  <c r="G23" i="6"/>
  <c r="G22" i="6" s="1"/>
  <c r="G20" i="6"/>
  <c r="G19" i="6" s="1"/>
  <c r="G17" i="6"/>
  <c r="G15" i="6"/>
  <c r="G13" i="6"/>
  <c r="G10" i="6"/>
  <c r="G9" i="6" s="1"/>
  <c r="G80" i="6" l="1"/>
  <c r="G79" i="6" s="1"/>
  <c r="G78" i="6" s="1"/>
  <c r="G77" i="6" s="1"/>
  <c r="G412" i="6"/>
  <c r="G411" i="6" s="1"/>
  <c r="G410" i="6" s="1"/>
  <c r="G40" i="6"/>
  <c r="G359" i="6"/>
  <c r="G93" i="6"/>
  <c r="G118" i="6"/>
  <c r="G117" i="6" s="1"/>
  <c r="G175" i="6"/>
  <c r="G216" i="6"/>
  <c r="G215" i="6" s="1"/>
  <c r="G228" i="6"/>
  <c r="G301" i="6"/>
  <c r="G327" i="6"/>
  <c r="G223" i="6"/>
  <c r="G403" i="6"/>
  <c r="G402" i="6" s="1"/>
  <c r="G401" i="6" s="1"/>
  <c r="G400" i="6" s="1"/>
  <c r="G12" i="6"/>
  <c r="G167" i="6"/>
  <c r="G134" i="6"/>
  <c r="G159" i="6"/>
  <c r="G155" i="6" s="1"/>
  <c r="G154" i="6" s="1"/>
  <c r="G318" i="6"/>
  <c r="G317" i="6" s="1"/>
  <c r="G71" i="6"/>
  <c r="G70" i="6" s="1"/>
  <c r="G69" i="6" s="1"/>
  <c r="G68" i="6" s="1"/>
  <c r="G208" i="6"/>
  <c r="G196" i="6"/>
  <c r="G236" i="6"/>
  <c r="G267" i="6"/>
  <c r="G358" i="6"/>
  <c r="G8" i="6"/>
  <c r="G39" i="6"/>
  <c r="G100" i="6"/>
  <c r="G127" i="6"/>
  <c r="G126" i="6" s="1"/>
  <c r="G222" i="6"/>
  <c r="G221" i="6" s="1"/>
  <c r="G248" i="6"/>
  <c r="G347" i="6"/>
  <c r="G387" i="6"/>
  <c r="G371" i="6"/>
  <c r="G370" i="6" s="1"/>
  <c r="G369" i="6" s="1"/>
  <c r="G368" i="6" s="1"/>
  <c r="G367" i="6" s="1"/>
  <c r="G325" i="6"/>
  <c r="G324" i="6" s="1"/>
  <c r="G342" i="6" l="1"/>
  <c r="G92" i="6"/>
  <c r="G323" i="6"/>
  <c r="G7" i="6"/>
  <c r="G247" i="6"/>
  <c r="G241" i="6" l="1"/>
  <c r="G6" i="6"/>
  <c r="G422" i="6" l="1"/>
</calcChain>
</file>

<file path=xl/sharedStrings.xml><?xml version="1.0" encoding="utf-8"?>
<sst xmlns="http://schemas.openxmlformats.org/spreadsheetml/2006/main" count="1844" uniqueCount="293">
  <si>
    <t>Приложение 2</t>
  </si>
  <si>
    <t>Рз</t>
  </si>
  <si>
    <t>Пр</t>
  </si>
  <si>
    <t>01</t>
  </si>
  <si>
    <t>04</t>
  </si>
  <si>
    <t>13</t>
  </si>
  <si>
    <t>05</t>
  </si>
  <si>
    <t>03</t>
  </si>
  <si>
    <t>09</t>
  </si>
  <si>
    <t>Противодействие злоупотреблению наркотиками и их незаконному обороту</t>
  </si>
  <si>
    <t>08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</si>
  <si>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</si>
  <si>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</si>
  <si>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Оценка имущества, признание прав и регулирование отношений муниципальной собственности</t>
  </si>
  <si>
    <t xml:space="preserve">01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</si>
  <si>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</si>
  <si>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12</t>
  </si>
  <si>
    <t>07</t>
  </si>
  <si>
    <t>02</t>
  </si>
  <si>
    <t>Библиотеки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</si>
  <si>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</si>
  <si>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11</t>
  </si>
  <si>
    <t>10</t>
  </si>
  <si>
    <t>06</t>
  </si>
  <si>
    <t>Руководство и управление в сфере установленных функций органов местного самоуправления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</si>
  <si>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</si>
  <si>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</si>
  <si>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</si>
  <si>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</si>
  <si>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</si>
  <si>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</si>
  <si>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</si>
  <si>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</si>
  <si>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Наименование</t>
  </si>
  <si>
    <t>ЦСР</t>
  </si>
  <si>
    <t>ВР</t>
  </si>
  <si>
    <t>Администрация Клетнянского района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</si>
  <si>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</si>
  <si>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</si>
  <si>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</si>
  <si>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</si>
  <si>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</si>
  <si>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</si>
  <si>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</si>
  <si>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</si>
  <si>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</si>
  <si>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</si>
  <si>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</si>
  <si>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Судебная система</t>
  </si>
  <si>
    <t>Резервные фонды</t>
  </si>
  <si>
    <t>Резервные средства</t>
  </si>
  <si>
    <t>870</t>
  </si>
  <si>
    <t>Другие общегосударственные вопросы</t>
  </si>
  <si>
    <t>Капитальные вложения в объекты государственной (муниципальной) собственности</t>
  </si>
  <si>
    <t>400</t>
  </si>
  <si>
    <t>Национальная оборона</t>
  </si>
  <si>
    <t>Мобилизационная и вневойсковая подготовка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</si>
  <si>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</si>
  <si>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</si>
  <si>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</si>
  <si>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выплаты персоналу казенных учреждений</t>
  </si>
  <si>
    <t>110</t>
  </si>
  <si>
    <t>Национальная экономика</t>
  </si>
  <si>
    <t>Сельское хозяйство и рыболовство</t>
  </si>
  <si>
    <t>810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</si>
  <si>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</si>
  <si>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</si>
  <si>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</si>
  <si>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</si>
  <si>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</si>
  <si>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</si>
  <si>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Общее образование</t>
  </si>
  <si>
    <t>Культура, кинематография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</si>
  <si>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</si>
  <si>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</si>
  <si>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</si>
  <si>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</si>
  <si>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</si>
  <si>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</si>
  <si>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</si>
  <si>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</si>
  <si>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</si>
  <si>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</si>
  <si>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</si>
  <si>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</si>
  <si>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</si>
  <si>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Дошкольное образование</t>
  </si>
  <si>
    <t>Другие вопросы в области образования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</si>
  <si>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</si>
  <si>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</si>
  <si>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</si>
  <si>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</si>
  <si>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Субвенции</t>
  </si>
  <si>
    <t>530</t>
  </si>
  <si>
    <t>Иные межбюджетные трансферты</t>
  </si>
  <si>
    <t>540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</si>
  <si>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</si>
  <si>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</si>
  <si>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Дотации             </t>
  </si>
  <si>
    <t>510</t>
  </si>
  <si>
    <t>Иные дотации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</si>
  <si>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</si>
  <si>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</si>
  <si>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</si>
  <si>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Контрольно-счетная палата Клетнянского муниципального района</t>
  </si>
  <si>
    <t>ВСЕГО РАСХОДОВ</t>
  </si>
  <si>
    <t>Гл</t>
  </si>
  <si>
    <t>51 0 11 12020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</si>
  <si>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</si>
  <si>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51 0 11 17900</t>
  </si>
  <si>
    <t>51 2 11 14210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</si>
  <si>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</si>
  <si>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Транспорт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</si>
  <si>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</si>
  <si>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</si>
  <si>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</t>
  </si>
  <si>
    <t>52 0 12 14710</t>
  </si>
  <si>
    <t>52 0 12 14700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</si>
  <si>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</si>
  <si>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</si>
  <si>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</si>
  <si>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52 0 21 16710</t>
  </si>
  <si>
    <t>53 0 12 15840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</si>
  <si>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</si>
  <si>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>51 0 15 51180</t>
  </si>
  <si>
    <t>51 0 21 12510</t>
  </si>
  <si>
    <t>51 0 41 51200</t>
  </si>
  <si>
    <t>52 0 13 14770</t>
  </si>
  <si>
    <t>51 5 12 R0820</t>
  </si>
  <si>
    <t>51 0 31 S1270</t>
  </si>
  <si>
    <t>52 0 32 S4790</t>
  </si>
  <si>
    <t>Мероприятия в сфере коммунального хозяйства</t>
  </si>
  <si>
    <t xml:space="preserve">Субсидии бюджетным учреждениям </t>
  </si>
  <si>
    <t>410</t>
  </si>
  <si>
    <t>Бюджетные инвестиции</t>
  </si>
  <si>
    <t>Публичные нормативные социальные выплаты гражданам</t>
  </si>
  <si>
    <t>310</t>
  </si>
  <si>
    <t>320</t>
  </si>
  <si>
    <t>610</t>
  </si>
  <si>
    <t>Субсидии бюджетным учреждениям</t>
  </si>
  <si>
    <t>Социальные выплаты гражданам, кроме публичных нормативных социальных выплат</t>
  </si>
  <si>
    <t>52 0 12 L0970</t>
  </si>
  <si>
    <t>830</t>
  </si>
  <si>
    <t>Исполнение судебных актов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</si>
  <si>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</si>
  <si>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</si>
  <si>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Управление образования администрации Клетнянского района</t>
  </si>
  <si>
    <t>Дополнительное образвание детей</t>
  </si>
  <si>
    <t>Молодежная политика</t>
  </si>
  <si>
    <t>Кассовое исполнение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</si>
  <si>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</si>
  <si>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</si>
  <si>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51 0 11 80040</t>
  </si>
  <si>
    <t xml:space="preserve">Информационное обеспечение деятельности органов местного самоуправления </t>
  </si>
  <si>
    <t>51 0 11 80070</t>
  </si>
  <si>
    <t>Членские взносы некоммерческим организациям</t>
  </si>
  <si>
    <t>51 0 11 81410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</si>
  <si>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</si>
  <si>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</si>
  <si>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51 0 11 80900</t>
  </si>
  <si>
    <t>Эксплуатация и содержание имущества казны муниципального образования</t>
  </si>
  <si>
    <t>51 0 11 80920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</si>
  <si>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</si>
  <si>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</si>
  <si>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Повышение энергетической эффективности и обеспечения энергосбережения</t>
  </si>
  <si>
    <t>51 0 11 83260</t>
  </si>
  <si>
    <t>Разработка (актуализация) документов стратегического планирования и прогнозирования</t>
  </si>
  <si>
    <t>51 0 11 83390</t>
  </si>
  <si>
    <t>Многофункциональные центры предоставления государственных и муниципальных услуг</t>
  </si>
  <si>
    <t>51 0 14 80710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</si>
  <si>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</si>
  <si>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51 0 14 S8640</t>
  </si>
  <si>
    <t xml:space="preserve">Исполнение исковых требований на основании вступивших в законную силу судебных актов, обязательств бюджета </t>
  </si>
  <si>
    <t>70 0 00 83270</t>
  </si>
  <si>
    <t>Единые дежурно-диспетчерские службы</t>
  </si>
  <si>
    <t>51 0 12 80700</t>
  </si>
  <si>
    <t>Мероприятия по развитию сельского хозяйства</t>
  </si>
  <si>
    <t>51 1 11 83320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</si>
  <si>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</si>
  <si>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51 0 51 81630</t>
  </si>
  <si>
    <t>Уплата налогв, сборов и иных обязательных платежей</t>
  </si>
  <si>
    <t>51 0 51 83360</t>
  </si>
  <si>
    <t xml:space="preserve">Приобретение автомобильного транспорта общего пользования </t>
  </si>
  <si>
    <t>51 0 51 S8440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</si>
  <si>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</si>
  <si>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51 0 61 83740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</si>
  <si>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</si>
  <si>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</si>
  <si>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</si>
  <si>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</si>
  <si>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 xml:space="preserve">Бюджетные инвестиции в объекты капитального строительства муниципальной собственности </t>
  </si>
  <si>
    <t>51 0 31 81680</t>
  </si>
  <si>
    <t>51 0 31 81740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</si>
  <si>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</si>
  <si>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51 0 31 83710</t>
  </si>
  <si>
    <t xml:space="preserve">Устойчивое развитие сельских территорий </t>
  </si>
  <si>
    <t>51 0 31 L5670</t>
  </si>
  <si>
    <t>Софинансирование объектов капитальных вложений муниципальной собственности за счет средств местного бюджета</t>
  </si>
  <si>
    <t>51 2 11 80450</t>
  </si>
  <si>
    <t>Дворцы и дома культуры, клубы, выставочные залы</t>
  </si>
  <si>
    <t>51 2 11 80480</t>
  </si>
  <si>
    <t>Мероприятия по развитию культуры</t>
  </si>
  <si>
    <t>51 2 11 82400</t>
  </si>
  <si>
    <t>Мероприятия по охране, сохранению и популяризации культурного наследия</t>
  </si>
  <si>
    <t>51 2 11 82410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</si>
  <si>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</si>
  <si>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</si>
  <si>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</si>
  <si>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51 2 11 L4670</t>
  </si>
  <si>
    <t xml:space="preserve">Поддержка отрасли культуры </t>
  </si>
  <si>
    <t>51 2 11 L5190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</si>
  <si>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</si>
  <si>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>51 2 11 S4240</t>
  </si>
  <si>
    <t xml:space="preserve">Реализация программ (проектов) инициативного бюджетирования </t>
  </si>
  <si>
    <t>51 2 11 S5870</t>
  </si>
  <si>
    <t>51 3 11 81150</t>
  </si>
  <si>
    <t>Выплата муниципальных пенсий (доплат к государственным пенсиям)</t>
  </si>
  <si>
    <t xml:space="preserve">51 5 11 82450 </t>
  </si>
  <si>
    <t>Реализация мероприятий по обеспечению жильем молодых семей</t>
  </si>
  <si>
    <t>51 6 11 L4970</t>
  </si>
  <si>
    <t xml:space="preserve">Резервный фонд местной администрации </t>
  </si>
  <si>
    <t>70 0 00 83030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</si>
  <si>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</si>
  <si>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</si>
  <si>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</si>
  <si>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</si>
  <si>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</si>
  <si>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</si>
  <si>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</si>
  <si>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</si>
  <si>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Приобретение, установка и техническое обслуживание программного и технического обеспечения, аттестация рабочих мест</t>
  </si>
  <si>
    <t>52 0 21 83410</t>
  </si>
  <si>
    <t>52 0 12 80300</t>
  </si>
  <si>
    <t>Мероприятия по развитию образования</t>
  </si>
  <si>
    <t>52 0 12 82330</t>
  </si>
  <si>
    <t>Организация питания в образовательных организациях</t>
  </si>
  <si>
    <t>52 0 12 82350</t>
  </si>
  <si>
    <t>Мероприятия по комплексной безопасности муниципальных учреждений</t>
  </si>
  <si>
    <t>52 0 12 82430</t>
  </si>
  <si>
    <t>52 0 12 80310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</si>
  <si>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</si>
  <si>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 xml:space="preserve">Мероприятия по проведению оздоровительной кампании детей </t>
  </si>
  <si>
    <t>52 0 12 80320</t>
  </si>
  <si>
    <t>Отдельные мероприятия по развитию спорта</t>
  </si>
  <si>
    <t>52 0 12 S7640</t>
  </si>
  <si>
    <t>Мероприятия по работе с семьей, детьми и молодежью</t>
  </si>
  <si>
    <t>52 0 31 82360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</si>
  <si>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</si>
  <si>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</si>
  <si>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</si>
  <si>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</si>
  <si>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 xml:space="preserve"> 52 0 21 16723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</si>
  <si>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</si>
  <si>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 52 0 21 16721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</si>
  <si>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</si>
  <si>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 52 0 21 16722</t>
  </si>
  <si>
    <t>53 0 11 80040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</si>
  <si>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</si>
  <si>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53 0 11 84400</t>
  </si>
  <si>
    <t>Поддержка мер по обеспечению сбалансированности  бюджетов поселений</t>
  </si>
  <si>
    <t>53 0 12 83020</t>
  </si>
  <si>
    <t>70 0 00 80040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</si>
  <si>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</si>
  <si>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</si>
  <si>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</si>
  <si>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</si>
  <si>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к Решению Клетнянского районного Совета народных депутатов "Об исполнении бюджета муниципального образования "Клетнянский муниципальный район" за 2019 год"</t>
  </si>
  <si>
    <t>Достижение показателей деятельности органов исполнительной власти субъектов Российской Федерации</t>
  </si>
  <si>
    <t>70 0 00 55500</t>
  </si>
  <si>
    <t>Обеспечение проведения выборов и референдумов</t>
  </si>
  <si>
    <t>Организация и проведение выборов и референдумов</t>
  </si>
  <si>
    <t>70 0 00 80060</t>
  </si>
  <si>
    <t>Специальные расходы</t>
  </si>
  <si>
    <t>880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</si>
  <si>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</si>
  <si>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</si>
  <si>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Прочие мероприятия в области развития транспортной инфраструктуры</t>
  </si>
  <si>
    <t>51 0 51 81650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</si>
  <si>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</si>
  <si>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</si>
  <si>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51 0 G5 52430</t>
  </si>
  <si>
    <t>Отдельные мероприятия по развитию образования</t>
  </si>
  <si>
    <t>52 0 12 S4820</t>
  </si>
  <si>
    <t>Капитальный ремонт кровель муниципальных образовательных организаций Брянской области</t>
  </si>
  <si>
    <t>52 0 12 S4850</t>
  </si>
  <si>
    <t>52 0 Е2 50970</t>
  </si>
  <si>
    <t xml:space="preserve">Выравнивание бюджетной обеспеченности поселений </t>
  </si>
  <si>
    <t>Условно утвержденные расходы</t>
  </si>
  <si>
    <t>99</t>
  </si>
  <si>
    <t>70 0 00 80080</t>
  </si>
  <si>
    <t>990</t>
  </si>
  <si>
    <t>в рублях</t>
  </si>
  <si>
    <t xml:space="preserve">Расходы бюджета муниципального образования "Клетнянский муниципальный район" за 2019 год по ведомственной структуре расходов бюджета муниципального образования "Клетнянский муниципальный район"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</si>
</sst>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49" fontId="2" fillId="0" borderId="1" xfId="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CC"/>
      <color rgb="FFCCFFCC"/>
      <color rgb="FF99FFCC"/>
      <color rgb="FFFF9999"/>
      <color rgb="FFCCE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62"/>
  <sheetViews>
    <sheetView tabSelected="1" topLeftCell="A31" zoomScale="80" zoomScaleNormal="80" workbookViewId="0">
      <selection activeCell="M388" sqref="M388"/>
    </sheetView>
  </sheetViews>
  <sheetFormatPr defaultRowHeight="15" x14ac:dyDescent="0.25"/>
  <cols>
    <col min="1" max="1" width="39" style="9" customWidth="1"/>
    <col min="2" max="2" width="5.5703125" style="3" customWidth="1"/>
    <col min="3" max="4" width="5.28515625" style="3" customWidth="1"/>
    <col min="5" max="5" width="13.85546875" style="4" customWidth="1"/>
    <col min="6" max="6" width="5.140625" style="3" customWidth="1"/>
    <col min="7" max="7" width="18" style="4" customWidth="1"/>
    <col min="8" max="140" width="9.140625" style="4"/>
    <col min="141" max="141" width="1.42578125" style="4" customWidth="1"/>
    <col min="142" max="142" width="59.5703125" style="4" customWidth="1"/>
    <col min="143" max="143" width="9.140625" style="4" customWidth="1"/>
    <col min="144" max="145" width="3.85546875" style="4" customWidth="1"/>
    <col min="146" max="146" width="10.5703125" style="4" customWidth="1"/>
    <col min="147" max="147" width="3.85546875" style="4" customWidth="1"/>
    <col min="148" max="150" width="14.42578125" style="4" customWidth="1"/>
    <col min="151" max="151" width="4.140625" style="4" customWidth="1"/>
    <col min="152" max="152" width="15" style="4" customWidth="1"/>
    <col min="153" max="154" width="9.140625" style="4" customWidth="1"/>
    <col min="155" max="155" width="11.5703125" style="4" customWidth="1"/>
    <col min="156" max="156" width="18.140625" style="4" customWidth="1"/>
    <col min="157" max="157" width="13.140625" style="4" customWidth="1"/>
    <col min="158" max="158" width="12.28515625" style="4" customWidth="1"/>
    <col min="159" max="396" width="9.140625" style="4"/>
    <col min="397" max="397" width="1.42578125" style="4" customWidth="1"/>
    <col min="398" max="398" width="59.5703125" style="4" customWidth="1"/>
    <col min="399" max="399" width="9.140625" style="4" customWidth="1"/>
    <col min="400" max="401" width="3.85546875" style="4" customWidth="1"/>
    <col min="402" max="402" width="10.5703125" style="4" customWidth="1"/>
    <col min="403" max="403" width="3.85546875" style="4" customWidth="1"/>
    <col min="404" max="406" width="14.42578125" style="4" customWidth="1"/>
    <col min="407" max="407" width="4.140625" style="4" customWidth="1"/>
    <col min="408" max="408" width="15" style="4" customWidth="1"/>
    <col min="409" max="410" width="9.140625" style="4" customWidth="1"/>
    <col min="411" max="411" width="11.5703125" style="4" customWidth="1"/>
    <col min="412" max="412" width="18.140625" style="4" customWidth="1"/>
    <col min="413" max="413" width="13.140625" style="4" customWidth="1"/>
    <col min="414" max="414" width="12.28515625" style="4" customWidth="1"/>
    <col min="415" max="652" width="9.140625" style="4"/>
    <col min="653" max="653" width="1.42578125" style="4" customWidth="1"/>
    <col min="654" max="654" width="59.5703125" style="4" customWidth="1"/>
    <col min="655" max="655" width="9.140625" style="4" customWidth="1"/>
    <col min="656" max="657" width="3.85546875" style="4" customWidth="1"/>
    <col min="658" max="658" width="10.5703125" style="4" customWidth="1"/>
    <col min="659" max="659" width="3.85546875" style="4" customWidth="1"/>
    <col min="660" max="662" width="14.42578125" style="4" customWidth="1"/>
    <col min="663" max="663" width="4.140625" style="4" customWidth="1"/>
    <col min="664" max="664" width="15" style="4" customWidth="1"/>
    <col min="665" max="666" width="9.140625" style="4" customWidth="1"/>
    <col min="667" max="667" width="11.5703125" style="4" customWidth="1"/>
    <col min="668" max="668" width="18.140625" style="4" customWidth="1"/>
    <col min="669" max="669" width="13.140625" style="4" customWidth="1"/>
    <col min="670" max="670" width="12.28515625" style="4" customWidth="1"/>
    <col min="671" max="908" width="9.140625" style="4"/>
    <col min="909" max="909" width="1.42578125" style="4" customWidth="1"/>
    <col min="910" max="910" width="59.5703125" style="4" customWidth="1"/>
    <col min="911" max="911" width="9.140625" style="4" customWidth="1"/>
    <col min="912" max="913" width="3.85546875" style="4" customWidth="1"/>
    <col min="914" max="914" width="10.5703125" style="4" customWidth="1"/>
    <col min="915" max="915" width="3.85546875" style="4" customWidth="1"/>
    <col min="916" max="918" width="14.42578125" style="4" customWidth="1"/>
    <col min="919" max="919" width="4.140625" style="4" customWidth="1"/>
    <col min="920" max="920" width="15" style="4" customWidth="1"/>
    <col min="921" max="922" width="9.140625" style="4" customWidth="1"/>
    <col min="923" max="923" width="11.5703125" style="4" customWidth="1"/>
    <col min="924" max="924" width="18.140625" style="4" customWidth="1"/>
    <col min="925" max="925" width="13.140625" style="4" customWidth="1"/>
    <col min="926" max="926" width="12.28515625" style="4" customWidth="1"/>
    <col min="927" max="1164" width="9.140625" style="4"/>
    <col min="1165" max="1165" width="1.42578125" style="4" customWidth="1"/>
    <col min="1166" max="1166" width="59.5703125" style="4" customWidth="1"/>
    <col min="1167" max="1167" width="9.140625" style="4" customWidth="1"/>
    <col min="1168" max="1169" width="3.85546875" style="4" customWidth="1"/>
    <col min="1170" max="1170" width="10.5703125" style="4" customWidth="1"/>
    <col min="1171" max="1171" width="3.85546875" style="4" customWidth="1"/>
    <col min="1172" max="1174" width="14.42578125" style="4" customWidth="1"/>
    <col min="1175" max="1175" width="4.140625" style="4" customWidth="1"/>
    <col min="1176" max="1176" width="15" style="4" customWidth="1"/>
    <col min="1177" max="1178" width="9.140625" style="4" customWidth="1"/>
    <col min="1179" max="1179" width="11.5703125" style="4" customWidth="1"/>
    <col min="1180" max="1180" width="18.140625" style="4" customWidth="1"/>
    <col min="1181" max="1181" width="13.140625" style="4" customWidth="1"/>
    <col min="1182" max="1182" width="12.28515625" style="4" customWidth="1"/>
    <col min="1183" max="1420" width="9.140625" style="4"/>
    <col min="1421" max="1421" width="1.42578125" style="4" customWidth="1"/>
    <col min="1422" max="1422" width="59.5703125" style="4" customWidth="1"/>
    <col min="1423" max="1423" width="9.140625" style="4" customWidth="1"/>
    <col min="1424" max="1425" width="3.85546875" style="4" customWidth="1"/>
    <col min="1426" max="1426" width="10.5703125" style="4" customWidth="1"/>
    <col min="1427" max="1427" width="3.85546875" style="4" customWidth="1"/>
    <col min="1428" max="1430" width="14.42578125" style="4" customWidth="1"/>
    <col min="1431" max="1431" width="4.140625" style="4" customWidth="1"/>
    <col min="1432" max="1432" width="15" style="4" customWidth="1"/>
    <col min="1433" max="1434" width="9.140625" style="4" customWidth="1"/>
    <col min="1435" max="1435" width="11.5703125" style="4" customWidth="1"/>
    <col min="1436" max="1436" width="18.140625" style="4" customWidth="1"/>
    <col min="1437" max="1437" width="13.140625" style="4" customWidth="1"/>
    <col min="1438" max="1438" width="12.28515625" style="4" customWidth="1"/>
    <col min="1439" max="1676" width="9.140625" style="4"/>
    <col min="1677" max="1677" width="1.42578125" style="4" customWidth="1"/>
    <col min="1678" max="1678" width="59.5703125" style="4" customWidth="1"/>
    <col min="1679" max="1679" width="9.140625" style="4" customWidth="1"/>
    <col min="1680" max="1681" width="3.85546875" style="4" customWidth="1"/>
    <col min="1682" max="1682" width="10.5703125" style="4" customWidth="1"/>
    <col min="1683" max="1683" width="3.85546875" style="4" customWidth="1"/>
    <col min="1684" max="1686" width="14.42578125" style="4" customWidth="1"/>
    <col min="1687" max="1687" width="4.140625" style="4" customWidth="1"/>
    <col min="1688" max="1688" width="15" style="4" customWidth="1"/>
    <col min="1689" max="1690" width="9.140625" style="4" customWidth="1"/>
    <col min="1691" max="1691" width="11.5703125" style="4" customWidth="1"/>
    <col min="1692" max="1692" width="18.140625" style="4" customWidth="1"/>
    <col min="1693" max="1693" width="13.140625" style="4" customWidth="1"/>
    <col min="1694" max="1694" width="12.28515625" style="4" customWidth="1"/>
    <col min="1695" max="1932" width="9.140625" style="4"/>
    <col min="1933" max="1933" width="1.42578125" style="4" customWidth="1"/>
    <col min="1934" max="1934" width="59.5703125" style="4" customWidth="1"/>
    <col min="1935" max="1935" width="9.140625" style="4" customWidth="1"/>
    <col min="1936" max="1937" width="3.85546875" style="4" customWidth="1"/>
    <col min="1938" max="1938" width="10.5703125" style="4" customWidth="1"/>
    <col min="1939" max="1939" width="3.85546875" style="4" customWidth="1"/>
    <col min="1940" max="1942" width="14.42578125" style="4" customWidth="1"/>
    <col min="1943" max="1943" width="4.140625" style="4" customWidth="1"/>
    <col min="1944" max="1944" width="15" style="4" customWidth="1"/>
    <col min="1945" max="1946" width="9.140625" style="4" customWidth="1"/>
    <col min="1947" max="1947" width="11.5703125" style="4" customWidth="1"/>
    <col min="1948" max="1948" width="18.140625" style="4" customWidth="1"/>
    <col min="1949" max="1949" width="13.140625" style="4" customWidth="1"/>
    <col min="1950" max="1950" width="12.28515625" style="4" customWidth="1"/>
    <col min="1951" max="2188" width="9.140625" style="4"/>
    <col min="2189" max="2189" width="1.42578125" style="4" customWidth="1"/>
    <col min="2190" max="2190" width="59.5703125" style="4" customWidth="1"/>
    <col min="2191" max="2191" width="9.140625" style="4" customWidth="1"/>
    <col min="2192" max="2193" width="3.85546875" style="4" customWidth="1"/>
    <col min="2194" max="2194" width="10.5703125" style="4" customWidth="1"/>
    <col min="2195" max="2195" width="3.85546875" style="4" customWidth="1"/>
    <col min="2196" max="2198" width="14.42578125" style="4" customWidth="1"/>
    <col min="2199" max="2199" width="4.140625" style="4" customWidth="1"/>
    <col min="2200" max="2200" width="15" style="4" customWidth="1"/>
    <col min="2201" max="2202" width="9.140625" style="4" customWidth="1"/>
    <col min="2203" max="2203" width="11.5703125" style="4" customWidth="1"/>
    <col min="2204" max="2204" width="18.140625" style="4" customWidth="1"/>
    <col min="2205" max="2205" width="13.140625" style="4" customWidth="1"/>
    <col min="2206" max="2206" width="12.28515625" style="4" customWidth="1"/>
    <col min="2207" max="2444" width="9.140625" style="4"/>
    <col min="2445" max="2445" width="1.42578125" style="4" customWidth="1"/>
    <col min="2446" max="2446" width="59.5703125" style="4" customWidth="1"/>
    <col min="2447" max="2447" width="9.140625" style="4" customWidth="1"/>
    <col min="2448" max="2449" width="3.85546875" style="4" customWidth="1"/>
    <col min="2450" max="2450" width="10.5703125" style="4" customWidth="1"/>
    <col min="2451" max="2451" width="3.85546875" style="4" customWidth="1"/>
    <col min="2452" max="2454" width="14.42578125" style="4" customWidth="1"/>
    <col min="2455" max="2455" width="4.140625" style="4" customWidth="1"/>
    <col min="2456" max="2456" width="15" style="4" customWidth="1"/>
    <col min="2457" max="2458" width="9.140625" style="4" customWidth="1"/>
    <col min="2459" max="2459" width="11.5703125" style="4" customWidth="1"/>
    <col min="2460" max="2460" width="18.140625" style="4" customWidth="1"/>
    <col min="2461" max="2461" width="13.140625" style="4" customWidth="1"/>
    <col min="2462" max="2462" width="12.28515625" style="4" customWidth="1"/>
    <col min="2463" max="2700" width="9.140625" style="4"/>
    <col min="2701" max="2701" width="1.42578125" style="4" customWidth="1"/>
    <col min="2702" max="2702" width="59.5703125" style="4" customWidth="1"/>
    <col min="2703" max="2703" width="9.140625" style="4" customWidth="1"/>
    <col min="2704" max="2705" width="3.85546875" style="4" customWidth="1"/>
    <col min="2706" max="2706" width="10.5703125" style="4" customWidth="1"/>
    <col min="2707" max="2707" width="3.85546875" style="4" customWidth="1"/>
    <col min="2708" max="2710" width="14.42578125" style="4" customWidth="1"/>
    <col min="2711" max="2711" width="4.140625" style="4" customWidth="1"/>
    <col min="2712" max="2712" width="15" style="4" customWidth="1"/>
    <col min="2713" max="2714" width="9.140625" style="4" customWidth="1"/>
    <col min="2715" max="2715" width="11.5703125" style="4" customWidth="1"/>
    <col min="2716" max="2716" width="18.140625" style="4" customWidth="1"/>
    <col min="2717" max="2717" width="13.140625" style="4" customWidth="1"/>
    <col min="2718" max="2718" width="12.28515625" style="4" customWidth="1"/>
    <col min="2719" max="2956" width="9.140625" style="4"/>
    <col min="2957" max="2957" width="1.42578125" style="4" customWidth="1"/>
    <col min="2958" max="2958" width="59.5703125" style="4" customWidth="1"/>
    <col min="2959" max="2959" width="9.140625" style="4" customWidth="1"/>
    <col min="2960" max="2961" width="3.85546875" style="4" customWidth="1"/>
    <col min="2962" max="2962" width="10.5703125" style="4" customWidth="1"/>
    <col min="2963" max="2963" width="3.85546875" style="4" customWidth="1"/>
    <col min="2964" max="2966" width="14.42578125" style="4" customWidth="1"/>
    <col min="2967" max="2967" width="4.140625" style="4" customWidth="1"/>
    <col min="2968" max="2968" width="15" style="4" customWidth="1"/>
    <col min="2969" max="2970" width="9.140625" style="4" customWidth="1"/>
    <col min="2971" max="2971" width="11.5703125" style="4" customWidth="1"/>
    <col min="2972" max="2972" width="18.140625" style="4" customWidth="1"/>
    <col min="2973" max="2973" width="13.140625" style="4" customWidth="1"/>
    <col min="2974" max="2974" width="12.28515625" style="4" customWidth="1"/>
    <col min="2975" max="3212" width="9.140625" style="4"/>
    <col min="3213" max="3213" width="1.42578125" style="4" customWidth="1"/>
    <col min="3214" max="3214" width="59.5703125" style="4" customWidth="1"/>
    <col min="3215" max="3215" width="9.140625" style="4" customWidth="1"/>
    <col min="3216" max="3217" width="3.85546875" style="4" customWidth="1"/>
    <col min="3218" max="3218" width="10.5703125" style="4" customWidth="1"/>
    <col min="3219" max="3219" width="3.85546875" style="4" customWidth="1"/>
    <col min="3220" max="3222" width="14.42578125" style="4" customWidth="1"/>
    <col min="3223" max="3223" width="4.140625" style="4" customWidth="1"/>
    <col min="3224" max="3224" width="15" style="4" customWidth="1"/>
    <col min="3225" max="3226" width="9.140625" style="4" customWidth="1"/>
    <col min="3227" max="3227" width="11.5703125" style="4" customWidth="1"/>
    <col min="3228" max="3228" width="18.140625" style="4" customWidth="1"/>
    <col min="3229" max="3229" width="13.140625" style="4" customWidth="1"/>
    <col min="3230" max="3230" width="12.28515625" style="4" customWidth="1"/>
    <col min="3231" max="3468" width="9.140625" style="4"/>
    <col min="3469" max="3469" width="1.42578125" style="4" customWidth="1"/>
    <col min="3470" max="3470" width="59.5703125" style="4" customWidth="1"/>
    <col min="3471" max="3471" width="9.140625" style="4" customWidth="1"/>
    <col min="3472" max="3473" width="3.85546875" style="4" customWidth="1"/>
    <col min="3474" max="3474" width="10.5703125" style="4" customWidth="1"/>
    <col min="3475" max="3475" width="3.85546875" style="4" customWidth="1"/>
    <col min="3476" max="3478" width="14.42578125" style="4" customWidth="1"/>
    <col min="3479" max="3479" width="4.140625" style="4" customWidth="1"/>
    <col min="3480" max="3480" width="15" style="4" customWidth="1"/>
    <col min="3481" max="3482" width="9.140625" style="4" customWidth="1"/>
    <col min="3483" max="3483" width="11.5703125" style="4" customWidth="1"/>
    <col min="3484" max="3484" width="18.140625" style="4" customWidth="1"/>
    <col min="3485" max="3485" width="13.140625" style="4" customWidth="1"/>
    <col min="3486" max="3486" width="12.28515625" style="4" customWidth="1"/>
    <col min="3487" max="3724" width="9.140625" style="4"/>
    <col min="3725" max="3725" width="1.42578125" style="4" customWidth="1"/>
    <col min="3726" max="3726" width="59.5703125" style="4" customWidth="1"/>
    <col min="3727" max="3727" width="9.140625" style="4" customWidth="1"/>
    <col min="3728" max="3729" width="3.85546875" style="4" customWidth="1"/>
    <col min="3730" max="3730" width="10.5703125" style="4" customWidth="1"/>
    <col min="3731" max="3731" width="3.85546875" style="4" customWidth="1"/>
    <col min="3732" max="3734" width="14.42578125" style="4" customWidth="1"/>
    <col min="3735" max="3735" width="4.140625" style="4" customWidth="1"/>
    <col min="3736" max="3736" width="15" style="4" customWidth="1"/>
    <col min="3737" max="3738" width="9.140625" style="4" customWidth="1"/>
    <col min="3739" max="3739" width="11.5703125" style="4" customWidth="1"/>
    <col min="3740" max="3740" width="18.140625" style="4" customWidth="1"/>
    <col min="3741" max="3741" width="13.140625" style="4" customWidth="1"/>
    <col min="3742" max="3742" width="12.28515625" style="4" customWidth="1"/>
    <col min="3743" max="3980" width="9.140625" style="4"/>
    <col min="3981" max="3981" width="1.42578125" style="4" customWidth="1"/>
    <col min="3982" max="3982" width="59.5703125" style="4" customWidth="1"/>
    <col min="3983" max="3983" width="9.140625" style="4" customWidth="1"/>
    <col min="3984" max="3985" width="3.85546875" style="4" customWidth="1"/>
    <col min="3986" max="3986" width="10.5703125" style="4" customWidth="1"/>
    <col min="3987" max="3987" width="3.85546875" style="4" customWidth="1"/>
    <col min="3988" max="3990" width="14.42578125" style="4" customWidth="1"/>
    <col min="3991" max="3991" width="4.140625" style="4" customWidth="1"/>
    <col min="3992" max="3992" width="15" style="4" customWidth="1"/>
    <col min="3993" max="3994" width="9.140625" style="4" customWidth="1"/>
    <col min="3995" max="3995" width="11.5703125" style="4" customWidth="1"/>
    <col min="3996" max="3996" width="18.140625" style="4" customWidth="1"/>
    <col min="3997" max="3997" width="13.140625" style="4" customWidth="1"/>
    <col min="3998" max="3998" width="12.28515625" style="4" customWidth="1"/>
    <col min="3999" max="4236" width="9.140625" style="4"/>
    <col min="4237" max="4237" width="1.42578125" style="4" customWidth="1"/>
    <col min="4238" max="4238" width="59.5703125" style="4" customWidth="1"/>
    <col min="4239" max="4239" width="9.140625" style="4" customWidth="1"/>
    <col min="4240" max="4241" width="3.85546875" style="4" customWidth="1"/>
    <col min="4242" max="4242" width="10.5703125" style="4" customWidth="1"/>
    <col min="4243" max="4243" width="3.85546875" style="4" customWidth="1"/>
    <col min="4244" max="4246" width="14.42578125" style="4" customWidth="1"/>
    <col min="4247" max="4247" width="4.140625" style="4" customWidth="1"/>
    <col min="4248" max="4248" width="15" style="4" customWidth="1"/>
    <col min="4249" max="4250" width="9.140625" style="4" customWidth="1"/>
    <col min="4251" max="4251" width="11.5703125" style="4" customWidth="1"/>
    <col min="4252" max="4252" width="18.140625" style="4" customWidth="1"/>
    <col min="4253" max="4253" width="13.140625" style="4" customWidth="1"/>
    <col min="4254" max="4254" width="12.28515625" style="4" customWidth="1"/>
    <col min="4255" max="4492" width="9.140625" style="4"/>
    <col min="4493" max="4493" width="1.42578125" style="4" customWidth="1"/>
    <col min="4494" max="4494" width="59.5703125" style="4" customWidth="1"/>
    <col min="4495" max="4495" width="9.140625" style="4" customWidth="1"/>
    <col min="4496" max="4497" width="3.85546875" style="4" customWidth="1"/>
    <col min="4498" max="4498" width="10.5703125" style="4" customWidth="1"/>
    <col min="4499" max="4499" width="3.85546875" style="4" customWidth="1"/>
    <col min="4500" max="4502" width="14.42578125" style="4" customWidth="1"/>
    <col min="4503" max="4503" width="4.140625" style="4" customWidth="1"/>
    <col min="4504" max="4504" width="15" style="4" customWidth="1"/>
    <col min="4505" max="4506" width="9.140625" style="4" customWidth="1"/>
    <col min="4507" max="4507" width="11.5703125" style="4" customWidth="1"/>
    <col min="4508" max="4508" width="18.140625" style="4" customWidth="1"/>
    <col min="4509" max="4509" width="13.140625" style="4" customWidth="1"/>
    <col min="4510" max="4510" width="12.28515625" style="4" customWidth="1"/>
    <col min="4511" max="4748" width="9.140625" style="4"/>
    <col min="4749" max="4749" width="1.42578125" style="4" customWidth="1"/>
    <col min="4750" max="4750" width="59.5703125" style="4" customWidth="1"/>
    <col min="4751" max="4751" width="9.140625" style="4" customWidth="1"/>
    <col min="4752" max="4753" width="3.85546875" style="4" customWidth="1"/>
    <col min="4754" max="4754" width="10.5703125" style="4" customWidth="1"/>
    <col min="4755" max="4755" width="3.85546875" style="4" customWidth="1"/>
    <col min="4756" max="4758" width="14.42578125" style="4" customWidth="1"/>
    <col min="4759" max="4759" width="4.140625" style="4" customWidth="1"/>
    <col min="4760" max="4760" width="15" style="4" customWidth="1"/>
    <col min="4761" max="4762" width="9.140625" style="4" customWidth="1"/>
    <col min="4763" max="4763" width="11.5703125" style="4" customWidth="1"/>
    <col min="4764" max="4764" width="18.140625" style="4" customWidth="1"/>
    <col min="4765" max="4765" width="13.140625" style="4" customWidth="1"/>
    <col min="4766" max="4766" width="12.28515625" style="4" customWidth="1"/>
    <col min="4767" max="5004" width="9.140625" style="4"/>
    <col min="5005" max="5005" width="1.42578125" style="4" customWidth="1"/>
    <col min="5006" max="5006" width="59.5703125" style="4" customWidth="1"/>
    <col min="5007" max="5007" width="9.140625" style="4" customWidth="1"/>
    <col min="5008" max="5009" width="3.85546875" style="4" customWidth="1"/>
    <col min="5010" max="5010" width="10.5703125" style="4" customWidth="1"/>
    <col min="5011" max="5011" width="3.85546875" style="4" customWidth="1"/>
    <col min="5012" max="5014" width="14.42578125" style="4" customWidth="1"/>
    <col min="5015" max="5015" width="4.140625" style="4" customWidth="1"/>
    <col min="5016" max="5016" width="15" style="4" customWidth="1"/>
    <col min="5017" max="5018" width="9.140625" style="4" customWidth="1"/>
    <col min="5019" max="5019" width="11.5703125" style="4" customWidth="1"/>
    <col min="5020" max="5020" width="18.140625" style="4" customWidth="1"/>
    <col min="5021" max="5021" width="13.140625" style="4" customWidth="1"/>
    <col min="5022" max="5022" width="12.28515625" style="4" customWidth="1"/>
    <col min="5023" max="5260" width="9.140625" style="4"/>
    <col min="5261" max="5261" width="1.42578125" style="4" customWidth="1"/>
    <col min="5262" max="5262" width="59.5703125" style="4" customWidth="1"/>
    <col min="5263" max="5263" width="9.140625" style="4" customWidth="1"/>
    <col min="5264" max="5265" width="3.85546875" style="4" customWidth="1"/>
    <col min="5266" max="5266" width="10.5703125" style="4" customWidth="1"/>
    <col min="5267" max="5267" width="3.85546875" style="4" customWidth="1"/>
    <col min="5268" max="5270" width="14.42578125" style="4" customWidth="1"/>
    <col min="5271" max="5271" width="4.140625" style="4" customWidth="1"/>
    <col min="5272" max="5272" width="15" style="4" customWidth="1"/>
    <col min="5273" max="5274" width="9.140625" style="4" customWidth="1"/>
    <col min="5275" max="5275" width="11.5703125" style="4" customWidth="1"/>
    <col min="5276" max="5276" width="18.140625" style="4" customWidth="1"/>
    <col min="5277" max="5277" width="13.140625" style="4" customWidth="1"/>
    <col min="5278" max="5278" width="12.28515625" style="4" customWidth="1"/>
    <col min="5279" max="5516" width="9.140625" style="4"/>
    <col min="5517" max="5517" width="1.42578125" style="4" customWidth="1"/>
    <col min="5518" max="5518" width="59.5703125" style="4" customWidth="1"/>
    <col min="5519" max="5519" width="9.140625" style="4" customWidth="1"/>
    <col min="5520" max="5521" width="3.85546875" style="4" customWidth="1"/>
    <col min="5522" max="5522" width="10.5703125" style="4" customWidth="1"/>
    <col min="5523" max="5523" width="3.85546875" style="4" customWidth="1"/>
    <col min="5524" max="5526" width="14.42578125" style="4" customWidth="1"/>
    <col min="5527" max="5527" width="4.140625" style="4" customWidth="1"/>
    <col min="5528" max="5528" width="15" style="4" customWidth="1"/>
    <col min="5529" max="5530" width="9.140625" style="4" customWidth="1"/>
    <col min="5531" max="5531" width="11.5703125" style="4" customWidth="1"/>
    <col min="5532" max="5532" width="18.140625" style="4" customWidth="1"/>
    <col min="5533" max="5533" width="13.140625" style="4" customWidth="1"/>
    <col min="5534" max="5534" width="12.28515625" style="4" customWidth="1"/>
    <col min="5535" max="5772" width="9.140625" style="4"/>
    <col min="5773" max="5773" width="1.42578125" style="4" customWidth="1"/>
    <col min="5774" max="5774" width="59.5703125" style="4" customWidth="1"/>
    <col min="5775" max="5775" width="9.140625" style="4" customWidth="1"/>
    <col min="5776" max="5777" width="3.85546875" style="4" customWidth="1"/>
    <col min="5778" max="5778" width="10.5703125" style="4" customWidth="1"/>
    <col min="5779" max="5779" width="3.85546875" style="4" customWidth="1"/>
    <col min="5780" max="5782" width="14.42578125" style="4" customWidth="1"/>
    <col min="5783" max="5783" width="4.140625" style="4" customWidth="1"/>
    <col min="5784" max="5784" width="15" style="4" customWidth="1"/>
    <col min="5785" max="5786" width="9.140625" style="4" customWidth="1"/>
    <col min="5787" max="5787" width="11.5703125" style="4" customWidth="1"/>
    <col min="5788" max="5788" width="18.140625" style="4" customWidth="1"/>
    <col min="5789" max="5789" width="13.140625" style="4" customWidth="1"/>
    <col min="5790" max="5790" width="12.28515625" style="4" customWidth="1"/>
    <col min="5791" max="6028" width="9.140625" style="4"/>
    <col min="6029" max="6029" width="1.42578125" style="4" customWidth="1"/>
    <col min="6030" max="6030" width="59.5703125" style="4" customWidth="1"/>
    <col min="6031" max="6031" width="9.140625" style="4" customWidth="1"/>
    <col min="6032" max="6033" width="3.85546875" style="4" customWidth="1"/>
    <col min="6034" max="6034" width="10.5703125" style="4" customWidth="1"/>
    <col min="6035" max="6035" width="3.85546875" style="4" customWidth="1"/>
    <col min="6036" max="6038" width="14.42578125" style="4" customWidth="1"/>
    <col min="6039" max="6039" width="4.140625" style="4" customWidth="1"/>
    <col min="6040" max="6040" width="15" style="4" customWidth="1"/>
    <col min="6041" max="6042" width="9.140625" style="4" customWidth="1"/>
    <col min="6043" max="6043" width="11.5703125" style="4" customWidth="1"/>
    <col min="6044" max="6044" width="18.140625" style="4" customWidth="1"/>
    <col min="6045" max="6045" width="13.140625" style="4" customWidth="1"/>
    <col min="6046" max="6046" width="12.28515625" style="4" customWidth="1"/>
    <col min="6047" max="6284" width="9.140625" style="4"/>
    <col min="6285" max="6285" width="1.42578125" style="4" customWidth="1"/>
    <col min="6286" max="6286" width="59.5703125" style="4" customWidth="1"/>
    <col min="6287" max="6287" width="9.140625" style="4" customWidth="1"/>
    <col min="6288" max="6289" width="3.85546875" style="4" customWidth="1"/>
    <col min="6290" max="6290" width="10.5703125" style="4" customWidth="1"/>
    <col min="6291" max="6291" width="3.85546875" style="4" customWidth="1"/>
    <col min="6292" max="6294" width="14.42578125" style="4" customWidth="1"/>
    <col min="6295" max="6295" width="4.140625" style="4" customWidth="1"/>
    <col min="6296" max="6296" width="15" style="4" customWidth="1"/>
    <col min="6297" max="6298" width="9.140625" style="4" customWidth="1"/>
    <col min="6299" max="6299" width="11.5703125" style="4" customWidth="1"/>
    <col min="6300" max="6300" width="18.140625" style="4" customWidth="1"/>
    <col min="6301" max="6301" width="13.140625" style="4" customWidth="1"/>
    <col min="6302" max="6302" width="12.28515625" style="4" customWidth="1"/>
    <col min="6303" max="6540" width="9.140625" style="4"/>
    <col min="6541" max="6541" width="1.42578125" style="4" customWidth="1"/>
    <col min="6542" max="6542" width="59.5703125" style="4" customWidth="1"/>
    <col min="6543" max="6543" width="9.140625" style="4" customWidth="1"/>
    <col min="6544" max="6545" width="3.85546875" style="4" customWidth="1"/>
    <col min="6546" max="6546" width="10.5703125" style="4" customWidth="1"/>
    <col min="6547" max="6547" width="3.85546875" style="4" customWidth="1"/>
    <col min="6548" max="6550" width="14.42578125" style="4" customWidth="1"/>
    <col min="6551" max="6551" width="4.140625" style="4" customWidth="1"/>
    <col min="6552" max="6552" width="15" style="4" customWidth="1"/>
    <col min="6553" max="6554" width="9.140625" style="4" customWidth="1"/>
    <col min="6555" max="6555" width="11.5703125" style="4" customWidth="1"/>
    <col min="6556" max="6556" width="18.140625" style="4" customWidth="1"/>
    <col min="6557" max="6557" width="13.140625" style="4" customWidth="1"/>
    <col min="6558" max="6558" width="12.28515625" style="4" customWidth="1"/>
    <col min="6559" max="6796" width="9.140625" style="4"/>
    <col min="6797" max="6797" width="1.42578125" style="4" customWidth="1"/>
    <col min="6798" max="6798" width="59.5703125" style="4" customWidth="1"/>
    <col min="6799" max="6799" width="9.140625" style="4" customWidth="1"/>
    <col min="6800" max="6801" width="3.85546875" style="4" customWidth="1"/>
    <col min="6802" max="6802" width="10.5703125" style="4" customWidth="1"/>
    <col min="6803" max="6803" width="3.85546875" style="4" customWidth="1"/>
    <col min="6804" max="6806" width="14.42578125" style="4" customWidth="1"/>
    <col min="6807" max="6807" width="4.140625" style="4" customWidth="1"/>
    <col min="6808" max="6808" width="15" style="4" customWidth="1"/>
    <col min="6809" max="6810" width="9.140625" style="4" customWidth="1"/>
    <col min="6811" max="6811" width="11.5703125" style="4" customWidth="1"/>
    <col min="6812" max="6812" width="18.140625" style="4" customWidth="1"/>
    <col min="6813" max="6813" width="13.140625" style="4" customWidth="1"/>
    <col min="6814" max="6814" width="12.28515625" style="4" customWidth="1"/>
    <col min="6815" max="7052" width="9.140625" style="4"/>
    <col min="7053" max="7053" width="1.42578125" style="4" customWidth="1"/>
    <col min="7054" max="7054" width="59.5703125" style="4" customWidth="1"/>
    <col min="7055" max="7055" width="9.140625" style="4" customWidth="1"/>
    <col min="7056" max="7057" width="3.85546875" style="4" customWidth="1"/>
    <col min="7058" max="7058" width="10.5703125" style="4" customWidth="1"/>
    <col min="7059" max="7059" width="3.85546875" style="4" customWidth="1"/>
    <col min="7060" max="7062" width="14.42578125" style="4" customWidth="1"/>
    <col min="7063" max="7063" width="4.140625" style="4" customWidth="1"/>
    <col min="7064" max="7064" width="15" style="4" customWidth="1"/>
    <col min="7065" max="7066" width="9.140625" style="4" customWidth="1"/>
    <col min="7067" max="7067" width="11.5703125" style="4" customWidth="1"/>
    <col min="7068" max="7068" width="18.140625" style="4" customWidth="1"/>
    <col min="7069" max="7069" width="13.140625" style="4" customWidth="1"/>
    <col min="7070" max="7070" width="12.28515625" style="4" customWidth="1"/>
    <col min="7071" max="7308" width="9.140625" style="4"/>
    <col min="7309" max="7309" width="1.42578125" style="4" customWidth="1"/>
    <col min="7310" max="7310" width="59.5703125" style="4" customWidth="1"/>
    <col min="7311" max="7311" width="9.140625" style="4" customWidth="1"/>
    <col min="7312" max="7313" width="3.85546875" style="4" customWidth="1"/>
    <col min="7314" max="7314" width="10.5703125" style="4" customWidth="1"/>
    <col min="7315" max="7315" width="3.85546875" style="4" customWidth="1"/>
    <col min="7316" max="7318" width="14.42578125" style="4" customWidth="1"/>
    <col min="7319" max="7319" width="4.140625" style="4" customWidth="1"/>
    <col min="7320" max="7320" width="15" style="4" customWidth="1"/>
    <col min="7321" max="7322" width="9.140625" style="4" customWidth="1"/>
    <col min="7323" max="7323" width="11.5703125" style="4" customWidth="1"/>
    <col min="7324" max="7324" width="18.140625" style="4" customWidth="1"/>
    <col min="7325" max="7325" width="13.140625" style="4" customWidth="1"/>
    <col min="7326" max="7326" width="12.28515625" style="4" customWidth="1"/>
    <col min="7327" max="7564" width="9.140625" style="4"/>
    <col min="7565" max="7565" width="1.42578125" style="4" customWidth="1"/>
    <col min="7566" max="7566" width="59.5703125" style="4" customWidth="1"/>
    <col min="7567" max="7567" width="9.140625" style="4" customWidth="1"/>
    <col min="7568" max="7569" width="3.85546875" style="4" customWidth="1"/>
    <col min="7570" max="7570" width="10.5703125" style="4" customWidth="1"/>
    <col min="7571" max="7571" width="3.85546875" style="4" customWidth="1"/>
    <col min="7572" max="7574" width="14.42578125" style="4" customWidth="1"/>
    <col min="7575" max="7575" width="4.140625" style="4" customWidth="1"/>
    <col min="7576" max="7576" width="15" style="4" customWidth="1"/>
    <col min="7577" max="7578" width="9.140625" style="4" customWidth="1"/>
    <col min="7579" max="7579" width="11.5703125" style="4" customWidth="1"/>
    <col min="7580" max="7580" width="18.140625" style="4" customWidth="1"/>
    <col min="7581" max="7581" width="13.140625" style="4" customWidth="1"/>
    <col min="7582" max="7582" width="12.28515625" style="4" customWidth="1"/>
    <col min="7583" max="7820" width="9.140625" style="4"/>
    <col min="7821" max="7821" width="1.42578125" style="4" customWidth="1"/>
    <col min="7822" max="7822" width="59.5703125" style="4" customWidth="1"/>
    <col min="7823" max="7823" width="9.140625" style="4" customWidth="1"/>
    <col min="7824" max="7825" width="3.85546875" style="4" customWidth="1"/>
    <col min="7826" max="7826" width="10.5703125" style="4" customWidth="1"/>
    <col min="7827" max="7827" width="3.85546875" style="4" customWidth="1"/>
    <col min="7828" max="7830" width="14.42578125" style="4" customWidth="1"/>
    <col min="7831" max="7831" width="4.140625" style="4" customWidth="1"/>
    <col min="7832" max="7832" width="15" style="4" customWidth="1"/>
    <col min="7833" max="7834" width="9.140625" style="4" customWidth="1"/>
    <col min="7835" max="7835" width="11.5703125" style="4" customWidth="1"/>
    <col min="7836" max="7836" width="18.140625" style="4" customWidth="1"/>
    <col min="7837" max="7837" width="13.140625" style="4" customWidth="1"/>
    <col min="7838" max="7838" width="12.28515625" style="4" customWidth="1"/>
    <col min="7839" max="8076" width="9.140625" style="4"/>
    <col min="8077" max="8077" width="1.42578125" style="4" customWidth="1"/>
    <col min="8078" max="8078" width="59.5703125" style="4" customWidth="1"/>
    <col min="8079" max="8079" width="9.140625" style="4" customWidth="1"/>
    <col min="8080" max="8081" width="3.85546875" style="4" customWidth="1"/>
    <col min="8082" max="8082" width="10.5703125" style="4" customWidth="1"/>
    <col min="8083" max="8083" width="3.85546875" style="4" customWidth="1"/>
    <col min="8084" max="8086" width="14.42578125" style="4" customWidth="1"/>
    <col min="8087" max="8087" width="4.140625" style="4" customWidth="1"/>
    <col min="8088" max="8088" width="15" style="4" customWidth="1"/>
    <col min="8089" max="8090" width="9.140625" style="4" customWidth="1"/>
    <col min="8091" max="8091" width="11.5703125" style="4" customWidth="1"/>
    <col min="8092" max="8092" width="18.140625" style="4" customWidth="1"/>
    <col min="8093" max="8093" width="13.140625" style="4" customWidth="1"/>
    <col min="8094" max="8094" width="12.28515625" style="4" customWidth="1"/>
    <col min="8095" max="8332" width="9.140625" style="4"/>
    <col min="8333" max="8333" width="1.42578125" style="4" customWidth="1"/>
    <col min="8334" max="8334" width="59.5703125" style="4" customWidth="1"/>
    <col min="8335" max="8335" width="9.140625" style="4" customWidth="1"/>
    <col min="8336" max="8337" width="3.85546875" style="4" customWidth="1"/>
    <col min="8338" max="8338" width="10.5703125" style="4" customWidth="1"/>
    <col min="8339" max="8339" width="3.85546875" style="4" customWidth="1"/>
    <col min="8340" max="8342" width="14.42578125" style="4" customWidth="1"/>
    <col min="8343" max="8343" width="4.140625" style="4" customWidth="1"/>
    <col min="8344" max="8344" width="15" style="4" customWidth="1"/>
    <col min="8345" max="8346" width="9.140625" style="4" customWidth="1"/>
    <col min="8347" max="8347" width="11.5703125" style="4" customWidth="1"/>
    <col min="8348" max="8348" width="18.140625" style="4" customWidth="1"/>
    <col min="8349" max="8349" width="13.140625" style="4" customWidth="1"/>
    <col min="8350" max="8350" width="12.28515625" style="4" customWidth="1"/>
    <col min="8351" max="8588" width="9.140625" style="4"/>
    <col min="8589" max="8589" width="1.42578125" style="4" customWidth="1"/>
    <col min="8590" max="8590" width="59.5703125" style="4" customWidth="1"/>
    <col min="8591" max="8591" width="9.140625" style="4" customWidth="1"/>
    <col min="8592" max="8593" width="3.85546875" style="4" customWidth="1"/>
    <col min="8594" max="8594" width="10.5703125" style="4" customWidth="1"/>
    <col min="8595" max="8595" width="3.85546875" style="4" customWidth="1"/>
    <col min="8596" max="8598" width="14.42578125" style="4" customWidth="1"/>
    <col min="8599" max="8599" width="4.140625" style="4" customWidth="1"/>
    <col min="8600" max="8600" width="15" style="4" customWidth="1"/>
    <col min="8601" max="8602" width="9.140625" style="4" customWidth="1"/>
    <col min="8603" max="8603" width="11.5703125" style="4" customWidth="1"/>
    <col min="8604" max="8604" width="18.140625" style="4" customWidth="1"/>
    <col min="8605" max="8605" width="13.140625" style="4" customWidth="1"/>
    <col min="8606" max="8606" width="12.28515625" style="4" customWidth="1"/>
    <col min="8607" max="8844" width="9.140625" style="4"/>
    <col min="8845" max="8845" width="1.42578125" style="4" customWidth="1"/>
    <col min="8846" max="8846" width="59.5703125" style="4" customWidth="1"/>
    <col min="8847" max="8847" width="9.140625" style="4" customWidth="1"/>
    <col min="8848" max="8849" width="3.85546875" style="4" customWidth="1"/>
    <col min="8850" max="8850" width="10.5703125" style="4" customWidth="1"/>
    <col min="8851" max="8851" width="3.85546875" style="4" customWidth="1"/>
    <col min="8852" max="8854" width="14.42578125" style="4" customWidth="1"/>
    <col min="8855" max="8855" width="4.140625" style="4" customWidth="1"/>
    <col min="8856" max="8856" width="15" style="4" customWidth="1"/>
    <col min="8857" max="8858" width="9.140625" style="4" customWidth="1"/>
    <col min="8859" max="8859" width="11.5703125" style="4" customWidth="1"/>
    <col min="8860" max="8860" width="18.140625" style="4" customWidth="1"/>
    <col min="8861" max="8861" width="13.140625" style="4" customWidth="1"/>
    <col min="8862" max="8862" width="12.28515625" style="4" customWidth="1"/>
    <col min="8863" max="9100" width="9.140625" style="4"/>
    <col min="9101" max="9101" width="1.42578125" style="4" customWidth="1"/>
    <col min="9102" max="9102" width="59.5703125" style="4" customWidth="1"/>
    <col min="9103" max="9103" width="9.140625" style="4" customWidth="1"/>
    <col min="9104" max="9105" width="3.85546875" style="4" customWidth="1"/>
    <col min="9106" max="9106" width="10.5703125" style="4" customWidth="1"/>
    <col min="9107" max="9107" width="3.85546875" style="4" customWidth="1"/>
    <col min="9108" max="9110" width="14.42578125" style="4" customWidth="1"/>
    <col min="9111" max="9111" width="4.140625" style="4" customWidth="1"/>
    <col min="9112" max="9112" width="15" style="4" customWidth="1"/>
    <col min="9113" max="9114" width="9.140625" style="4" customWidth="1"/>
    <col min="9115" max="9115" width="11.5703125" style="4" customWidth="1"/>
    <col min="9116" max="9116" width="18.140625" style="4" customWidth="1"/>
    <col min="9117" max="9117" width="13.140625" style="4" customWidth="1"/>
    <col min="9118" max="9118" width="12.28515625" style="4" customWidth="1"/>
    <col min="9119" max="9356" width="9.140625" style="4"/>
    <col min="9357" max="9357" width="1.42578125" style="4" customWidth="1"/>
    <col min="9358" max="9358" width="59.5703125" style="4" customWidth="1"/>
    <col min="9359" max="9359" width="9.140625" style="4" customWidth="1"/>
    <col min="9360" max="9361" width="3.85546875" style="4" customWidth="1"/>
    <col min="9362" max="9362" width="10.5703125" style="4" customWidth="1"/>
    <col min="9363" max="9363" width="3.85546875" style="4" customWidth="1"/>
    <col min="9364" max="9366" width="14.42578125" style="4" customWidth="1"/>
    <col min="9367" max="9367" width="4.140625" style="4" customWidth="1"/>
    <col min="9368" max="9368" width="15" style="4" customWidth="1"/>
    <col min="9369" max="9370" width="9.140625" style="4" customWidth="1"/>
    <col min="9371" max="9371" width="11.5703125" style="4" customWidth="1"/>
    <col min="9372" max="9372" width="18.140625" style="4" customWidth="1"/>
    <col min="9373" max="9373" width="13.140625" style="4" customWidth="1"/>
    <col min="9374" max="9374" width="12.28515625" style="4" customWidth="1"/>
    <col min="9375" max="9612" width="9.140625" style="4"/>
    <col min="9613" max="9613" width="1.42578125" style="4" customWidth="1"/>
    <col min="9614" max="9614" width="59.5703125" style="4" customWidth="1"/>
    <col min="9615" max="9615" width="9.140625" style="4" customWidth="1"/>
    <col min="9616" max="9617" width="3.85546875" style="4" customWidth="1"/>
    <col min="9618" max="9618" width="10.5703125" style="4" customWidth="1"/>
    <col min="9619" max="9619" width="3.85546875" style="4" customWidth="1"/>
    <col min="9620" max="9622" width="14.42578125" style="4" customWidth="1"/>
    <col min="9623" max="9623" width="4.140625" style="4" customWidth="1"/>
    <col min="9624" max="9624" width="15" style="4" customWidth="1"/>
    <col min="9625" max="9626" width="9.140625" style="4" customWidth="1"/>
    <col min="9627" max="9627" width="11.5703125" style="4" customWidth="1"/>
    <col min="9628" max="9628" width="18.140625" style="4" customWidth="1"/>
    <col min="9629" max="9629" width="13.140625" style="4" customWidth="1"/>
    <col min="9630" max="9630" width="12.28515625" style="4" customWidth="1"/>
    <col min="9631" max="9868" width="9.140625" style="4"/>
    <col min="9869" max="9869" width="1.42578125" style="4" customWidth="1"/>
    <col min="9870" max="9870" width="59.5703125" style="4" customWidth="1"/>
    <col min="9871" max="9871" width="9.140625" style="4" customWidth="1"/>
    <col min="9872" max="9873" width="3.85546875" style="4" customWidth="1"/>
    <col min="9874" max="9874" width="10.5703125" style="4" customWidth="1"/>
    <col min="9875" max="9875" width="3.85546875" style="4" customWidth="1"/>
    <col min="9876" max="9878" width="14.42578125" style="4" customWidth="1"/>
    <col min="9879" max="9879" width="4.140625" style="4" customWidth="1"/>
    <col min="9880" max="9880" width="15" style="4" customWidth="1"/>
    <col min="9881" max="9882" width="9.140625" style="4" customWidth="1"/>
    <col min="9883" max="9883" width="11.5703125" style="4" customWidth="1"/>
    <col min="9884" max="9884" width="18.140625" style="4" customWidth="1"/>
    <col min="9885" max="9885" width="13.140625" style="4" customWidth="1"/>
    <col min="9886" max="9886" width="12.28515625" style="4" customWidth="1"/>
    <col min="9887" max="10124" width="9.140625" style="4"/>
    <col min="10125" max="10125" width="1.42578125" style="4" customWidth="1"/>
    <col min="10126" max="10126" width="59.5703125" style="4" customWidth="1"/>
    <col min="10127" max="10127" width="9.140625" style="4" customWidth="1"/>
    <col min="10128" max="10129" width="3.85546875" style="4" customWidth="1"/>
    <col min="10130" max="10130" width="10.5703125" style="4" customWidth="1"/>
    <col min="10131" max="10131" width="3.85546875" style="4" customWidth="1"/>
    <col min="10132" max="10134" width="14.42578125" style="4" customWidth="1"/>
    <col min="10135" max="10135" width="4.140625" style="4" customWidth="1"/>
    <col min="10136" max="10136" width="15" style="4" customWidth="1"/>
    <col min="10137" max="10138" width="9.140625" style="4" customWidth="1"/>
    <col min="10139" max="10139" width="11.5703125" style="4" customWidth="1"/>
    <col min="10140" max="10140" width="18.140625" style="4" customWidth="1"/>
    <col min="10141" max="10141" width="13.140625" style="4" customWidth="1"/>
    <col min="10142" max="10142" width="12.28515625" style="4" customWidth="1"/>
    <col min="10143" max="10380" width="9.140625" style="4"/>
    <col min="10381" max="10381" width="1.42578125" style="4" customWidth="1"/>
    <col min="10382" max="10382" width="59.5703125" style="4" customWidth="1"/>
    <col min="10383" max="10383" width="9.140625" style="4" customWidth="1"/>
    <col min="10384" max="10385" width="3.85546875" style="4" customWidth="1"/>
    <col min="10386" max="10386" width="10.5703125" style="4" customWidth="1"/>
    <col min="10387" max="10387" width="3.85546875" style="4" customWidth="1"/>
    <col min="10388" max="10390" width="14.42578125" style="4" customWidth="1"/>
    <col min="10391" max="10391" width="4.140625" style="4" customWidth="1"/>
    <col min="10392" max="10392" width="15" style="4" customWidth="1"/>
    <col min="10393" max="10394" width="9.140625" style="4" customWidth="1"/>
    <col min="10395" max="10395" width="11.5703125" style="4" customWidth="1"/>
    <col min="10396" max="10396" width="18.140625" style="4" customWidth="1"/>
    <col min="10397" max="10397" width="13.140625" style="4" customWidth="1"/>
    <col min="10398" max="10398" width="12.28515625" style="4" customWidth="1"/>
    <col min="10399" max="10636" width="9.140625" style="4"/>
    <col min="10637" max="10637" width="1.42578125" style="4" customWidth="1"/>
    <col min="10638" max="10638" width="59.5703125" style="4" customWidth="1"/>
    <col min="10639" max="10639" width="9.140625" style="4" customWidth="1"/>
    <col min="10640" max="10641" width="3.85546875" style="4" customWidth="1"/>
    <col min="10642" max="10642" width="10.5703125" style="4" customWidth="1"/>
    <col min="10643" max="10643" width="3.85546875" style="4" customWidth="1"/>
    <col min="10644" max="10646" width="14.42578125" style="4" customWidth="1"/>
    <col min="10647" max="10647" width="4.140625" style="4" customWidth="1"/>
    <col min="10648" max="10648" width="15" style="4" customWidth="1"/>
    <col min="10649" max="10650" width="9.140625" style="4" customWidth="1"/>
    <col min="10651" max="10651" width="11.5703125" style="4" customWidth="1"/>
    <col min="10652" max="10652" width="18.140625" style="4" customWidth="1"/>
    <col min="10653" max="10653" width="13.140625" style="4" customWidth="1"/>
    <col min="10654" max="10654" width="12.28515625" style="4" customWidth="1"/>
    <col min="10655" max="10892" width="9.140625" style="4"/>
    <col min="10893" max="10893" width="1.42578125" style="4" customWidth="1"/>
    <col min="10894" max="10894" width="59.5703125" style="4" customWidth="1"/>
    <col min="10895" max="10895" width="9.140625" style="4" customWidth="1"/>
    <col min="10896" max="10897" width="3.85546875" style="4" customWidth="1"/>
    <col min="10898" max="10898" width="10.5703125" style="4" customWidth="1"/>
    <col min="10899" max="10899" width="3.85546875" style="4" customWidth="1"/>
    <col min="10900" max="10902" width="14.42578125" style="4" customWidth="1"/>
    <col min="10903" max="10903" width="4.140625" style="4" customWidth="1"/>
    <col min="10904" max="10904" width="15" style="4" customWidth="1"/>
    <col min="10905" max="10906" width="9.140625" style="4" customWidth="1"/>
    <col min="10907" max="10907" width="11.5703125" style="4" customWidth="1"/>
    <col min="10908" max="10908" width="18.140625" style="4" customWidth="1"/>
    <col min="10909" max="10909" width="13.140625" style="4" customWidth="1"/>
    <col min="10910" max="10910" width="12.28515625" style="4" customWidth="1"/>
    <col min="10911" max="11148" width="9.140625" style="4"/>
    <col min="11149" max="11149" width="1.42578125" style="4" customWidth="1"/>
    <col min="11150" max="11150" width="59.5703125" style="4" customWidth="1"/>
    <col min="11151" max="11151" width="9.140625" style="4" customWidth="1"/>
    <col min="11152" max="11153" width="3.85546875" style="4" customWidth="1"/>
    <col min="11154" max="11154" width="10.5703125" style="4" customWidth="1"/>
    <col min="11155" max="11155" width="3.85546875" style="4" customWidth="1"/>
    <col min="11156" max="11158" width="14.42578125" style="4" customWidth="1"/>
    <col min="11159" max="11159" width="4.140625" style="4" customWidth="1"/>
    <col min="11160" max="11160" width="15" style="4" customWidth="1"/>
    <col min="11161" max="11162" width="9.140625" style="4" customWidth="1"/>
    <col min="11163" max="11163" width="11.5703125" style="4" customWidth="1"/>
    <col min="11164" max="11164" width="18.140625" style="4" customWidth="1"/>
    <col min="11165" max="11165" width="13.140625" style="4" customWidth="1"/>
    <col min="11166" max="11166" width="12.28515625" style="4" customWidth="1"/>
    <col min="11167" max="11404" width="9.140625" style="4"/>
    <col min="11405" max="11405" width="1.42578125" style="4" customWidth="1"/>
    <col min="11406" max="11406" width="59.5703125" style="4" customWidth="1"/>
    <col min="11407" max="11407" width="9.140625" style="4" customWidth="1"/>
    <col min="11408" max="11409" width="3.85546875" style="4" customWidth="1"/>
    <col min="11410" max="11410" width="10.5703125" style="4" customWidth="1"/>
    <col min="11411" max="11411" width="3.85546875" style="4" customWidth="1"/>
    <col min="11412" max="11414" width="14.42578125" style="4" customWidth="1"/>
    <col min="11415" max="11415" width="4.140625" style="4" customWidth="1"/>
    <col min="11416" max="11416" width="15" style="4" customWidth="1"/>
    <col min="11417" max="11418" width="9.140625" style="4" customWidth="1"/>
    <col min="11419" max="11419" width="11.5703125" style="4" customWidth="1"/>
    <col min="11420" max="11420" width="18.140625" style="4" customWidth="1"/>
    <col min="11421" max="11421" width="13.140625" style="4" customWidth="1"/>
    <col min="11422" max="11422" width="12.28515625" style="4" customWidth="1"/>
    <col min="11423" max="11660" width="9.140625" style="4"/>
    <col min="11661" max="11661" width="1.42578125" style="4" customWidth="1"/>
    <col min="11662" max="11662" width="59.5703125" style="4" customWidth="1"/>
    <col min="11663" max="11663" width="9.140625" style="4" customWidth="1"/>
    <col min="11664" max="11665" width="3.85546875" style="4" customWidth="1"/>
    <col min="11666" max="11666" width="10.5703125" style="4" customWidth="1"/>
    <col min="11667" max="11667" width="3.85546875" style="4" customWidth="1"/>
    <col min="11668" max="11670" width="14.42578125" style="4" customWidth="1"/>
    <col min="11671" max="11671" width="4.140625" style="4" customWidth="1"/>
    <col min="11672" max="11672" width="15" style="4" customWidth="1"/>
    <col min="11673" max="11674" width="9.140625" style="4" customWidth="1"/>
    <col min="11675" max="11675" width="11.5703125" style="4" customWidth="1"/>
    <col min="11676" max="11676" width="18.140625" style="4" customWidth="1"/>
    <col min="11677" max="11677" width="13.140625" style="4" customWidth="1"/>
    <col min="11678" max="11678" width="12.28515625" style="4" customWidth="1"/>
    <col min="11679" max="11916" width="9.140625" style="4"/>
    <col min="11917" max="11917" width="1.42578125" style="4" customWidth="1"/>
    <col min="11918" max="11918" width="59.5703125" style="4" customWidth="1"/>
    <col min="11919" max="11919" width="9.140625" style="4" customWidth="1"/>
    <col min="11920" max="11921" width="3.85546875" style="4" customWidth="1"/>
    <col min="11922" max="11922" width="10.5703125" style="4" customWidth="1"/>
    <col min="11923" max="11923" width="3.85546875" style="4" customWidth="1"/>
    <col min="11924" max="11926" width="14.42578125" style="4" customWidth="1"/>
    <col min="11927" max="11927" width="4.140625" style="4" customWidth="1"/>
    <col min="11928" max="11928" width="15" style="4" customWidth="1"/>
    <col min="11929" max="11930" width="9.140625" style="4" customWidth="1"/>
    <col min="11931" max="11931" width="11.5703125" style="4" customWidth="1"/>
    <col min="11932" max="11932" width="18.140625" style="4" customWidth="1"/>
    <col min="11933" max="11933" width="13.140625" style="4" customWidth="1"/>
    <col min="11934" max="11934" width="12.28515625" style="4" customWidth="1"/>
    <col min="11935" max="12172" width="9.140625" style="4"/>
    <col min="12173" max="12173" width="1.42578125" style="4" customWidth="1"/>
    <col min="12174" max="12174" width="59.5703125" style="4" customWidth="1"/>
    <col min="12175" max="12175" width="9.140625" style="4" customWidth="1"/>
    <col min="12176" max="12177" width="3.85546875" style="4" customWidth="1"/>
    <col min="12178" max="12178" width="10.5703125" style="4" customWidth="1"/>
    <col min="12179" max="12179" width="3.85546875" style="4" customWidth="1"/>
    <col min="12180" max="12182" width="14.42578125" style="4" customWidth="1"/>
    <col min="12183" max="12183" width="4.140625" style="4" customWidth="1"/>
    <col min="12184" max="12184" width="15" style="4" customWidth="1"/>
    <col min="12185" max="12186" width="9.140625" style="4" customWidth="1"/>
    <col min="12187" max="12187" width="11.5703125" style="4" customWidth="1"/>
    <col min="12188" max="12188" width="18.140625" style="4" customWidth="1"/>
    <col min="12189" max="12189" width="13.140625" style="4" customWidth="1"/>
    <col min="12190" max="12190" width="12.28515625" style="4" customWidth="1"/>
    <col min="12191" max="12428" width="9.140625" style="4"/>
    <col min="12429" max="12429" width="1.42578125" style="4" customWidth="1"/>
    <col min="12430" max="12430" width="59.5703125" style="4" customWidth="1"/>
    <col min="12431" max="12431" width="9.140625" style="4" customWidth="1"/>
    <col min="12432" max="12433" width="3.85546875" style="4" customWidth="1"/>
    <col min="12434" max="12434" width="10.5703125" style="4" customWidth="1"/>
    <col min="12435" max="12435" width="3.85546875" style="4" customWidth="1"/>
    <col min="12436" max="12438" width="14.42578125" style="4" customWidth="1"/>
    <col min="12439" max="12439" width="4.140625" style="4" customWidth="1"/>
    <col min="12440" max="12440" width="15" style="4" customWidth="1"/>
    <col min="12441" max="12442" width="9.140625" style="4" customWidth="1"/>
    <col min="12443" max="12443" width="11.5703125" style="4" customWidth="1"/>
    <col min="12444" max="12444" width="18.140625" style="4" customWidth="1"/>
    <col min="12445" max="12445" width="13.140625" style="4" customWidth="1"/>
    <col min="12446" max="12446" width="12.28515625" style="4" customWidth="1"/>
    <col min="12447" max="12684" width="9.140625" style="4"/>
    <col min="12685" max="12685" width="1.42578125" style="4" customWidth="1"/>
    <col min="12686" max="12686" width="59.5703125" style="4" customWidth="1"/>
    <col min="12687" max="12687" width="9.140625" style="4" customWidth="1"/>
    <col min="12688" max="12689" width="3.85546875" style="4" customWidth="1"/>
    <col min="12690" max="12690" width="10.5703125" style="4" customWidth="1"/>
    <col min="12691" max="12691" width="3.85546875" style="4" customWidth="1"/>
    <col min="12692" max="12694" width="14.42578125" style="4" customWidth="1"/>
    <col min="12695" max="12695" width="4.140625" style="4" customWidth="1"/>
    <col min="12696" max="12696" width="15" style="4" customWidth="1"/>
    <col min="12697" max="12698" width="9.140625" style="4" customWidth="1"/>
    <col min="12699" max="12699" width="11.5703125" style="4" customWidth="1"/>
    <col min="12700" max="12700" width="18.140625" style="4" customWidth="1"/>
    <col min="12701" max="12701" width="13.140625" style="4" customWidth="1"/>
    <col min="12702" max="12702" width="12.28515625" style="4" customWidth="1"/>
    <col min="12703" max="12940" width="9.140625" style="4"/>
    <col min="12941" max="12941" width="1.42578125" style="4" customWidth="1"/>
    <col min="12942" max="12942" width="59.5703125" style="4" customWidth="1"/>
    <col min="12943" max="12943" width="9.140625" style="4" customWidth="1"/>
    <col min="12944" max="12945" width="3.85546875" style="4" customWidth="1"/>
    <col min="12946" max="12946" width="10.5703125" style="4" customWidth="1"/>
    <col min="12947" max="12947" width="3.85546875" style="4" customWidth="1"/>
    <col min="12948" max="12950" width="14.42578125" style="4" customWidth="1"/>
    <col min="12951" max="12951" width="4.140625" style="4" customWidth="1"/>
    <col min="12952" max="12952" width="15" style="4" customWidth="1"/>
    <col min="12953" max="12954" width="9.140625" style="4" customWidth="1"/>
    <col min="12955" max="12955" width="11.5703125" style="4" customWidth="1"/>
    <col min="12956" max="12956" width="18.140625" style="4" customWidth="1"/>
    <col min="12957" max="12957" width="13.140625" style="4" customWidth="1"/>
    <col min="12958" max="12958" width="12.28515625" style="4" customWidth="1"/>
    <col min="12959" max="13196" width="9.140625" style="4"/>
    <col min="13197" max="13197" width="1.42578125" style="4" customWidth="1"/>
    <col min="13198" max="13198" width="59.5703125" style="4" customWidth="1"/>
    <col min="13199" max="13199" width="9.140625" style="4" customWidth="1"/>
    <col min="13200" max="13201" width="3.85546875" style="4" customWidth="1"/>
    <col min="13202" max="13202" width="10.5703125" style="4" customWidth="1"/>
    <col min="13203" max="13203" width="3.85546875" style="4" customWidth="1"/>
    <col min="13204" max="13206" width="14.42578125" style="4" customWidth="1"/>
    <col min="13207" max="13207" width="4.140625" style="4" customWidth="1"/>
    <col min="13208" max="13208" width="15" style="4" customWidth="1"/>
    <col min="13209" max="13210" width="9.140625" style="4" customWidth="1"/>
    <col min="13211" max="13211" width="11.5703125" style="4" customWidth="1"/>
    <col min="13212" max="13212" width="18.140625" style="4" customWidth="1"/>
    <col min="13213" max="13213" width="13.140625" style="4" customWidth="1"/>
    <col min="13214" max="13214" width="12.28515625" style="4" customWidth="1"/>
    <col min="13215" max="13452" width="9.140625" style="4"/>
    <col min="13453" max="13453" width="1.42578125" style="4" customWidth="1"/>
    <col min="13454" max="13454" width="59.5703125" style="4" customWidth="1"/>
    <col min="13455" max="13455" width="9.140625" style="4" customWidth="1"/>
    <col min="13456" max="13457" width="3.85546875" style="4" customWidth="1"/>
    <col min="13458" max="13458" width="10.5703125" style="4" customWidth="1"/>
    <col min="13459" max="13459" width="3.85546875" style="4" customWidth="1"/>
    <col min="13460" max="13462" width="14.42578125" style="4" customWidth="1"/>
    <col min="13463" max="13463" width="4.140625" style="4" customWidth="1"/>
    <col min="13464" max="13464" width="15" style="4" customWidth="1"/>
    <col min="13465" max="13466" width="9.140625" style="4" customWidth="1"/>
    <col min="13467" max="13467" width="11.5703125" style="4" customWidth="1"/>
    <col min="13468" max="13468" width="18.140625" style="4" customWidth="1"/>
    <col min="13469" max="13469" width="13.140625" style="4" customWidth="1"/>
    <col min="13470" max="13470" width="12.28515625" style="4" customWidth="1"/>
    <col min="13471" max="13708" width="9.140625" style="4"/>
    <col min="13709" max="13709" width="1.42578125" style="4" customWidth="1"/>
    <col min="13710" max="13710" width="59.5703125" style="4" customWidth="1"/>
    <col min="13711" max="13711" width="9.140625" style="4" customWidth="1"/>
    <col min="13712" max="13713" width="3.85546875" style="4" customWidth="1"/>
    <col min="13714" max="13714" width="10.5703125" style="4" customWidth="1"/>
    <col min="13715" max="13715" width="3.85546875" style="4" customWidth="1"/>
    <col min="13716" max="13718" width="14.42578125" style="4" customWidth="1"/>
    <col min="13719" max="13719" width="4.140625" style="4" customWidth="1"/>
    <col min="13720" max="13720" width="15" style="4" customWidth="1"/>
    <col min="13721" max="13722" width="9.140625" style="4" customWidth="1"/>
    <col min="13723" max="13723" width="11.5703125" style="4" customWidth="1"/>
    <col min="13724" max="13724" width="18.140625" style="4" customWidth="1"/>
    <col min="13725" max="13725" width="13.140625" style="4" customWidth="1"/>
    <col min="13726" max="13726" width="12.28515625" style="4" customWidth="1"/>
    <col min="13727" max="13964" width="9.140625" style="4"/>
    <col min="13965" max="13965" width="1.42578125" style="4" customWidth="1"/>
    <col min="13966" max="13966" width="59.5703125" style="4" customWidth="1"/>
    <col min="13967" max="13967" width="9.140625" style="4" customWidth="1"/>
    <col min="13968" max="13969" width="3.85546875" style="4" customWidth="1"/>
    <col min="13970" max="13970" width="10.5703125" style="4" customWidth="1"/>
    <col min="13971" max="13971" width="3.85546875" style="4" customWidth="1"/>
    <col min="13972" max="13974" width="14.42578125" style="4" customWidth="1"/>
    <col min="13975" max="13975" width="4.140625" style="4" customWidth="1"/>
    <col min="13976" max="13976" width="15" style="4" customWidth="1"/>
    <col min="13977" max="13978" width="9.140625" style="4" customWidth="1"/>
    <col min="13979" max="13979" width="11.5703125" style="4" customWidth="1"/>
    <col min="13980" max="13980" width="18.140625" style="4" customWidth="1"/>
    <col min="13981" max="13981" width="13.140625" style="4" customWidth="1"/>
    <col min="13982" max="13982" width="12.28515625" style="4" customWidth="1"/>
    <col min="13983" max="14220" width="9.140625" style="4"/>
    <col min="14221" max="14221" width="1.42578125" style="4" customWidth="1"/>
    <col min="14222" max="14222" width="59.5703125" style="4" customWidth="1"/>
    <col min="14223" max="14223" width="9.140625" style="4" customWidth="1"/>
    <col min="14224" max="14225" width="3.85546875" style="4" customWidth="1"/>
    <col min="14226" max="14226" width="10.5703125" style="4" customWidth="1"/>
    <col min="14227" max="14227" width="3.85546875" style="4" customWidth="1"/>
    <col min="14228" max="14230" width="14.42578125" style="4" customWidth="1"/>
    <col min="14231" max="14231" width="4.140625" style="4" customWidth="1"/>
    <col min="14232" max="14232" width="15" style="4" customWidth="1"/>
    <col min="14233" max="14234" width="9.140625" style="4" customWidth="1"/>
    <col min="14235" max="14235" width="11.5703125" style="4" customWidth="1"/>
    <col min="14236" max="14236" width="18.140625" style="4" customWidth="1"/>
    <col min="14237" max="14237" width="13.140625" style="4" customWidth="1"/>
    <col min="14238" max="14238" width="12.28515625" style="4" customWidth="1"/>
    <col min="14239" max="14476" width="9.140625" style="4"/>
    <col min="14477" max="14477" width="1.42578125" style="4" customWidth="1"/>
    <col min="14478" max="14478" width="59.5703125" style="4" customWidth="1"/>
    <col min="14479" max="14479" width="9.140625" style="4" customWidth="1"/>
    <col min="14480" max="14481" width="3.85546875" style="4" customWidth="1"/>
    <col min="14482" max="14482" width="10.5703125" style="4" customWidth="1"/>
    <col min="14483" max="14483" width="3.85546875" style="4" customWidth="1"/>
    <col min="14484" max="14486" width="14.42578125" style="4" customWidth="1"/>
    <col min="14487" max="14487" width="4.140625" style="4" customWidth="1"/>
    <col min="14488" max="14488" width="15" style="4" customWidth="1"/>
    <col min="14489" max="14490" width="9.140625" style="4" customWidth="1"/>
    <col min="14491" max="14491" width="11.5703125" style="4" customWidth="1"/>
    <col min="14492" max="14492" width="18.140625" style="4" customWidth="1"/>
    <col min="14493" max="14493" width="13.140625" style="4" customWidth="1"/>
    <col min="14494" max="14494" width="12.28515625" style="4" customWidth="1"/>
    <col min="14495" max="14732" width="9.140625" style="4"/>
    <col min="14733" max="14733" width="1.42578125" style="4" customWidth="1"/>
    <col min="14734" max="14734" width="59.5703125" style="4" customWidth="1"/>
    <col min="14735" max="14735" width="9.140625" style="4" customWidth="1"/>
    <col min="14736" max="14737" width="3.85546875" style="4" customWidth="1"/>
    <col min="14738" max="14738" width="10.5703125" style="4" customWidth="1"/>
    <col min="14739" max="14739" width="3.85546875" style="4" customWidth="1"/>
    <col min="14740" max="14742" width="14.42578125" style="4" customWidth="1"/>
    <col min="14743" max="14743" width="4.140625" style="4" customWidth="1"/>
    <col min="14744" max="14744" width="15" style="4" customWidth="1"/>
    <col min="14745" max="14746" width="9.140625" style="4" customWidth="1"/>
    <col min="14747" max="14747" width="11.5703125" style="4" customWidth="1"/>
    <col min="14748" max="14748" width="18.140625" style="4" customWidth="1"/>
    <col min="14749" max="14749" width="13.140625" style="4" customWidth="1"/>
    <col min="14750" max="14750" width="12.28515625" style="4" customWidth="1"/>
    <col min="14751" max="14988" width="9.140625" style="4"/>
    <col min="14989" max="14989" width="1.42578125" style="4" customWidth="1"/>
    <col min="14990" max="14990" width="59.5703125" style="4" customWidth="1"/>
    <col min="14991" max="14991" width="9.140625" style="4" customWidth="1"/>
    <col min="14992" max="14993" width="3.85546875" style="4" customWidth="1"/>
    <col min="14994" max="14994" width="10.5703125" style="4" customWidth="1"/>
    <col min="14995" max="14995" width="3.85546875" style="4" customWidth="1"/>
    <col min="14996" max="14998" width="14.42578125" style="4" customWidth="1"/>
    <col min="14999" max="14999" width="4.140625" style="4" customWidth="1"/>
    <col min="15000" max="15000" width="15" style="4" customWidth="1"/>
    <col min="15001" max="15002" width="9.140625" style="4" customWidth="1"/>
    <col min="15003" max="15003" width="11.5703125" style="4" customWidth="1"/>
    <col min="15004" max="15004" width="18.140625" style="4" customWidth="1"/>
    <col min="15005" max="15005" width="13.140625" style="4" customWidth="1"/>
    <col min="15006" max="15006" width="12.28515625" style="4" customWidth="1"/>
    <col min="15007" max="15244" width="9.140625" style="4"/>
    <col min="15245" max="15245" width="1.42578125" style="4" customWidth="1"/>
    <col min="15246" max="15246" width="59.5703125" style="4" customWidth="1"/>
    <col min="15247" max="15247" width="9.140625" style="4" customWidth="1"/>
    <col min="15248" max="15249" width="3.85546875" style="4" customWidth="1"/>
    <col min="15250" max="15250" width="10.5703125" style="4" customWidth="1"/>
    <col min="15251" max="15251" width="3.85546875" style="4" customWidth="1"/>
    <col min="15252" max="15254" width="14.42578125" style="4" customWidth="1"/>
    <col min="15255" max="15255" width="4.140625" style="4" customWidth="1"/>
    <col min="15256" max="15256" width="15" style="4" customWidth="1"/>
    <col min="15257" max="15258" width="9.140625" style="4" customWidth="1"/>
    <col min="15259" max="15259" width="11.5703125" style="4" customWidth="1"/>
    <col min="15260" max="15260" width="18.140625" style="4" customWidth="1"/>
    <col min="15261" max="15261" width="13.140625" style="4" customWidth="1"/>
    <col min="15262" max="15262" width="12.28515625" style="4" customWidth="1"/>
    <col min="15263" max="15500" width="9.140625" style="4"/>
    <col min="15501" max="15501" width="1.42578125" style="4" customWidth="1"/>
    <col min="15502" max="15502" width="59.5703125" style="4" customWidth="1"/>
    <col min="15503" max="15503" width="9.140625" style="4" customWidth="1"/>
    <col min="15504" max="15505" width="3.85546875" style="4" customWidth="1"/>
    <col min="15506" max="15506" width="10.5703125" style="4" customWidth="1"/>
    <col min="15507" max="15507" width="3.85546875" style="4" customWidth="1"/>
    <col min="15508" max="15510" width="14.42578125" style="4" customWidth="1"/>
    <col min="15511" max="15511" width="4.140625" style="4" customWidth="1"/>
    <col min="15512" max="15512" width="15" style="4" customWidth="1"/>
    <col min="15513" max="15514" width="9.140625" style="4" customWidth="1"/>
    <col min="15515" max="15515" width="11.5703125" style="4" customWidth="1"/>
    <col min="15516" max="15516" width="18.140625" style="4" customWidth="1"/>
    <col min="15517" max="15517" width="13.140625" style="4" customWidth="1"/>
    <col min="15518" max="15518" width="12.28515625" style="4" customWidth="1"/>
    <col min="15519" max="15756" width="9.140625" style="4"/>
    <col min="15757" max="15757" width="1.42578125" style="4" customWidth="1"/>
    <col min="15758" max="15758" width="59.5703125" style="4" customWidth="1"/>
    <col min="15759" max="15759" width="9.140625" style="4" customWidth="1"/>
    <col min="15760" max="15761" width="3.85546875" style="4" customWidth="1"/>
    <col min="15762" max="15762" width="10.5703125" style="4" customWidth="1"/>
    <col min="15763" max="15763" width="3.85546875" style="4" customWidth="1"/>
    <col min="15764" max="15766" width="14.42578125" style="4" customWidth="1"/>
    <col min="15767" max="15767" width="4.140625" style="4" customWidth="1"/>
    <col min="15768" max="15768" width="15" style="4" customWidth="1"/>
    <col min="15769" max="15770" width="9.140625" style="4" customWidth="1"/>
    <col min="15771" max="15771" width="11.5703125" style="4" customWidth="1"/>
    <col min="15772" max="15772" width="18.140625" style="4" customWidth="1"/>
    <col min="15773" max="15773" width="13.140625" style="4" customWidth="1"/>
    <col min="15774" max="15774" width="12.28515625" style="4" customWidth="1"/>
    <col min="15775" max="16012" width="9.140625" style="4"/>
    <col min="16013" max="16013" width="1.42578125" style="4" customWidth="1"/>
    <col min="16014" max="16014" width="59.5703125" style="4" customWidth="1"/>
    <col min="16015" max="16015" width="9.140625" style="4" customWidth="1"/>
    <col min="16016" max="16017" width="3.85546875" style="4" customWidth="1"/>
    <col min="16018" max="16018" width="10.5703125" style="4" customWidth="1"/>
    <col min="16019" max="16019" width="3.85546875" style="4" customWidth="1"/>
    <col min="16020" max="16022" width="14.42578125" style="4" customWidth="1"/>
    <col min="16023" max="16023" width="4.140625" style="4" customWidth="1"/>
    <col min="16024" max="16024" width="15" style="4" customWidth="1"/>
    <col min="16025" max="16026" width="9.140625" style="4" customWidth="1"/>
    <col min="16027" max="16027" width="11.5703125" style="4" customWidth="1"/>
    <col min="16028" max="16028" width="18.140625" style="4" customWidth="1"/>
    <col min="16029" max="16029" width="13.140625" style="4" customWidth="1"/>
    <col min="16030" max="16030" width="12.28515625" style="4" customWidth="1"/>
    <col min="16031" max="16384" width="9.140625" style="4"/>
  </cols>
  <sheetData>
    <row r="1" spans="1:46" ht="15.75" x14ac:dyDescent="0.25">
      <c r="A1" s="11"/>
      <c r="B1" s="4"/>
      <c r="C1" s="4"/>
      <c r="D1" s="17" t="s">
        <v>0</v>
      </c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99.75" customHeight="1" x14ac:dyDescent="0.25">
      <c r="B2" s="4"/>
      <c r="C2" s="12"/>
      <c r="D2" s="16" t="s">
        <v>266</v>
      </c>
      <c r="E2" s="16"/>
      <c r="F2" s="16"/>
      <c r="G2" s="1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60.75" customHeight="1" x14ac:dyDescent="0.25">
      <c r="A3" s="60" t="s">
        <v>292</v>
      </c>
      <c r="B3" s="60"/>
      <c r="C3" s="60"/>
      <c r="D3" s="60"/>
      <c r="E3" s="60"/>
      <c r="F3" s="60"/>
      <c r="G3" s="60"/>
    </row>
    <row r="4" spans="1:46" s="6" customFormat="1" x14ac:dyDescent="0.25">
      <c r="A4" s="13"/>
      <c r="B4" s="14"/>
      <c r="C4" s="14"/>
      <c r="D4" s="14"/>
      <c r="E4" s="5"/>
      <c r="F4" s="14"/>
      <c r="G4" s="15" t="s">
        <v>291</v>
      </c>
    </row>
    <row r="5" spans="1:46" ht="30" x14ac:dyDescent="0.25">
      <c r="A5" s="7" t="s">
        <v>33</v>
      </c>
      <c r="B5" s="8" t="s">
        <v>106</v>
      </c>
      <c r="C5" s="2" t="s">
        <v>1</v>
      </c>
      <c r="D5" s="2" t="s">
        <v>2</v>
      </c>
      <c r="E5" s="2" t="s">
        <v>34</v>
      </c>
      <c r="F5" s="2" t="s">
        <v>35</v>
      </c>
      <c r="G5" s="8" t="s">
        <v>149</v>
      </c>
      <c r="H5" s="9"/>
      <c r="I5" s="9"/>
      <c r="J5" s="9"/>
    </row>
    <row r="6" spans="1:46" s="22" customFormat="1" ht="28.5" x14ac:dyDescent="0.25">
      <c r="A6" s="18" t="s">
        <v>36</v>
      </c>
      <c r="B6" s="19">
        <v>851</v>
      </c>
      <c r="C6" s="20"/>
      <c r="D6" s="20"/>
      <c r="E6" s="20"/>
      <c r="F6" s="20"/>
      <c r="G6" s="21">
        <f>G7+G68+G77+G92+G126+G154+G196+G221</f>
        <v>70070257.099999979</v>
      </c>
    </row>
    <row r="7" spans="1:46" s="27" customFormat="1" x14ac:dyDescent="0.25">
      <c r="A7" s="23" t="s">
        <v>37</v>
      </c>
      <c r="B7" s="24">
        <v>851</v>
      </c>
      <c r="C7" s="25" t="s">
        <v>3</v>
      </c>
      <c r="D7" s="25"/>
      <c r="E7" s="25"/>
      <c r="F7" s="25"/>
      <c r="G7" s="26">
        <f t="shared" ref="G7" si="0">G8+G31+G35+G39</f>
        <v>24621327.469999995</v>
      </c>
    </row>
    <row r="8" spans="1:46" s="31" customFormat="1" ht="72" customHeight="1" x14ac:dyDescent="0.25">
      <c r="A8" s="28" t="s">
        <v>38</v>
      </c>
      <c r="B8" s="24">
        <v>851</v>
      </c>
      <c r="C8" s="29" t="s">
        <v>3</v>
      </c>
      <c r="D8" s="29" t="s">
        <v>4</v>
      </c>
      <c r="E8" s="29"/>
      <c r="F8" s="29"/>
      <c r="G8" s="30">
        <f>G9+G12+G25+G19+G22+G28</f>
        <v>20719648.429999996</v>
      </c>
    </row>
    <row r="9" spans="1:46" s="22" customFormat="1" ht="60" x14ac:dyDescent="0.25">
      <c r="A9" s="32" t="s">
        <v>150</v>
      </c>
      <c r="B9" s="24">
        <v>851</v>
      </c>
      <c r="C9" s="20" t="s">
        <v>3</v>
      </c>
      <c r="D9" s="20" t="s">
        <v>4</v>
      </c>
      <c r="E9" s="20" t="s">
        <v>151</v>
      </c>
      <c r="F9" s="20"/>
      <c r="G9" s="33">
        <f t="shared" ref="G9:G10" si="1">G10</f>
        <v>1395661</v>
      </c>
    </row>
    <row r="10" spans="1:46" s="22" customFormat="1" ht="90" x14ac:dyDescent="0.25">
      <c r="A10" s="34" t="s">
        <v>39</v>
      </c>
      <c r="B10" s="24">
        <v>851</v>
      </c>
      <c r="C10" s="20" t="s">
        <v>14</v>
      </c>
      <c r="D10" s="20" t="s">
        <v>4</v>
      </c>
      <c r="E10" s="20" t="s">
        <v>151</v>
      </c>
      <c r="F10" s="20" t="s">
        <v>40</v>
      </c>
      <c r="G10" s="33">
        <f t="shared" si="1"/>
        <v>1395661</v>
      </c>
    </row>
    <row r="11" spans="1:46" s="22" customFormat="1" ht="31.5" customHeight="1" x14ac:dyDescent="0.25">
      <c r="A11" s="34" t="s">
        <v>41</v>
      </c>
      <c r="B11" s="24">
        <v>851</v>
      </c>
      <c r="C11" s="20" t="s">
        <v>3</v>
      </c>
      <c r="D11" s="20" t="s">
        <v>4</v>
      </c>
      <c r="E11" s="20" t="s">
        <v>151</v>
      </c>
      <c r="F11" s="20" t="s">
        <v>42</v>
      </c>
      <c r="G11" s="33">
        <v>1395661</v>
      </c>
    </row>
    <row r="12" spans="1:46" s="22" customFormat="1" ht="45" x14ac:dyDescent="0.25">
      <c r="A12" s="32" t="s">
        <v>24</v>
      </c>
      <c r="B12" s="24">
        <v>851</v>
      </c>
      <c r="C12" s="20" t="s">
        <v>14</v>
      </c>
      <c r="D12" s="20" t="s">
        <v>4</v>
      </c>
      <c r="E12" s="20" t="s">
        <v>152</v>
      </c>
      <c r="F12" s="20"/>
      <c r="G12" s="33">
        <f t="shared" ref="G12" si="2">G13+G15+G17</f>
        <v>18277133.859999996</v>
      </c>
    </row>
    <row r="13" spans="1:46" s="22" customFormat="1" ht="90" x14ac:dyDescent="0.25">
      <c r="A13" s="34" t="s">
        <v>39</v>
      </c>
      <c r="B13" s="24">
        <v>851</v>
      </c>
      <c r="C13" s="20" t="s">
        <v>3</v>
      </c>
      <c r="D13" s="20" t="s">
        <v>4</v>
      </c>
      <c r="E13" s="20" t="s">
        <v>152</v>
      </c>
      <c r="F13" s="20" t="s">
        <v>40</v>
      </c>
      <c r="G13" s="33">
        <f t="shared" ref="G13" si="3">G14</f>
        <v>13645124.699999999</v>
      </c>
    </row>
    <row r="14" spans="1:46" s="22" customFormat="1" ht="30.75" customHeight="1" x14ac:dyDescent="0.25">
      <c r="A14" s="34" t="s">
        <v>41</v>
      </c>
      <c r="B14" s="24">
        <v>851</v>
      </c>
      <c r="C14" s="20" t="s">
        <v>3</v>
      </c>
      <c r="D14" s="20" t="s">
        <v>4</v>
      </c>
      <c r="E14" s="20" t="s">
        <v>152</v>
      </c>
      <c r="F14" s="20" t="s">
        <v>42</v>
      </c>
      <c r="G14" s="33">
        <v>13645124.699999999</v>
      </c>
    </row>
    <row r="15" spans="1:46" s="22" customFormat="1" ht="45" x14ac:dyDescent="0.25">
      <c r="A15" s="35" t="s">
        <v>144</v>
      </c>
      <c r="B15" s="24">
        <v>851</v>
      </c>
      <c r="C15" s="20" t="s">
        <v>3</v>
      </c>
      <c r="D15" s="20" t="s">
        <v>4</v>
      </c>
      <c r="E15" s="20" t="s">
        <v>152</v>
      </c>
      <c r="F15" s="20" t="s">
        <v>43</v>
      </c>
      <c r="G15" s="33">
        <f t="shared" ref="G15" si="4">G16</f>
        <v>4438076.67</v>
      </c>
    </row>
    <row r="16" spans="1:46" s="22" customFormat="1" ht="45" x14ac:dyDescent="0.25">
      <c r="A16" s="35" t="s">
        <v>44</v>
      </c>
      <c r="B16" s="24">
        <v>851</v>
      </c>
      <c r="C16" s="20" t="s">
        <v>3</v>
      </c>
      <c r="D16" s="20" t="s">
        <v>4</v>
      </c>
      <c r="E16" s="20" t="s">
        <v>152</v>
      </c>
      <c r="F16" s="20" t="s">
        <v>45</v>
      </c>
      <c r="G16" s="33">
        <v>4438076.67</v>
      </c>
    </row>
    <row r="17" spans="1:7" s="22" customFormat="1" x14ac:dyDescent="0.25">
      <c r="A17" s="35" t="s">
        <v>46</v>
      </c>
      <c r="B17" s="24">
        <v>851</v>
      </c>
      <c r="C17" s="20" t="s">
        <v>3</v>
      </c>
      <c r="D17" s="20" t="s">
        <v>4</v>
      </c>
      <c r="E17" s="20" t="s">
        <v>152</v>
      </c>
      <c r="F17" s="20" t="s">
        <v>47</v>
      </c>
      <c r="G17" s="33">
        <f t="shared" ref="G17" si="5">G18</f>
        <v>193932.49</v>
      </c>
    </row>
    <row r="18" spans="1:7" s="22" customFormat="1" x14ac:dyDescent="0.25">
      <c r="A18" s="35" t="s">
        <v>113</v>
      </c>
      <c r="B18" s="24">
        <v>851</v>
      </c>
      <c r="C18" s="20" t="s">
        <v>3</v>
      </c>
      <c r="D18" s="20" t="s">
        <v>4</v>
      </c>
      <c r="E18" s="20" t="s">
        <v>152</v>
      </c>
      <c r="F18" s="20" t="s">
        <v>114</v>
      </c>
      <c r="G18" s="33">
        <v>193932.49</v>
      </c>
    </row>
    <row r="19" spans="1:7" s="22" customFormat="1" ht="31.5" customHeight="1" x14ac:dyDescent="0.25">
      <c r="A19" s="32" t="s">
        <v>153</v>
      </c>
      <c r="B19" s="24">
        <v>851</v>
      </c>
      <c r="C19" s="20" t="s">
        <v>3</v>
      </c>
      <c r="D19" s="20" t="s">
        <v>4</v>
      </c>
      <c r="E19" s="20" t="s">
        <v>154</v>
      </c>
      <c r="F19" s="20"/>
      <c r="G19" s="33">
        <f t="shared" ref="G19:G20" si="6">G20</f>
        <v>463267.47</v>
      </c>
    </row>
    <row r="20" spans="1:7" s="22" customFormat="1" ht="45" x14ac:dyDescent="0.25">
      <c r="A20" s="35" t="s">
        <v>144</v>
      </c>
      <c r="B20" s="24">
        <v>851</v>
      </c>
      <c r="C20" s="20" t="s">
        <v>3</v>
      </c>
      <c r="D20" s="20" t="s">
        <v>4</v>
      </c>
      <c r="E20" s="20" t="s">
        <v>154</v>
      </c>
      <c r="F20" s="20" t="s">
        <v>43</v>
      </c>
      <c r="G20" s="33">
        <f t="shared" si="6"/>
        <v>463267.47</v>
      </c>
    </row>
    <row r="21" spans="1:7" s="22" customFormat="1" ht="45" x14ac:dyDescent="0.25">
      <c r="A21" s="35" t="s">
        <v>44</v>
      </c>
      <c r="B21" s="24">
        <v>851</v>
      </c>
      <c r="C21" s="20" t="s">
        <v>3</v>
      </c>
      <c r="D21" s="20" t="s">
        <v>4</v>
      </c>
      <c r="E21" s="20" t="s">
        <v>154</v>
      </c>
      <c r="F21" s="20" t="s">
        <v>45</v>
      </c>
      <c r="G21" s="33">
        <v>463267.47</v>
      </c>
    </row>
    <row r="22" spans="1:7" s="22" customFormat="1" ht="30" x14ac:dyDescent="0.25">
      <c r="A22" s="32" t="s">
        <v>155</v>
      </c>
      <c r="B22" s="24">
        <v>851</v>
      </c>
      <c r="C22" s="20" t="s">
        <v>3</v>
      </c>
      <c r="D22" s="20" t="s">
        <v>4</v>
      </c>
      <c r="E22" s="20" t="s">
        <v>156</v>
      </c>
      <c r="F22" s="20"/>
      <c r="G22" s="33">
        <f t="shared" ref="G22:G23" si="7">G23</f>
        <v>65000</v>
      </c>
    </row>
    <row r="23" spans="1:7" s="22" customFormat="1" x14ac:dyDescent="0.25">
      <c r="A23" s="35" t="s">
        <v>46</v>
      </c>
      <c r="B23" s="24">
        <v>851</v>
      </c>
      <c r="C23" s="20" t="s">
        <v>3</v>
      </c>
      <c r="D23" s="20" t="s">
        <v>4</v>
      </c>
      <c r="E23" s="20" t="s">
        <v>156</v>
      </c>
      <c r="F23" s="20" t="s">
        <v>47</v>
      </c>
      <c r="G23" s="33">
        <f t="shared" si="7"/>
        <v>65000</v>
      </c>
    </row>
    <row r="24" spans="1:7" s="22" customFormat="1" x14ac:dyDescent="0.25">
      <c r="A24" s="35" t="s">
        <v>113</v>
      </c>
      <c r="B24" s="24">
        <v>851</v>
      </c>
      <c r="C24" s="20" t="s">
        <v>3</v>
      </c>
      <c r="D24" s="20" t="s">
        <v>4</v>
      </c>
      <c r="E24" s="20" t="s">
        <v>156</v>
      </c>
      <c r="F24" s="20" t="s">
        <v>114</v>
      </c>
      <c r="G24" s="33">
        <v>65000</v>
      </c>
    </row>
    <row r="25" spans="1:7" s="22" customFormat="1" ht="78.75" customHeight="1" x14ac:dyDescent="0.25">
      <c r="A25" s="32" t="s">
        <v>157</v>
      </c>
      <c r="B25" s="24">
        <v>851</v>
      </c>
      <c r="C25" s="20" t="s">
        <v>3</v>
      </c>
      <c r="D25" s="20" t="s">
        <v>4</v>
      </c>
      <c r="E25" s="20" t="s">
        <v>158</v>
      </c>
      <c r="F25" s="20"/>
      <c r="G25" s="33">
        <f t="shared" ref="G25:G26" si="8">G26</f>
        <v>2500</v>
      </c>
    </row>
    <row r="26" spans="1:7" s="22" customFormat="1" ht="45" x14ac:dyDescent="0.25">
      <c r="A26" s="35" t="s">
        <v>144</v>
      </c>
      <c r="B26" s="24">
        <v>851</v>
      </c>
      <c r="C26" s="20" t="s">
        <v>3</v>
      </c>
      <c r="D26" s="20" t="s">
        <v>4</v>
      </c>
      <c r="E26" s="20" t="s">
        <v>158</v>
      </c>
      <c r="F26" s="20" t="s">
        <v>43</v>
      </c>
      <c r="G26" s="33">
        <f t="shared" si="8"/>
        <v>2500</v>
      </c>
    </row>
    <row r="27" spans="1:7" s="22" customFormat="1" ht="45" x14ac:dyDescent="0.25">
      <c r="A27" s="35" t="s">
        <v>44</v>
      </c>
      <c r="B27" s="24">
        <v>851</v>
      </c>
      <c r="C27" s="20" t="s">
        <v>3</v>
      </c>
      <c r="D27" s="20" t="s">
        <v>4</v>
      </c>
      <c r="E27" s="20" t="s">
        <v>158</v>
      </c>
      <c r="F27" s="20" t="s">
        <v>45</v>
      </c>
      <c r="G27" s="33">
        <v>2500</v>
      </c>
    </row>
    <row r="28" spans="1:7" s="22" customFormat="1" ht="45" x14ac:dyDescent="0.25">
      <c r="A28" s="36" t="s">
        <v>267</v>
      </c>
      <c r="B28" s="24">
        <v>851</v>
      </c>
      <c r="C28" s="20" t="s">
        <v>3</v>
      </c>
      <c r="D28" s="20" t="s">
        <v>4</v>
      </c>
      <c r="E28" s="20" t="s">
        <v>268</v>
      </c>
      <c r="F28" s="20"/>
      <c r="G28" s="33">
        <f>G29</f>
        <v>516086.1</v>
      </c>
    </row>
    <row r="29" spans="1:7" s="22" customFormat="1" ht="90" x14ac:dyDescent="0.25">
      <c r="A29" s="34" t="s">
        <v>39</v>
      </c>
      <c r="B29" s="24">
        <v>851</v>
      </c>
      <c r="C29" s="20" t="s">
        <v>3</v>
      </c>
      <c r="D29" s="20" t="s">
        <v>4</v>
      </c>
      <c r="E29" s="20" t="s">
        <v>268</v>
      </c>
      <c r="F29" s="20" t="s">
        <v>40</v>
      </c>
      <c r="G29" s="33">
        <f>G30</f>
        <v>516086.1</v>
      </c>
    </row>
    <row r="30" spans="1:7" s="22" customFormat="1" ht="33" customHeight="1" x14ac:dyDescent="0.25">
      <c r="A30" s="34" t="s">
        <v>41</v>
      </c>
      <c r="B30" s="24">
        <v>851</v>
      </c>
      <c r="C30" s="20" t="s">
        <v>3</v>
      </c>
      <c r="D30" s="20" t="s">
        <v>4</v>
      </c>
      <c r="E30" s="20" t="s">
        <v>268</v>
      </c>
      <c r="F30" s="20" t="s">
        <v>42</v>
      </c>
      <c r="G30" s="33">
        <v>516086.1</v>
      </c>
    </row>
    <row r="31" spans="1:7" s="22" customFormat="1" x14ac:dyDescent="0.25">
      <c r="A31" s="28" t="s">
        <v>48</v>
      </c>
      <c r="B31" s="37">
        <v>851</v>
      </c>
      <c r="C31" s="29" t="s">
        <v>3</v>
      </c>
      <c r="D31" s="29" t="s">
        <v>6</v>
      </c>
      <c r="E31" s="29"/>
      <c r="F31" s="29"/>
      <c r="G31" s="30">
        <f t="shared" ref="G31:G33" si="9">G32</f>
        <v>5980</v>
      </c>
    </row>
    <row r="32" spans="1:7" s="22" customFormat="1" ht="63" customHeight="1" x14ac:dyDescent="0.25">
      <c r="A32" s="32" t="s">
        <v>108</v>
      </c>
      <c r="B32" s="24">
        <v>851</v>
      </c>
      <c r="C32" s="20" t="s">
        <v>3</v>
      </c>
      <c r="D32" s="20" t="s">
        <v>6</v>
      </c>
      <c r="E32" s="20" t="s">
        <v>126</v>
      </c>
      <c r="F32" s="20"/>
      <c r="G32" s="33">
        <f t="shared" si="9"/>
        <v>5980</v>
      </c>
    </row>
    <row r="33" spans="1:7" s="22" customFormat="1" ht="45" x14ac:dyDescent="0.25">
      <c r="A33" s="35" t="s">
        <v>144</v>
      </c>
      <c r="B33" s="24">
        <v>851</v>
      </c>
      <c r="C33" s="20" t="s">
        <v>3</v>
      </c>
      <c r="D33" s="20" t="s">
        <v>6</v>
      </c>
      <c r="E33" s="20" t="s">
        <v>126</v>
      </c>
      <c r="F33" s="20" t="s">
        <v>43</v>
      </c>
      <c r="G33" s="33">
        <f t="shared" si="9"/>
        <v>5980</v>
      </c>
    </row>
    <row r="34" spans="1:7" s="22" customFormat="1" ht="45" x14ac:dyDescent="0.25">
      <c r="A34" s="35" t="s">
        <v>44</v>
      </c>
      <c r="B34" s="24">
        <v>851</v>
      </c>
      <c r="C34" s="20" t="s">
        <v>3</v>
      </c>
      <c r="D34" s="20" t="s">
        <v>6</v>
      </c>
      <c r="E34" s="20" t="s">
        <v>126</v>
      </c>
      <c r="F34" s="20" t="s">
        <v>45</v>
      </c>
      <c r="G34" s="33">
        <v>5980</v>
      </c>
    </row>
    <row r="35" spans="1:7" s="22" customFormat="1" ht="28.5" x14ac:dyDescent="0.25">
      <c r="A35" s="38" t="s">
        <v>269</v>
      </c>
      <c r="B35" s="37">
        <v>851</v>
      </c>
      <c r="C35" s="29" t="s">
        <v>3</v>
      </c>
      <c r="D35" s="29" t="s">
        <v>17</v>
      </c>
      <c r="E35" s="29"/>
      <c r="F35" s="29"/>
      <c r="G35" s="30">
        <f t="shared" ref="G35:G37" si="10">G36</f>
        <v>340800</v>
      </c>
    </row>
    <row r="36" spans="1:7" s="22" customFormat="1" ht="30" x14ac:dyDescent="0.25">
      <c r="A36" s="36" t="s">
        <v>270</v>
      </c>
      <c r="B36" s="24">
        <v>851</v>
      </c>
      <c r="C36" s="20" t="s">
        <v>3</v>
      </c>
      <c r="D36" s="20" t="s">
        <v>17</v>
      </c>
      <c r="E36" s="20" t="s">
        <v>271</v>
      </c>
      <c r="F36" s="20"/>
      <c r="G36" s="33">
        <f t="shared" si="10"/>
        <v>340800</v>
      </c>
    </row>
    <row r="37" spans="1:7" s="22" customFormat="1" x14ac:dyDescent="0.25">
      <c r="A37" s="36" t="s">
        <v>46</v>
      </c>
      <c r="B37" s="24">
        <v>851</v>
      </c>
      <c r="C37" s="20" t="s">
        <v>3</v>
      </c>
      <c r="D37" s="20" t="s">
        <v>17</v>
      </c>
      <c r="E37" s="20" t="s">
        <v>271</v>
      </c>
      <c r="F37" s="20" t="s">
        <v>47</v>
      </c>
      <c r="G37" s="33">
        <f t="shared" si="10"/>
        <v>340800</v>
      </c>
    </row>
    <row r="38" spans="1:7" s="22" customFormat="1" x14ac:dyDescent="0.25">
      <c r="A38" s="36" t="s">
        <v>272</v>
      </c>
      <c r="B38" s="24">
        <v>851</v>
      </c>
      <c r="C38" s="20" t="s">
        <v>3</v>
      </c>
      <c r="D38" s="20" t="s">
        <v>17</v>
      </c>
      <c r="E38" s="20" t="s">
        <v>271</v>
      </c>
      <c r="F38" s="20" t="s">
        <v>273</v>
      </c>
      <c r="G38" s="33">
        <v>340800</v>
      </c>
    </row>
    <row r="39" spans="1:7" s="31" customFormat="1" ht="21" customHeight="1" x14ac:dyDescent="0.25">
      <c r="A39" s="28" t="s">
        <v>52</v>
      </c>
      <c r="B39" s="24">
        <v>851</v>
      </c>
      <c r="C39" s="29" t="s">
        <v>3</v>
      </c>
      <c r="D39" s="29" t="s">
        <v>5</v>
      </c>
      <c r="E39" s="29"/>
      <c r="F39" s="29"/>
      <c r="G39" s="30">
        <f>G40+G47+G50+G53+G56+G62+G59+G65</f>
        <v>3554899.04</v>
      </c>
    </row>
    <row r="40" spans="1:7" s="22" customFormat="1" ht="120" x14ac:dyDescent="0.25">
      <c r="A40" s="32" t="s">
        <v>11</v>
      </c>
      <c r="B40" s="24">
        <v>851</v>
      </c>
      <c r="C40" s="20" t="s">
        <v>3</v>
      </c>
      <c r="D40" s="20" t="s">
        <v>5</v>
      </c>
      <c r="E40" s="20" t="s">
        <v>107</v>
      </c>
      <c r="F40" s="20"/>
      <c r="G40" s="33">
        <f t="shared" ref="G40" si="11">G41+G43+G45</f>
        <v>326458</v>
      </c>
    </row>
    <row r="41" spans="1:7" s="22" customFormat="1" ht="90" x14ac:dyDescent="0.25">
      <c r="A41" s="34" t="s">
        <v>39</v>
      </c>
      <c r="B41" s="24">
        <v>851</v>
      </c>
      <c r="C41" s="20" t="s">
        <v>3</v>
      </c>
      <c r="D41" s="20" t="s">
        <v>5</v>
      </c>
      <c r="E41" s="20" t="s">
        <v>107</v>
      </c>
      <c r="F41" s="20" t="s">
        <v>40</v>
      </c>
      <c r="G41" s="33">
        <f t="shared" ref="G41" si="12">G42</f>
        <v>251985.08</v>
      </c>
    </row>
    <row r="42" spans="1:7" s="22" customFormat="1" ht="30.75" customHeight="1" x14ac:dyDescent="0.25">
      <c r="A42" s="34" t="s">
        <v>41</v>
      </c>
      <c r="B42" s="24">
        <v>851</v>
      </c>
      <c r="C42" s="20" t="s">
        <v>3</v>
      </c>
      <c r="D42" s="20" t="s">
        <v>5</v>
      </c>
      <c r="E42" s="20" t="s">
        <v>107</v>
      </c>
      <c r="F42" s="20" t="s">
        <v>42</v>
      </c>
      <c r="G42" s="33">
        <v>251985.08</v>
      </c>
    </row>
    <row r="43" spans="1:7" s="22" customFormat="1" ht="45" x14ac:dyDescent="0.25">
      <c r="A43" s="35" t="s">
        <v>144</v>
      </c>
      <c r="B43" s="24">
        <v>851</v>
      </c>
      <c r="C43" s="20" t="s">
        <v>3</v>
      </c>
      <c r="D43" s="20" t="s">
        <v>5</v>
      </c>
      <c r="E43" s="20" t="s">
        <v>107</v>
      </c>
      <c r="F43" s="20" t="s">
        <v>43</v>
      </c>
      <c r="G43" s="33">
        <f t="shared" ref="G43" si="13">G44</f>
        <v>74272.92</v>
      </c>
    </row>
    <row r="44" spans="1:7" s="22" customFormat="1" ht="45" x14ac:dyDescent="0.25">
      <c r="A44" s="35" t="s">
        <v>44</v>
      </c>
      <c r="B44" s="24">
        <v>851</v>
      </c>
      <c r="C44" s="20" t="s">
        <v>3</v>
      </c>
      <c r="D44" s="20" t="s">
        <v>5</v>
      </c>
      <c r="E44" s="20" t="s">
        <v>107</v>
      </c>
      <c r="F44" s="20" t="s">
        <v>45</v>
      </c>
      <c r="G44" s="33">
        <v>74272.92</v>
      </c>
    </row>
    <row r="45" spans="1:7" s="22" customFormat="1" x14ac:dyDescent="0.25">
      <c r="A45" s="34" t="s">
        <v>90</v>
      </c>
      <c r="B45" s="24">
        <v>851</v>
      </c>
      <c r="C45" s="20" t="s">
        <v>3</v>
      </c>
      <c r="D45" s="39" t="s">
        <v>5</v>
      </c>
      <c r="E45" s="20" t="s">
        <v>107</v>
      </c>
      <c r="F45" s="20" t="s">
        <v>91</v>
      </c>
      <c r="G45" s="33">
        <f t="shared" ref="G45" si="14">G46</f>
        <v>200</v>
      </c>
    </row>
    <row r="46" spans="1:7" s="22" customFormat="1" x14ac:dyDescent="0.25">
      <c r="A46" s="34" t="s">
        <v>92</v>
      </c>
      <c r="B46" s="24">
        <v>851</v>
      </c>
      <c r="C46" s="20" t="s">
        <v>3</v>
      </c>
      <c r="D46" s="39" t="s">
        <v>5</v>
      </c>
      <c r="E46" s="20" t="s">
        <v>107</v>
      </c>
      <c r="F46" s="20" t="s">
        <v>93</v>
      </c>
      <c r="G46" s="33">
        <v>200</v>
      </c>
    </row>
    <row r="47" spans="1:7" s="22" customFormat="1" ht="45" x14ac:dyDescent="0.25">
      <c r="A47" s="32" t="s">
        <v>13</v>
      </c>
      <c r="B47" s="24">
        <v>851</v>
      </c>
      <c r="C47" s="20" t="s">
        <v>14</v>
      </c>
      <c r="D47" s="39" t="s">
        <v>5</v>
      </c>
      <c r="E47" s="20" t="s">
        <v>159</v>
      </c>
      <c r="F47" s="20"/>
      <c r="G47" s="33">
        <f t="shared" ref="G47:G48" si="15">G48</f>
        <v>143500</v>
      </c>
    </row>
    <row r="48" spans="1:7" s="22" customFormat="1" ht="45" x14ac:dyDescent="0.25">
      <c r="A48" s="35" t="s">
        <v>144</v>
      </c>
      <c r="B48" s="24">
        <v>851</v>
      </c>
      <c r="C48" s="20" t="s">
        <v>3</v>
      </c>
      <c r="D48" s="20" t="s">
        <v>5</v>
      </c>
      <c r="E48" s="20" t="s">
        <v>159</v>
      </c>
      <c r="F48" s="20" t="s">
        <v>43</v>
      </c>
      <c r="G48" s="33">
        <f t="shared" si="15"/>
        <v>143500</v>
      </c>
    </row>
    <row r="49" spans="1:7" s="22" customFormat="1" ht="45" x14ac:dyDescent="0.25">
      <c r="A49" s="35" t="s">
        <v>44</v>
      </c>
      <c r="B49" s="24">
        <v>851</v>
      </c>
      <c r="C49" s="20" t="s">
        <v>3</v>
      </c>
      <c r="D49" s="20" t="s">
        <v>5</v>
      </c>
      <c r="E49" s="20" t="s">
        <v>159</v>
      </c>
      <c r="F49" s="20" t="s">
        <v>45</v>
      </c>
      <c r="G49" s="33">
        <v>143500</v>
      </c>
    </row>
    <row r="50" spans="1:7" s="22" customFormat="1" ht="30" x14ac:dyDescent="0.25">
      <c r="A50" s="32" t="s">
        <v>160</v>
      </c>
      <c r="B50" s="24">
        <v>851</v>
      </c>
      <c r="C50" s="20" t="s">
        <v>3</v>
      </c>
      <c r="D50" s="20" t="s">
        <v>5</v>
      </c>
      <c r="E50" s="20" t="s">
        <v>161</v>
      </c>
      <c r="F50" s="20"/>
      <c r="G50" s="33">
        <f>G51</f>
        <v>70281.710000000006</v>
      </c>
    </row>
    <row r="51" spans="1:7" s="22" customFormat="1" ht="45" x14ac:dyDescent="0.25">
      <c r="A51" s="35" t="s">
        <v>144</v>
      </c>
      <c r="B51" s="24">
        <v>851</v>
      </c>
      <c r="C51" s="20" t="s">
        <v>3</v>
      </c>
      <c r="D51" s="20" t="s">
        <v>5</v>
      </c>
      <c r="E51" s="20" t="s">
        <v>161</v>
      </c>
      <c r="F51" s="20" t="s">
        <v>43</v>
      </c>
      <c r="G51" s="33">
        <f>G52</f>
        <v>70281.710000000006</v>
      </c>
    </row>
    <row r="52" spans="1:7" s="22" customFormat="1" ht="45" x14ac:dyDescent="0.25">
      <c r="A52" s="35" t="s">
        <v>44</v>
      </c>
      <c r="B52" s="24">
        <v>851</v>
      </c>
      <c r="C52" s="20" t="s">
        <v>3</v>
      </c>
      <c r="D52" s="20" t="s">
        <v>5</v>
      </c>
      <c r="E52" s="20" t="s">
        <v>161</v>
      </c>
      <c r="F52" s="20" t="s">
        <v>45</v>
      </c>
      <c r="G52" s="33">
        <v>70281.710000000006</v>
      </c>
    </row>
    <row r="53" spans="1:7" s="22" customFormat="1" ht="60" x14ac:dyDescent="0.25">
      <c r="A53" s="36" t="s">
        <v>162</v>
      </c>
      <c r="B53" s="24">
        <v>851</v>
      </c>
      <c r="C53" s="20" t="s">
        <v>3</v>
      </c>
      <c r="D53" s="20" t="s">
        <v>5</v>
      </c>
      <c r="E53" s="20" t="s">
        <v>163</v>
      </c>
      <c r="F53" s="20"/>
      <c r="G53" s="33">
        <f>G54</f>
        <v>502701.33</v>
      </c>
    </row>
    <row r="54" spans="1:7" s="22" customFormat="1" ht="45" x14ac:dyDescent="0.25">
      <c r="A54" s="35" t="s">
        <v>144</v>
      </c>
      <c r="B54" s="24">
        <v>851</v>
      </c>
      <c r="C54" s="20" t="s">
        <v>3</v>
      </c>
      <c r="D54" s="20" t="s">
        <v>5</v>
      </c>
      <c r="E54" s="20" t="s">
        <v>163</v>
      </c>
      <c r="F54" s="20" t="s">
        <v>43</v>
      </c>
      <c r="G54" s="33">
        <f>G55</f>
        <v>502701.33</v>
      </c>
    </row>
    <row r="55" spans="1:7" s="22" customFormat="1" ht="45" x14ac:dyDescent="0.25">
      <c r="A55" s="35" t="s">
        <v>44</v>
      </c>
      <c r="B55" s="24">
        <v>851</v>
      </c>
      <c r="C55" s="20" t="s">
        <v>3</v>
      </c>
      <c r="D55" s="20" t="s">
        <v>5</v>
      </c>
      <c r="E55" s="20" t="s">
        <v>163</v>
      </c>
      <c r="F55" s="20" t="s">
        <v>45</v>
      </c>
      <c r="G55" s="33">
        <v>502701.33</v>
      </c>
    </row>
    <row r="56" spans="1:7" s="22" customFormat="1" ht="34.5" customHeight="1" x14ac:dyDescent="0.25">
      <c r="A56" s="32" t="s">
        <v>164</v>
      </c>
      <c r="B56" s="24">
        <v>851</v>
      </c>
      <c r="C56" s="20" t="s">
        <v>3</v>
      </c>
      <c r="D56" s="39" t="s">
        <v>5</v>
      </c>
      <c r="E56" s="40" t="s">
        <v>165</v>
      </c>
      <c r="F56" s="20"/>
      <c r="G56" s="33">
        <f t="shared" ref="G56:G57" si="16">G57</f>
        <v>49858</v>
      </c>
    </row>
    <row r="57" spans="1:7" s="22" customFormat="1" ht="45" x14ac:dyDescent="0.25">
      <c r="A57" s="35" t="s">
        <v>144</v>
      </c>
      <c r="B57" s="24">
        <v>851</v>
      </c>
      <c r="C57" s="20" t="s">
        <v>3</v>
      </c>
      <c r="D57" s="39" t="s">
        <v>5</v>
      </c>
      <c r="E57" s="40" t="s">
        <v>165</v>
      </c>
      <c r="F57" s="20" t="s">
        <v>43</v>
      </c>
      <c r="G57" s="33">
        <f t="shared" si="16"/>
        <v>49858</v>
      </c>
    </row>
    <row r="58" spans="1:7" s="22" customFormat="1" ht="45" x14ac:dyDescent="0.25">
      <c r="A58" s="35" t="s">
        <v>44</v>
      </c>
      <c r="B58" s="24">
        <v>851</v>
      </c>
      <c r="C58" s="20" t="s">
        <v>3</v>
      </c>
      <c r="D58" s="39" t="s">
        <v>5</v>
      </c>
      <c r="E58" s="40" t="s">
        <v>165</v>
      </c>
      <c r="F58" s="20" t="s">
        <v>45</v>
      </c>
      <c r="G58" s="33">
        <v>49858</v>
      </c>
    </row>
    <row r="59" spans="1:7" s="41" customFormat="1" ht="45" x14ac:dyDescent="0.25">
      <c r="A59" s="32" t="s">
        <v>168</v>
      </c>
      <c r="B59" s="24">
        <v>851</v>
      </c>
      <c r="C59" s="39" t="s">
        <v>3</v>
      </c>
      <c r="D59" s="39" t="s">
        <v>5</v>
      </c>
      <c r="E59" s="39" t="s">
        <v>169</v>
      </c>
      <c r="F59" s="39"/>
      <c r="G59" s="33">
        <f t="shared" ref="G59:G66" si="17">G60</f>
        <v>2462100</v>
      </c>
    </row>
    <row r="60" spans="1:7" s="22" customFormat="1" ht="45" x14ac:dyDescent="0.25">
      <c r="A60" s="35" t="s">
        <v>74</v>
      </c>
      <c r="B60" s="24">
        <v>851</v>
      </c>
      <c r="C60" s="20" t="s">
        <v>3</v>
      </c>
      <c r="D60" s="20" t="s">
        <v>5</v>
      </c>
      <c r="E60" s="39" t="s">
        <v>169</v>
      </c>
      <c r="F60" s="40">
        <v>600</v>
      </c>
      <c r="G60" s="33">
        <f t="shared" si="17"/>
        <v>2462100</v>
      </c>
    </row>
    <row r="61" spans="1:7" s="22" customFormat="1" x14ac:dyDescent="0.25">
      <c r="A61" s="35" t="s">
        <v>132</v>
      </c>
      <c r="B61" s="24">
        <v>851</v>
      </c>
      <c r="C61" s="20" t="s">
        <v>3</v>
      </c>
      <c r="D61" s="20" t="s">
        <v>5</v>
      </c>
      <c r="E61" s="39" t="s">
        <v>169</v>
      </c>
      <c r="F61" s="40">
        <v>610</v>
      </c>
      <c r="G61" s="33">
        <v>2462100</v>
      </c>
    </row>
    <row r="62" spans="1:7" s="22" customFormat="1" ht="75" hidden="1" x14ac:dyDescent="0.25">
      <c r="A62" s="36" t="s">
        <v>170</v>
      </c>
      <c r="B62" s="24">
        <v>851</v>
      </c>
      <c r="C62" s="20" t="s">
        <v>3</v>
      </c>
      <c r="D62" s="39" t="s">
        <v>5</v>
      </c>
      <c r="E62" s="40" t="s">
        <v>171</v>
      </c>
      <c r="F62" s="20"/>
      <c r="G62" s="33">
        <f t="shared" ref="G62:G63" si="18">G63</f>
        <v>0</v>
      </c>
    </row>
    <row r="63" spans="1:7" s="22" customFormat="1" ht="45" hidden="1" x14ac:dyDescent="0.25">
      <c r="A63" s="35" t="s">
        <v>74</v>
      </c>
      <c r="B63" s="24">
        <v>851</v>
      </c>
      <c r="C63" s="20" t="s">
        <v>3</v>
      </c>
      <c r="D63" s="39" t="s">
        <v>5</v>
      </c>
      <c r="E63" s="40" t="s">
        <v>171</v>
      </c>
      <c r="F63" s="20" t="s">
        <v>75</v>
      </c>
      <c r="G63" s="33">
        <f t="shared" si="18"/>
        <v>0</v>
      </c>
    </row>
    <row r="64" spans="1:7" s="22" customFormat="1" hidden="1" x14ac:dyDescent="0.25">
      <c r="A64" s="35" t="s">
        <v>132</v>
      </c>
      <c r="B64" s="24">
        <v>851</v>
      </c>
      <c r="C64" s="20" t="s">
        <v>3</v>
      </c>
      <c r="D64" s="39" t="s">
        <v>5</v>
      </c>
      <c r="E64" s="40" t="s">
        <v>171</v>
      </c>
      <c r="F64" s="20" t="s">
        <v>138</v>
      </c>
      <c r="G64" s="33"/>
    </row>
    <row r="65" spans="1:7" s="22" customFormat="1" ht="45" hidden="1" x14ac:dyDescent="0.25">
      <c r="A65" s="32" t="s">
        <v>172</v>
      </c>
      <c r="B65" s="24">
        <v>851</v>
      </c>
      <c r="C65" s="39" t="s">
        <v>3</v>
      </c>
      <c r="D65" s="39" t="s">
        <v>5</v>
      </c>
      <c r="E65" s="39" t="s">
        <v>173</v>
      </c>
      <c r="F65" s="39"/>
      <c r="G65" s="33">
        <f t="shared" si="17"/>
        <v>0</v>
      </c>
    </row>
    <row r="66" spans="1:7" s="22" customFormat="1" hidden="1" x14ac:dyDescent="0.25">
      <c r="A66" s="35" t="s">
        <v>46</v>
      </c>
      <c r="B66" s="24">
        <v>851</v>
      </c>
      <c r="C66" s="20" t="s">
        <v>3</v>
      </c>
      <c r="D66" s="20" t="s">
        <v>5</v>
      </c>
      <c r="E66" s="39" t="s">
        <v>173</v>
      </c>
      <c r="F66" s="39" t="s">
        <v>47</v>
      </c>
      <c r="G66" s="33">
        <f t="shared" si="17"/>
        <v>0</v>
      </c>
    </row>
    <row r="67" spans="1:7" s="22" customFormat="1" hidden="1" x14ac:dyDescent="0.25">
      <c r="A67" s="35" t="s">
        <v>143</v>
      </c>
      <c r="B67" s="24">
        <v>851</v>
      </c>
      <c r="C67" s="20" t="s">
        <v>3</v>
      </c>
      <c r="D67" s="20" t="s">
        <v>5</v>
      </c>
      <c r="E67" s="39" t="s">
        <v>173</v>
      </c>
      <c r="F67" s="39" t="s">
        <v>142</v>
      </c>
      <c r="G67" s="33"/>
    </row>
    <row r="68" spans="1:7" s="27" customFormat="1" x14ac:dyDescent="0.25">
      <c r="A68" s="23" t="s">
        <v>55</v>
      </c>
      <c r="B68" s="40">
        <v>851</v>
      </c>
      <c r="C68" s="25" t="s">
        <v>18</v>
      </c>
      <c r="D68" s="25"/>
      <c r="E68" s="25"/>
      <c r="F68" s="25"/>
      <c r="G68" s="26">
        <f t="shared" ref="G68:G69" si="19">G69</f>
        <v>1586103</v>
      </c>
    </row>
    <row r="69" spans="1:7" s="42" customFormat="1" ht="28.5" x14ac:dyDescent="0.25">
      <c r="A69" s="28" t="s">
        <v>56</v>
      </c>
      <c r="B69" s="40">
        <v>851</v>
      </c>
      <c r="C69" s="29" t="s">
        <v>18</v>
      </c>
      <c r="D69" s="29" t="s">
        <v>7</v>
      </c>
      <c r="E69" s="29"/>
      <c r="F69" s="29"/>
      <c r="G69" s="30">
        <f t="shared" si="19"/>
        <v>1586103</v>
      </c>
    </row>
    <row r="70" spans="1:7" s="41" customFormat="1" ht="45" x14ac:dyDescent="0.25">
      <c r="A70" s="32" t="s">
        <v>115</v>
      </c>
      <c r="B70" s="40">
        <v>851</v>
      </c>
      <c r="C70" s="24" t="s">
        <v>18</v>
      </c>
      <c r="D70" s="24" t="s">
        <v>7</v>
      </c>
      <c r="E70" s="24" t="s">
        <v>124</v>
      </c>
      <c r="F70" s="24" t="s">
        <v>57</v>
      </c>
      <c r="G70" s="33">
        <f t="shared" ref="G70" si="20">G71+G73+G75</f>
        <v>1586103</v>
      </c>
    </row>
    <row r="71" spans="1:7" s="22" customFormat="1" ht="90" x14ac:dyDescent="0.25">
      <c r="A71" s="34" t="s">
        <v>39</v>
      </c>
      <c r="B71" s="24">
        <v>851</v>
      </c>
      <c r="C71" s="20" t="s">
        <v>18</v>
      </c>
      <c r="D71" s="20" t="s">
        <v>7</v>
      </c>
      <c r="E71" s="24" t="s">
        <v>124</v>
      </c>
      <c r="F71" s="20" t="s">
        <v>40</v>
      </c>
      <c r="G71" s="33">
        <f t="shared" ref="G71" si="21">G72</f>
        <v>552113.85000000009</v>
      </c>
    </row>
    <row r="72" spans="1:7" s="22" customFormat="1" ht="31.5" customHeight="1" x14ac:dyDescent="0.25">
      <c r="A72" s="34" t="s">
        <v>41</v>
      </c>
      <c r="B72" s="24">
        <v>851</v>
      </c>
      <c r="C72" s="20" t="s">
        <v>18</v>
      </c>
      <c r="D72" s="20" t="s">
        <v>7</v>
      </c>
      <c r="E72" s="24" t="s">
        <v>124</v>
      </c>
      <c r="F72" s="20" t="s">
        <v>42</v>
      </c>
      <c r="G72" s="33">
        <f>424050.53+128063.32</f>
        <v>552113.85000000009</v>
      </c>
    </row>
    <row r="73" spans="1:7" s="22" customFormat="1" ht="45" x14ac:dyDescent="0.25">
      <c r="A73" s="35" t="s">
        <v>144</v>
      </c>
      <c r="B73" s="24">
        <v>851</v>
      </c>
      <c r="C73" s="20" t="s">
        <v>18</v>
      </c>
      <c r="D73" s="20" t="s">
        <v>7</v>
      </c>
      <c r="E73" s="24" t="s">
        <v>124</v>
      </c>
      <c r="F73" s="20" t="s">
        <v>43</v>
      </c>
      <c r="G73" s="33">
        <f t="shared" ref="G73" si="22">G74</f>
        <v>42675.15</v>
      </c>
    </row>
    <row r="74" spans="1:7" s="22" customFormat="1" ht="45" x14ac:dyDescent="0.25">
      <c r="A74" s="35" t="s">
        <v>44</v>
      </c>
      <c r="B74" s="24">
        <v>851</v>
      </c>
      <c r="C74" s="20" t="s">
        <v>18</v>
      </c>
      <c r="D74" s="20" t="s">
        <v>7</v>
      </c>
      <c r="E74" s="24" t="s">
        <v>124</v>
      </c>
      <c r="F74" s="20" t="s">
        <v>45</v>
      </c>
      <c r="G74" s="33">
        <v>42675.15</v>
      </c>
    </row>
    <row r="75" spans="1:7" s="22" customFormat="1" x14ac:dyDescent="0.25">
      <c r="A75" s="35" t="s">
        <v>90</v>
      </c>
      <c r="B75" s="24">
        <v>851</v>
      </c>
      <c r="C75" s="24" t="s">
        <v>18</v>
      </c>
      <c r="D75" s="24" t="s">
        <v>7</v>
      </c>
      <c r="E75" s="24" t="s">
        <v>124</v>
      </c>
      <c r="F75" s="24" t="s">
        <v>91</v>
      </c>
      <c r="G75" s="33">
        <f>G76</f>
        <v>991314</v>
      </c>
    </row>
    <row r="76" spans="1:7" s="22" customFormat="1" x14ac:dyDescent="0.25">
      <c r="A76" s="35" t="s">
        <v>92</v>
      </c>
      <c r="B76" s="24">
        <v>851</v>
      </c>
      <c r="C76" s="24" t="s">
        <v>18</v>
      </c>
      <c r="D76" s="24" t="s">
        <v>7</v>
      </c>
      <c r="E76" s="24" t="s">
        <v>124</v>
      </c>
      <c r="F76" s="24" t="s">
        <v>93</v>
      </c>
      <c r="G76" s="33">
        <v>991314</v>
      </c>
    </row>
    <row r="77" spans="1:7" s="27" customFormat="1" ht="28.5" x14ac:dyDescent="0.25">
      <c r="A77" s="23" t="s">
        <v>58</v>
      </c>
      <c r="B77" s="24">
        <v>851</v>
      </c>
      <c r="C77" s="25" t="s">
        <v>7</v>
      </c>
      <c r="D77" s="25"/>
      <c r="E77" s="25"/>
      <c r="F77" s="25"/>
      <c r="G77" s="26">
        <f t="shared" ref="G77" si="23">G78</f>
        <v>3399034.65</v>
      </c>
    </row>
    <row r="78" spans="1:7" s="31" customFormat="1" ht="57" x14ac:dyDescent="0.25">
      <c r="A78" s="28" t="s">
        <v>59</v>
      </c>
      <c r="B78" s="24">
        <v>851</v>
      </c>
      <c r="C78" s="29" t="s">
        <v>7</v>
      </c>
      <c r="D78" s="29" t="s">
        <v>8</v>
      </c>
      <c r="E78" s="29"/>
      <c r="F78" s="29"/>
      <c r="G78" s="30">
        <f>G79+G86+G89</f>
        <v>3399034.65</v>
      </c>
    </row>
    <row r="79" spans="1:7" s="22" customFormat="1" x14ac:dyDescent="0.25">
      <c r="A79" s="32" t="s">
        <v>174</v>
      </c>
      <c r="B79" s="24">
        <v>851</v>
      </c>
      <c r="C79" s="20" t="s">
        <v>7</v>
      </c>
      <c r="D79" s="20" t="s">
        <v>8</v>
      </c>
      <c r="E79" s="20" t="s">
        <v>175</v>
      </c>
      <c r="F79" s="20"/>
      <c r="G79" s="33">
        <f t="shared" ref="G79" si="24">G80+G82+G84</f>
        <v>2807744.2399999998</v>
      </c>
    </row>
    <row r="80" spans="1:7" s="22" customFormat="1" ht="90" x14ac:dyDescent="0.25">
      <c r="A80" s="34" t="s">
        <v>39</v>
      </c>
      <c r="B80" s="24">
        <v>851</v>
      </c>
      <c r="C80" s="20" t="s">
        <v>7</v>
      </c>
      <c r="D80" s="39" t="s">
        <v>8</v>
      </c>
      <c r="E80" s="20" t="s">
        <v>175</v>
      </c>
      <c r="F80" s="20" t="s">
        <v>40</v>
      </c>
      <c r="G80" s="33">
        <f t="shared" ref="G80" si="25">G81</f>
        <v>1883073.7799999998</v>
      </c>
    </row>
    <row r="81" spans="1:7" s="22" customFormat="1" ht="30" x14ac:dyDescent="0.25">
      <c r="A81" s="35" t="s">
        <v>60</v>
      </c>
      <c r="B81" s="24">
        <v>851</v>
      </c>
      <c r="C81" s="20" t="s">
        <v>7</v>
      </c>
      <c r="D81" s="39" t="s">
        <v>8</v>
      </c>
      <c r="E81" s="20" t="s">
        <v>175</v>
      </c>
      <c r="F81" s="20" t="s">
        <v>61</v>
      </c>
      <c r="G81" s="33">
        <f>1455314.39+427759.39</f>
        <v>1883073.7799999998</v>
      </c>
    </row>
    <row r="82" spans="1:7" s="22" customFormat="1" ht="45" x14ac:dyDescent="0.25">
      <c r="A82" s="35" t="s">
        <v>144</v>
      </c>
      <c r="B82" s="24">
        <v>851</v>
      </c>
      <c r="C82" s="20" t="s">
        <v>7</v>
      </c>
      <c r="D82" s="39" t="s">
        <v>8</v>
      </c>
      <c r="E82" s="20" t="s">
        <v>175</v>
      </c>
      <c r="F82" s="20" t="s">
        <v>43</v>
      </c>
      <c r="G82" s="33">
        <f t="shared" ref="G82" si="26">G83</f>
        <v>876088.46</v>
      </c>
    </row>
    <row r="83" spans="1:7" s="22" customFormat="1" ht="45" x14ac:dyDescent="0.25">
      <c r="A83" s="35" t="s">
        <v>44</v>
      </c>
      <c r="B83" s="24">
        <v>851</v>
      </c>
      <c r="C83" s="20" t="s">
        <v>7</v>
      </c>
      <c r="D83" s="39" t="s">
        <v>8</v>
      </c>
      <c r="E83" s="20" t="s">
        <v>175</v>
      </c>
      <c r="F83" s="20" t="s">
        <v>45</v>
      </c>
      <c r="G83" s="43">
        <v>876088.46</v>
      </c>
    </row>
    <row r="84" spans="1:7" s="22" customFormat="1" x14ac:dyDescent="0.25">
      <c r="A84" s="35" t="s">
        <v>46</v>
      </c>
      <c r="B84" s="24">
        <v>851</v>
      </c>
      <c r="C84" s="20" t="s">
        <v>7</v>
      </c>
      <c r="D84" s="39" t="s">
        <v>8</v>
      </c>
      <c r="E84" s="20" t="s">
        <v>175</v>
      </c>
      <c r="F84" s="20" t="s">
        <v>47</v>
      </c>
      <c r="G84" s="33">
        <f t="shared" ref="G84" si="27">G85</f>
        <v>48582</v>
      </c>
    </row>
    <row r="85" spans="1:7" s="22" customFormat="1" x14ac:dyDescent="0.25">
      <c r="A85" s="35" t="s">
        <v>113</v>
      </c>
      <c r="B85" s="24">
        <v>851</v>
      </c>
      <c r="C85" s="20" t="s">
        <v>7</v>
      </c>
      <c r="D85" s="39" t="s">
        <v>8</v>
      </c>
      <c r="E85" s="20" t="s">
        <v>175</v>
      </c>
      <c r="F85" s="20" t="s">
        <v>114</v>
      </c>
      <c r="G85" s="33">
        <v>48582</v>
      </c>
    </row>
    <row r="86" spans="1:7" s="22" customFormat="1" ht="49.5" customHeight="1" x14ac:dyDescent="0.25">
      <c r="A86" s="32" t="s">
        <v>274</v>
      </c>
      <c r="B86" s="24">
        <v>851</v>
      </c>
      <c r="C86" s="20" t="s">
        <v>7</v>
      </c>
      <c r="D86" s="20" t="s">
        <v>8</v>
      </c>
      <c r="E86" s="20" t="s">
        <v>275</v>
      </c>
      <c r="F86" s="20"/>
      <c r="G86" s="33">
        <f t="shared" ref="G86" si="28">G87</f>
        <v>584589.91</v>
      </c>
    </row>
    <row r="87" spans="1:7" s="22" customFormat="1" ht="45" x14ac:dyDescent="0.25">
      <c r="A87" s="35" t="s">
        <v>144</v>
      </c>
      <c r="B87" s="24">
        <v>851</v>
      </c>
      <c r="C87" s="20" t="s">
        <v>7</v>
      </c>
      <c r="D87" s="39" t="s">
        <v>8</v>
      </c>
      <c r="E87" s="20" t="s">
        <v>275</v>
      </c>
      <c r="F87" s="20" t="s">
        <v>43</v>
      </c>
      <c r="G87" s="33">
        <f t="shared" ref="G87" si="29">G88</f>
        <v>584589.91</v>
      </c>
    </row>
    <row r="88" spans="1:7" s="22" customFormat="1" ht="45" x14ac:dyDescent="0.25">
      <c r="A88" s="35" t="s">
        <v>44</v>
      </c>
      <c r="B88" s="24">
        <v>851</v>
      </c>
      <c r="C88" s="20" t="s">
        <v>7</v>
      </c>
      <c r="D88" s="39" t="s">
        <v>8</v>
      </c>
      <c r="E88" s="20" t="s">
        <v>275</v>
      </c>
      <c r="F88" s="20" t="s">
        <v>45</v>
      </c>
      <c r="G88" s="33">
        <v>584589.91</v>
      </c>
    </row>
    <row r="89" spans="1:7" s="22" customFormat="1" ht="45" x14ac:dyDescent="0.25">
      <c r="A89" s="32" t="s">
        <v>172</v>
      </c>
      <c r="B89" s="24">
        <v>851</v>
      </c>
      <c r="C89" s="20" t="s">
        <v>7</v>
      </c>
      <c r="D89" s="20" t="s">
        <v>8</v>
      </c>
      <c r="E89" s="39" t="s">
        <v>173</v>
      </c>
      <c r="F89" s="39"/>
      <c r="G89" s="33">
        <f t="shared" ref="G89:G90" si="30">G90</f>
        <v>6700.5</v>
      </c>
    </row>
    <row r="90" spans="1:7" s="22" customFormat="1" x14ac:dyDescent="0.25">
      <c r="A90" s="35" t="s">
        <v>46</v>
      </c>
      <c r="B90" s="24">
        <v>851</v>
      </c>
      <c r="C90" s="20" t="s">
        <v>7</v>
      </c>
      <c r="D90" s="39" t="s">
        <v>8</v>
      </c>
      <c r="E90" s="39" t="s">
        <v>173</v>
      </c>
      <c r="F90" s="39" t="s">
        <v>47</v>
      </c>
      <c r="G90" s="33">
        <f t="shared" si="30"/>
        <v>6700.5</v>
      </c>
    </row>
    <row r="91" spans="1:7" s="22" customFormat="1" x14ac:dyDescent="0.25">
      <c r="A91" s="35" t="s">
        <v>143</v>
      </c>
      <c r="B91" s="24">
        <v>851</v>
      </c>
      <c r="C91" s="20" t="s">
        <v>7</v>
      </c>
      <c r="D91" s="39" t="s">
        <v>8</v>
      </c>
      <c r="E91" s="39" t="s">
        <v>173</v>
      </c>
      <c r="F91" s="39" t="s">
        <v>142</v>
      </c>
      <c r="G91" s="33">
        <v>6700.5</v>
      </c>
    </row>
    <row r="92" spans="1:7" s="27" customFormat="1" x14ac:dyDescent="0.25">
      <c r="A92" s="23" t="s">
        <v>62</v>
      </c>
      <c r="B92" s="24">
        <v>851</v>
      </c>
      <c r="C92" s="25" t="s">
        <v>4</v>
      </c>
      <c r="D92" s="25"/>
      <c r="E92" s="25"/>
      <c r="F92" s="25"/>
      <c r="G92" s="26">
        <f t="shared" ref="G92" si="31">G93+G100+G113+G117</f>
        <v>8175636.7000000002</v>
      </c>
    </row>
    <row r="93" spans="1:7" s="31" customFormat="1" x14ac:dyDescent="0.25">
      <c r="A93" s="28" t="s">
        <v>63</v>
      </c>
      <c r="B93" s="24">
        <v>851</v>
      </c>
      <c r="C93" s="29" t="s">
        <v>4</v>
      </c>
      <c r="D93" s="29" t="s">
        <v>6</v>
      </c>
      <c r="E93" s="29"/>
      <c r="F93" s="29"/>
      <c r="G93" s="30">
        <f t="shared" ref="G93" si="32">G94+G97</f>
        <v>52370.2</v>
      </c>
    </row>
    <row r="94" spans="1:7" s="31" customFormat="1" ht="142.5" customHeight="1" x14ac:dyDescent="0.25">
      <c r="A94" s="32" t="s">
        <v>12</v>
      </c>
      <c r="B94" s="24">
        <v>851</v>
      </c>
      <c r="C94" s="20" t="s">
        <v>4</v>
      </c>
      <c r="D94" s="20" t="s">
        <v>6</v>
      </c>
      <c r="E94" s="20" t="s">
        <v>125</v>
      </c>
      <c r="F94" s="20"/>
      <c r="G94" s="33">
        <f t="shared" ref="G94:G95" si="33">G95</f>
        <v>52370.2</v>
      </c>
    </row>
    <row r="95" spans="1:7" s="31" customFormat="1" ht="45" x14ac:dyDescent="0.25">
      <c r="A95" s="35" t="s">
        <v>144</v>
      </c>
      <c r="B95" s="24">
        <v>851</v>
      </c>
      <c r="C95" s="20" t="s">
        <v>4</v>
      </c>
      <c r="D95" s="20" t="s">
        <v>6</v>
      </c>
      <c r="E95" s="20" t="s">
        <v>125</v>
      </c>
      <c r="F95" s="20" t="s">
        <v>43</v>
      </c>
      <c r="G95" s="33">
        <f t="shared" si="33"/>
        <v>52370.2</v>
      </c>
    </row>
    <row r="96" spans="1:7" s="31" customFormat="1" ht="45" x14ac:dyDescent="0.25">
      <c r="A96" s="35" t="s">
        <v>44</v>
      </c>
      <c r="B96" s="24">
        <v>851</v>
      </c>
      <c r="C96" s="20" t="s">
        <v>4</v>
      </c>
      <c r="D96" s="20" t="s">
        <v>6</v>
      </c>
      <c r="E96" s="20" t="s">
        <v>125</v>
      </c>
      <c r="F96" s="20" t="s">
        <v>45</v>
      </c>
      <c r="G96" s="33">
        <v>52370.2</v>
      </c>
    </row>
    <row r="97" spans="1:7" s="22" customFormat="1" ht="30" hidden="1" x14ac:dyDescent="0.25">
      <c r="A97" s="32" t="s">
        <v>176</v>
      </c>
      <c r="B97" s="24">
        <v>851</v>
      </c>
      <c r="C97" s="20" t="s">
        <v>4</v>
      </c>
      <c r="D97" s="20" t="s">
        <v>6</v>
      </c>
      <c r="E97" s="20" t="s">
        <v>177</v>
      </c>
      <c r="F97" s="24"/>
      <c r="G97" s="33">
        <f t="shared" ref="G97:G98" si="34">G98</f>
        <v>0</v>
      </c>
    </row>
    <row r="98" spans="1:7" s="22" customFormat="1" hidden="1" x14ac:dyDescent="0.25">
      <c r="A98" s="35" t="s">
        <v>46</v>
      </c>
      <c r="B98" s="24">
        <v>851</v>
      </c>
      <c r="C98" s="20" t="s">
        <v>4</v>
      </c>
      <c r="D98" s="20" t="s">
        <v>6</v>
      </c>
      <c r="E98" s="20" t="s">
        <v>177</v>
      </c>
      <c r="F98" s="20" t="s">
        <v>47</v>
      </c>
      <c r="G98" s="33">
        <f t="shared" si="34"/>
        <v>0</v>
      </c>
    </row>
    <row r="99" spans="1:7" s="22" customFormat="1" ht="75" hidden="1" x14ac:dyDescent="0.25">
      <c r="A99" s="35" t="s">
        <v>145</v>
      </c>
      <c r="B99" s="24">
        <v>851</v>
      </c>
      <c r="C99" s="20" t="s">
        <v>4</v>
      </c>
      <c r="D99" s="20" t="s">
        <v>6</v>
      </c>
      <c r="E99" s="20" t="s">
        <v>177</v>
      </c>
      <c r="F99" s="20" t="s">
        <v>64</v>
      </c>
      <c r="G99" s="33"/>
    </row>
    <row r="100" spans="1:7" s="31" customFormat="1" ht="14.25" x14ac:dyDescent="0.25">
      <c r="A100" s="28" t="s">
        <v>112</v>
      </c>
      <c r="B100" s="37">
        <v>851</v>
      </c>
      <c r="C100" s="29" t="s">
        <v>4</v>
      </c>
      <c r="D100" s="29" t="s">
        <v>10</v>
      </c>
      <c r="E100" s="29"/>
      <c r="F100" s="29"/>
      <c r="G100" s="30">
        <f t="shared" ref="G100" si="35">G101+G104+G107+G110</f>
        <v>2032287.68</v>
      </c>
    </row>
    <row r="101" spans="1:7" s="22" customFormat="1" ht="105" x14ac:dyDescent="0.25">
      <c r="A101" s="32" t="s">
        <v>178</v>
      </c>
      <c r="B101" s="24">
        <v>851</v>
      </c>
      <c r="C101" s="20" t="s">
        <v>4</v>
      </c>
      <c r="D101" s="20" t="s">
        <v>10</v>
      </c>
      <c r="E101" s="20" t="s">
        <v>179</v>
      </c>
      <c r="F101" s="20"/>
      <c r="G101" s="33">
        <f t="shared" ref="G101:G102" si="36">G102</f>
        <v>1982527.68</v>
      </c>
    </row>
    <row r="102" spans="1:7" s="22" customFormat="1" x14ac:dyDescent="0.25">
      <c r="A102" s="35" t="s">
        <v>46</v>
      </c>
      <c r="B102" s="24">
        <v>851</v>
      </c>
      <c r="C102" s="20" t="s">
        <v>4</v>
      </c>
      <c r="D102" s="20" t="s">
        <v>10</v>
      </c>
      <c r="E102" s="20" t="s">
        <v>179</v>
      </c>
      <c r="F102" s="20" t="s">
        <v>47</v>
      </c>
      <c r="G102" s="33">
        <f t="shared" si="36"/>
        <v>1982527.68</v>
      </c>
    </row>
    <row r="103" spans="1:7" s="22" customFormat="1" ht="75" x14ac:dyDescent="0.25">
      <c r="A103" s="35" t="s">
        <v>145</v>
      </c>
      <c r="B103" s="24">
        <v>851</v>
      </c>
      <c r="C103" s="20" t="s">
        <v>4</v>
      </c>
      <c r="D103" s="20" t="s">
        <v>10</v>
      </c>
      <c r="E103" s="20" t="s">
        <v>179</v>
      </c>
      <c r="F103" s="20" t="s">
        <v>64</v>
      </c>
      <c r="G103" s="33">
        <v>1982527.68</v>
      </c>
    </row>
    <row r="104" spans="1:7" s="22" customFormat="1" ht="30" hidden="1" x14ac:dyDescent="0.25">
      <c r="A104" s="36" t="s">
        <v>276</v>
      </c>
      <c r="B104" s="24">
        <v>851</v>
      </c>
      <c r="C104" s="20" t="s">
        <v>4</v>
      </c>
      <c r="D104" s="20" t="s">
        <v>10</v>
      </c>
      <c r="E104" s="20" t="s">
        <v>277</v>
      </c>
      <c r="F104" s="20"/>
      <c r="G104" s="33">
        <f>G105</f>
        <v>0</v>
      </c>
    </row>
    <row r="105" spans="1:7" s="22" customFormat="1" ht="45" hidden="1" x14ac:dyDescent="0.25">
      <c r="A105" s="35" t="s">
        <v>144</v>
      </c>
      <c r="B105" s="24">
        <v>851</v>
      </c>
      <c r="C105" s="20" t="s">
        <v>4</v>
      </c>
      <c r="D105" s="20" t="s">
        <v>10</v>
      </c>
      <c r="E105" s="20" t="s">
        <v>277</v>
      </c>
      <c r="F105" s="20" t="s">
        <v>43</v>
      </c>
      <c r="G105" s="33">
        <f t="shared" ref="G105" si="37">G106</f>
        <v>0</v>
      </c>
    </row>
    <row r="106" spans="1:7" s="22" customFormat="1" ht="45" hidden="1" x14ac:dyDescent="0.25">
      <c r="A106" s="35" t="s">
        <v>44</v>
      </c>
      <c r="B106" s="24">
        <v>851</v>
      </c>
      <c r="C106" s="20" t="s">
        <v>4</v>
      </c>
      <c r="D106" s="20" t="s">
        <v>10</v>
      </c>
      <c r="E106" s="20" t="s">
        <v>277</v>
      </c>
      <c r="F106" s="20" t="s">
        <v>45</v>
      </c>
      <c r="G106" s="33"/>
    </row>
    <row r="107" spans="1:7" s="22" customFormat="1" ht="30" x14ac:dyDescent="0.25">
      <c r="A107" s="32" t="s">
        <v>180</v>
      </c>
      <c r="B107" s="24">
        <v>851</v>
      </c>
      <c r="C107" s="20" t="s">
        <v>4</v>
      </c>
      <c r="D107" s="20" t="s">
        <v>10</v>
      </c>
      <c r="E107" s="20" t="s">
        <v>181</v>
      </c>
      <c r="F107" s="20"/>
      <c r="G107" s="33">
        <f t="shared" ref="G107:G108" si="38">G108</f>
        <v>49760</v>
      </c>
    </row>
    <row r="108" spans="1:7" s="22" customFormat="1" x14ac:dyDescent="0.25">
      <c r="A108" s="35" t="s">
        <v>46</v>
      </c>
      <c r="B108" s="24">
        <v>851</v>
      </c>
      <c r="C108" s="20" t="s">
        <v>4</v>
      </c>
      <c r="D108" s="20" t="s">
        <v>10</v>
      </c>
      <c r="E108" s="20" t="s">
        <v>181</v>
      </c>
      <c r="F108" s="20" t="s">
        <v>47</v>
      </c>
      <c r="G108" s="33">
        <f t="shared" si="38"/>
        <v>49760</v>
      </c>
    </row>
    <row r="109" spans="1:7" s="22" customFormat="1" x14ac:dyDescent="0.25">
      <c r="A109" s="35" t="s">
        <v>113</v>
      </c>
      <c r="B109" s="24">
        <v>851</v>
      </c>
      <c r="C109" s="20" t="s">
        <v>4</v>
      </c>
      <c r="D109" s="20" t="s">
        <v>10</v>
      </c>
      <c r="E109" s="20" t="s">
        <v>181</v>
      </c>
      <c r="F109" s="20" t="s">
        <v>114</v>
      </c>
      <c r="G109" s="33">
        <v>49760</v>
      </c>
    </row>
    <row r="110" spans="1:7" s="22" customFormat="1" ht="30" hidden="1" x14ac:dyDescent="0.25">
      <c r="A110" s="35" t="s">
        <v>182</v>
      </c>
      <c r="B110" s="24">
        <v>851</v>
      </c>
      <c r="C110" s="20" t="s">
        <v>4</v>
      </c>
      <c r="D110" s="20" t="s">
        <v>10</v>
      </c>
      <c r="E110" s="20" t="s">
        <v>183</v>
      </c>
      <c r="F110" s="20"/>
      <c r="G110" s="33"/>
    </row>
    <row r="111" spans="1:7" s="22" customFormat="1" ht="45" hidden="1" x14ac:dyDescent="0.25">
      <c r="A111" s="35" t="s">
        <v>144</v>
      </c>
      <c r="B111" s="24">
        <v>851</v>
      </c>
      <c r="C111" s="20" t="s">
        <v>4</v>
      </c>
      <c r="D111" s="20" t="s">
        <v>10</v>
      </c>
      <c r="E111" s="20" t="s">
        <v>183</v>
      </c>
      <c r="F111" s="20" t="s">
        <v>43</v>
      </c>
      <c r="G111" s="33">
        <f t="shared" ref="G111" si="39">G112</f>
        <v>0</v>
      </c>
    </row>
    <row r="112" spans="1:7" s="22" customFormat="1" ht="45" hidden="1" x14ac:dyDescent="0.25">
      <c r="A112" s="35" t="s">
        <v>44</v>
      </c>
      <c r="B112" s="24">
        <v>851</v>
      </c>
      <c r="C112" s="20" t="s">
        <v>4</v>
      </c>
      <c r="D112" s="20" t="s">
        <v>10</v>
      </c>
      <c r="E112" s="20" t="s">
        <v>183</v>
      </c>
      <c r="F112" s="20" t="s">
        <v>45</v>
      </c>
      <c r="G112" s="33"/>
    </row>
    <row r="113" spans="1:7" s="31" customFormat="1" ht="28.5" x14ac:dyDescent="0.25">
      <c r="A113" s="28" t="s">
        <v>65</v>
      </c>
      <c r="B113" s="37">
        <v>851</v>
      </c>
      <c r="C113" s="29" t="s">
        <v>4</v>
      </c>
      <c r="D113" s="29" t="s">
        <v>8</v>
      </c>
      <c r="E113" s="29"/>
      <c r="F113" s="29"/>
      <c r="G113" s="30">
        <f t="shared" ref="G113" si="40">G114</f>
        <v>5927949.8200000003</v>
      </c>
    </row>
    <row r="114" spans="1:7" s="22" customFormat="1" ht="258.75" customHeight="1" x14ac:dyDescent="0.25">
      <c r="A114" s="32" t="s">
        <v>184</v>
      </c>
      <c r="B114" s="24">
        <v>851</v>
      </c>
      <c r="C114" s="39" t="s">
        <v>4</v>
      </c>
      <c r="D114" s="39" t="s">
        <v>8</v>
      </c>
      <c r="E114" s="39" t="s">
        <v>185</v>
      </c>
      <c r="F114" s="39"/>
      <c r="G114" s="33">
        <f t="shared" ref="G114:G115" si="41">G115</f>
        <v>5927949.8200000003</v>
      </c>
    </row>
    <row r="115" spans="1:7" s="22" customFormat="1" x14ac:dyDescent="0.25">
      <c r="A115" s="34" t="s">
        <v>90</v>
      </c>
      <c r="B115" s="24">
        <v>851</v>
      </c>
      <c r="C115" s="39" t="s">
        <v>4</v>
      </c>
      <c r="D115" s="39" t="s">
        <v>8</v>
      </c>
      <c r="E115" s="39" t="s">
        <v>185</v>
      </c>
      <c r="F115" s="20" t="s">
        <v>91</v>
      </c>
      <c r="G115" s="33">
        <f t="shared" si="41"/>
        <v>5927949.8200000003</v>
      </c>
    </row>
    <row r="116" spans="1:7" s="22" customFormat="1" x14ac:dyDescent="0.25">
      <c r="A116" s="35" t="s">
        <v>94</v>
      </c>
      <c r="B116" s="24">
        <v>851</v>
      </c>
      <c r="C116" s="39" t="s">
        <v>4</v>
      </c>
      <c r="D116" s="39" t="s">
        <v>8</v>
      </c>
      <c r="E116" s="39" t="s">
        <v>185</v>
      </c>
      <c r="F116" s="20" t="s">
        <v>95</v>
      </c>
      <c r="G116" s="33">
        <v>5927949.8200000003</v>
      </c>
    </row>
    <row r="117" spans="1:7" s="31" customFormat="1" ht="28.5" x14ac:dyDescent="0.25">
      <c r="A117" s="28" t="s">
        <v>66</v>
      </c>
      <c r="B117" s="24">
        <v>851</v>
      </c>
      <c r="C117" s="29" t="s">
        <v>4</v>
      </c>
      <c r="D117" s="29" t="s">
        <v>16</v>
      </c>
      <c r="E117" s="29"/>
      <c r="F117" s="29"/>
      <c r="G117" s="30">
        <f t="shared" ref="G117" si="42">G118+G123</f>
        <v>163029</v>
      </c>
    </row>
    <row r="118" spans="1:7" s="22" customFormat="1" ht="66.75" customHeight="1" x14ac:dyDescent="0.25">
      <c r="A118" s="32" t="s">
        <v>15</v>
      </c>
      <c r="B118" s="24">
        <v>851</v>
      </c>
      <c r="C118" s="39" t="s">
        <v>4</v>
      </c>
      <c r="D118" s="39" t="s">
        <v>16</v>
      </c>
      <c r="E118" s="39" t="s">
        <v>109</v>
      </c>
      <c r="F118" s="39"/>
      <c r="G118" s="33">
        <f t="shared" ref="G118" si="43">G119+G121</f>
        <v>163029</v>
      </c>
    </row>
    <row r="119" spans="1:7" s="22" customFormat="1" ht="90" x14ac:dyDescent="0.25">
      <c r="A119" s="34" t="s">
        <v>39</v>
      </c>
      <c r="B119" s="24">
        <v>851</v>
      </c>
      <c r="C119" s="39" t="s">
        <v>4</v>
      </c>
      <c r="D119" s="39" t="s">
        <v>16</v>
      </c>
      <c r="E119" s="39" t="s">
        <v>109</v>
      </c>
      <c r="F119" s="20" t="s">
        <v>40</v>
      </c>
      <c r="G119" s="33">
        <f t="shared" ref="G119" si="44">G120</f>
        <v>123041.66</v>
      </c>
    </row>
    <row r="120" spans="1:7" s="22" customFormat="1" ht="31.5" customHeight="1" x14ac:dyDescent="0.25">
      <c r="A120" s="34" t="s">
        <v>41</v>
      </c>
      <c r="B120" s="24">
        <v>851</v>
      </c>
      <c r="C120" s="39" t="s">
        <v>4</v>
      </c>
      <c r="D120" s="39" t="s">
        <v>16</v>
      </c>
      <c r="E120" s="39" t="s">
        <v>109</v>
      </c>
      <c r="F120" s="20" t="s">
        <v>42</v>
      </c>
      <c r="G120" s="33">
        <v>123041.66</v>
      </c>
    </row>
    <row r="121" spans="1:7" s="22" customFormat="1" ht="45" x14ac:dyDescent="0.25">
      <c r="A121" s="35" t="s">
        <v>144</v>
      </c>
      <c r="B121" s="24">
        <v>851</v>
      </c>
      <c r="C121" s="39" t="s">
        <v>4</v>
      </c>
      <c r="D121" s="39" t="s">
        <v>16</v>
      </c>
      <c r="E121" s="39" t="s">
        <v>109</v>
      </c>
      <c r="F121" s="20" t="s">
        <v>43</v>
      </c>
      <c r="G121" s="33">
        <f t="shared" ref="G121" si="45">G122</f>
        <v>39987.339999999997</v>
      </c>
    </row>
    <row r="122" spans="1:7" s="22" customFormat="1" ht="45" x14ac:dyDescent="0.25">
      <c r="A122" s="35" t="s">
        <v>44</v>
      </c>
      <c r="B122" s="24">
        <v>851</v>
      </c>
      <c r="C122" s="39" t="s">
        <v>4</v>
      </c>
      <c r="D122" s="39" t="s">
        <v>16</v>
      </c>
      <c r="E122" s="39" t="s">
        <v>109</v>
      </c>
      <c r="F122" s="20" t="s">
        <v>45</v>
      </c>
      <c r="G122" s="33">
        <v>39987.339999999997</v>
      </c>
    </row>
    <row r="123" spans="1:7" s="22" customFormat="1" ht="45" hidden="1" x14ac:dyDescent="0.25">
      <c r="A123" s="36" t="s">
        <v>166</v>
      </c>
      <c r="B123" s="24">
        <v>851</v>
      </c>
      <c r="C123" s="20" t="s">
        <v>4</v>
      </c>
      <c r="D123" s="39" t="s">
        <v>16</v>
      </c>
      <c r="E123" s="40" t="s">
        <v>167</v>
      </c>
      <c r="F123" s="20"/>
      <c r="G123" s="33">
        <f t="shared" ref="G123:G124" si="46">G124</f>
        <v>0</v>
      </c>
    </row>
    <row r="124" spans="1:7" s="22" customFormat="1" ht="45" hidden="1" x14ac:dyDescent="0.25">
      <c r="A124" s="35" t="s">
        <v>144</v>
      </c>
      <c r="B124" s="24">
        <v>851</v>
      </c>
      <c r="C124" s="20" t="s">
        <v>4</v>
      </c>
      <c r="D124" s="39" t="s">
        <v>16</v>
      </c>
      <c r="E124" s="40" t="s">
        <v>167</v>
      </c>
      <c r="F124" s="20" t="s">
        <v>43</v>
      </c>
      <c r="G124" s="33">
        <f t="shared" si="46"/>
        <v>0</v>
      </c>
    </row>
    <row r="125" spans="1:7" s="22" customFormat="1" ht="45" hidden="1" x14ac:dyDescent="0.25">
      <c r="A125" s="35" t="s">
        <v>44</v>
      </c>
      <c r="B125" s="24">
        <v>851</v>
      </c>
      <c r="C125" s="20" t="s">
        <v>4</v>
      </c>
      <c r="D125" s="39" t="s">
        <v>16</v>
      </c>
      <c r="E125" s="40" t="s">
        <v>167</v>
      </c>
      <c r="F125" s="20" t="s">
        <v>45</v>
      </c>
      <c r="G125" s="33"/>
    </row>
    <row r="126" spans="1:7" s="27" customFormat="1" x14ac:dyDescent="0.25">
      <c r="A126" s="44" t="s">
        <v>67</v>
      </c>
      <c r="B126" s="45">
        <v>851</v>
      </c>
      <c r="C126" s="46" t="s">
        <v>6</v>
      </c>
      <c r="D126" s="46"/>
      <c r="E126" s="46"/>
      <c r="F126" s="25"/>
      <c r="G126" s="26">
        <f t="shared" ref="G126" si="47">G127+G134</f>
        <v>2339949.9700000002</v>
      </c>
    </row>
    <row r="127" spans="1:7" s="31" customFormat="1" x14ac:dyDescent="0.25">
      <c r="A127" s="28" t="s">
        <v>68</v>
      </c>
      <c r="B127" s="24">
        <v>851</v>
      </c>
      <c r="C127" s="47" t="s">
        <v>6</v>
      </c>
      <c r="D127" s="47" t="s">
        <v>3</v>
      </c>
      <c r="E127" s="47"/>
      <c r="F127" s="29"/>
      <c r="G127" s="30">
        <f t="shared" ref="G127" si="48">G128+G131</f>
        <v>87599.97</v>
      </c>
    </row>
    <row r="128" spans="1:7" s="31" customFormat="1" ht="75" x14ac:dyDescent="0.25">
      <c r="A128" s="32" t="s">
        <v>186</v>
      </c>
      <c r="B128" s="24">
        <v>851</v>
      </c>
      <c r="C128" s="39" t="s">
        <v>6</v>
      </c>
      <c r="D128" s="39" t="s">
        <v>3</v>
      </c>
      <c r="E128" s="39" t="s">
        <v>187</v>
      </c>
      <c r="F128" s="20"/>
      <c r="G128" s="33">
        <f t="shared" ref="G128:G132" si="49">G129</f>
        <v>77315.37</v>
      </c>
    </row>
    <row r="129" spans="1:7" s="31" customFormat="1" ht="45" x14ac:dyDescent="0.25">
      <c r="A129" s="35" t="s">
        <v>144</v>
      </c>
      <c r="B129" s="24">
        <v>851</v>
      </c>
      <c r="C129" s="39" t="s">
        <v>6</v>
      </c>
      <c r="D129" s="39" t="s">
        <v>3</v>
      </c>
      <c r="E129" s="39" t="s">
        <v>187</v>
      </c>
      <c r="F129" s="20" t="s">
        <v>43</v>
      </c>
      <c r="G129" s="33">
        <f t="shared" si="49"/>
        <v>77315.37</v>
      </c>
    </row>
    <row r="130" spans="1:7" s="31" customFormat="1" ht="45" x14ac:dyDescent="0.25">
      <c r="A130" s="35" t="s">
        <v>44</v>
      </c>
      <c r="B130" s="24">
        <v>851</v>
      </c>
      <c r="C130" s="39" t="s">
        <v>6</v>
      </c>
      <c r="D130" s="39" t="s">
        <v>3</v>
      </c>
      <c r="E130" s="39" t="s">
        <v>187</v>
      </c>
      <c r="F130" s="20" t="s">
        <v>45</v>
      </c>
      <c r="G130" s="33">
        <v>77315.37</v>
      </c>
    </row>
    <row r="131" spans="1:7" s="31" customFormat="1" ht="138" customHeight="1" x14ac:dyDescent="0.25">
      <c r="A131" s="32" t="s">
        <v>188</v>
      </c>
      <c r="B131" s="24">
        <v>851</v>
      </c>
      <c r="C131" s="39" t="s">
        <v>6</v>
      </c>
      <c r="D131" s="39" t="s">
        <v>3</v>
      </c>
      <c r="E131" s="39" t="s">
        <v>189</v>
      </c>
      <c r="F131" s="20"/>
      <c r="G131" s="33">
        <f t="shared" si="49"/>
        <v>10284.6</v>
      </c>
    </row>
    <row r="132" spans="1:7" s="31" customFormat="1" x14ac:dyDescent="0.25">
      <c r="A132" s="34" t="s">
        <v>90</v>
      </c>
      <c r="B132" s="24">
        <v>851</v>
      </c>
      <c r="C132" s="39" t="s">
        <v>6</v>
      </c>
      <c r="D132" s="39" t="s">
        <v>3</v>
      </c>
      <c r="E132" s="39" t="s">
        <v>189</v>
      </c>
      <c r="F132" s="20" t="s">
        <v>91</v>
      </c>
      <c r="G132" s="33">
        <f t="shared" si="49"/>
        <v>10284.6</v>
      </c>
    </row>
    <row r="133" spans="1:7" s="31" customFormat="1" x14ac:dyDescent="0.25">
      <c r="A133" s="35" t="s">
        <v>94</v>
      </c>
      <c r="B133" s="24">
        <v>851</v>
      </c>
      <c r="C133" s="39" t="s">
        <v>6</v>
      </c>
      <c r="D133" s="39" t="s">
        <v>3</v>
      </c>
      <c r="E133" s="39" t="s">
        <v>189</v>
      </c>
      <c r="F133" s="20" t="s">
        <v>95</v>
      </c>
      <c r="G133" s="33">
        <v>10284.6</v>
      </c>
    </row>
    <row r="134" spans="1:7" s="31" customFormat="1" x14ac:dyDescent="0.25">
      <c r="A134" s="48" t="s">
        <v>69</v>
      </c>
      <c r="B134" s="24">
        <v>851</v>
      </c>
      <c r="C134" s="47" t="s">
        <v>6</v>
      </c>
      <c r="D134" s="47" t="s">
        <v>18</v>
      </c>
      <c r="E134" s="47"/>
      <c r="F134" s="29"/>
      <c r="G134" s="30">
        <f t="shared" ref="G134" si="50">G135+G138+G141+G144+G147</f>
        <v>2252350</v>
      </c>
    </row>
    <row r="135" spans="1:7" s="22" customFormat="1" ht="45" x14ac:dyDescent="0.25">
      <c r="A135" s="32" t="s">
        <v>190</v>
      </c>
      <c r="B135" s="24">
        <v>851</v>
      </c>
      <c r="C135" s="39" t="s">
        <v>6</v>
      </c>
      <c r="D135" s="39" t="s">
        <v>18</v>
      </c>
      <c r="E135" s="39" t="s">
        <v>191</v>
      </c>
      <c r="F135" s="20"/>
      <c r="G135" s="33">
        <f t="shared" ref="G135:G139" si="51">G136</f>
        <v>2226750</v>
      </c>
    </row>
    <row r="136" spans="1:7" s="22" customFormat="1" ht="45" x14ac:dyDescent="0.25">
      <c r="A136" s="35" t="s">
        <v>53</v>
      </c>
      <c r="B136" s="24">
        <v>851</v>
      </c>
      <c r="C136" s="39" t="s">
        <v>6</v>
      </c>
      <c r="D136" s="39" t="s">
        <v>18</v>
      </c>
      <c r="E136" s="39" t="s">
        <v>191</v>
      </c>
      <c r="F136" s="20" t="s">
        <v>54</v>
      </c>
      <c r="G136" s="33">
        <f t="shared" si="51"/>
        <v>2226750</v>
      </c>
    </row>
    <row r="137" spans="1:7" s="22" customFormat="1" x14ac:dyDescent="0.25">
      <c r="A137" s="35" t="s">
        <v>134</v>
      </c>
      <c r="B137" s="24">
        <v>851</v>
      </c>
      <c r="C137" s="39" t="s">
        <v>6</v>
      </c>
      <c r="D137" s="39" t="s">
        <v>18</v>
      </c>
      <c r="E137" s="39" t="s">
        <v>191</v>
      </c>
      <c r="F137" s="20" t="s">
        <v>133</v>
      </c>
      <c r="G137" s="33">
        <v>2226750</v>
      </c>
    </row>
    <row r="138" spans="1:7" s="22" customFormat="1" ht="30" x14ac:dyDescent="0.25">
      <c r="A138" s="36" t="s">
        <v>131</v>
      </c>
      <c r="B138" s="24">
        <v>851</v>
      </c>
      <c r="C138" s="39" t="s">
        <v>6</v>
      </c>
      <c r="D138" s="39" t="s">
        <v>18</v>
      </c>
      <c r="E138" s="39" t="s">
        <v>192</v>
      </c>
      <c r="F138" s="20"/>
      <c r="G138" s="33">
        <f t="shared" si="51"/>
        <v>25000</v>
      </c>
    </row>
    <row r="139" spans="1:7" s="22" customFormat="1" ht="45" x14ac:dyDescent="0.25">
      <c r="A139" s="35" t="s">
        <v>144</v>
      </c>
      <c r="B139" s="24">
        <v>851</v>
      </c>
      <c r="C139" s="39" t="s">
        <v>6</v>
      </c>
      <c r="D139" s="39" t="s">
        <v>18</v>
      </c>
      <c r="E139" s="39" t="s">
        <v>192</v>
      </c>
      <c r="F139" s="20" t="s">
        <v>43</v>
      </c>
      <c r="G139" s="33">
        <f t="shared" si="51"/>
        <v>25000</v>
      </c>
    </row>
    <row r="140" spans="1:7" s="22" customFormat="1" ht="45" x14ac:dyDescent="0.25">
      <c r="A140" s="35" t="s">
        <v>44</v>
      </c>
      <c r="B140" s="24">
        <v>851</v>
      </c>
      <c r="C140" s="39" t="s">
        <v>6</v>
      </c>
      <c r="D140" s="39" t="s">
        <v>18</v>
      </c>
      <c r="E140" s="39" t="s">
        <v>192</v>
      </c>
      <c r="F140" s="20" t="s">
        <v>45</v>
      </c>
      <c r="G140" s="33">
        <v>25000</v>
      </c>
    </row>
    <row r="141" spans="1:7" s="31" customFormat="1" ht="106.5" customHeight="1" x14ac:dyDescent="0.25">
      <c r="A141" s="32" t="s">
        <v>193</v>
      </c>
      <c r="B141" s="24">
        <v>851</v>
      </c>
      <c r="C141" s="39" t="s">
        <v>6</v>
      </c>
      <c r="D141" s="39" t="s">
        <v>18</v>
      </c>
      <c r="E141" s="39" t="s">
        <v>194</v>
      </c>
      <c r="F141" s="20"/>
      <c r="G141" s="33">
        <f t="shared" ref="G141:G142" si="52">G142</f>
        <v>600</v>
      </c>
    </row>
    <row r="142" spans="1:7" s="31" customFormat="1" x14ac:dyDescent="0.25">
      <c r="A142" s="34" t="s">
        <v>90</v>
      </c>
      <c r="B142" s="24">
        <v>851</v>
      </c>
      <c r="C142" s="39" t="s">
        <v>6</v>
      </c>
      <c r="D142" s="39" t="s">
        <v>18</v>
      </c>
      <c r="E142" s="39" t="s">
        <v>194</v>
      </c>
      <c r="F142" s="20" t="s">
        <v>91</v>
      </c>
      <c r="G142" s="33">
        <f t="shared" si="52"/>
        <v>600</v>
      </c>
    </row>
    <row r="143" spans="1:7" s="31" customFormat="1" x14ac:dyDescent="0.25">
      <c r="A143" s="35" t="s">
        <v>94</v>
      </c>
      <c r="B143" s="24">
        <v>851</v>
      </c>
      <c r="C143" s="39" t="s">
        <v>6</v>
      </c>
      <c r="D143" s="39" t="s">
        <v>18</v>
      </c>
      <c r="E143" s="39" t="s">
        <v>194</v>
      </c>
      <c r="F143" s="20" t="s">
        <v>95</v>
      </c>
      <c r="G143" s="33">
        <v>600</v>
      </c>
    </row>
    <row r="144" spans="1:7" s="31" customFormat="1" ht="30" hidden="1" x14ac:dyDescent="0.25">
      <c r="A144" s="32" t="s">
        <v>195</v>
      </c>
      <c r="B144" s="24">
        <v>851</v>
      </c>
      <c r="C144" s="39" t="s">
        <v>6</v>
      </c>
      <c r="D144" s="39" t="s">
        <v>18</v>
      </c>
      <c r="E144" s="39" t="s">
        <v>196</v>
      </c>
      <c r="F144" s="20"/>
      <c r="G144" s="33">
        <f t="shared" ref="G144:G145" si="53">G145</f>
        <v>0</v>
      </c>
    </row>
    <row r="145" spans="1:7" s="31" customFormat="1" ht="45" hidden="1" x14ac:dyDescent="0.25">
      <c r="A145" s="35" t="s">
        <v>53</v>
      </c>
      <c r="B145" s="24">
        <v>851</v>
      </c>
      <c r="C145" s="39" t="s">
        <v>6</v>
      </c>
      <c r="D145" s="39" t="s">
        <v>18</v>
      </c>
      <c r="E145" s="39" t="s">
        <v>196</v>
      </c>
      <c r="F145" s="20" t="s">
        <v>54</v>
      </c>
      <c r="G145" s="33">
        <f t="shared" si="53"/>
        <v>0</v>
      </c>
    </row>
    <row r="146" spans="1:7" s="31" customFormat="1" hidden="1" x14ac:dyDescent="0.25">
      <c r="A146" s="35" t="s">
        <v>134</v>
      </c>
      <c r="B146" s="24">
        <v>851</v>
      </c>
      <c r="C146" s="39" t="s">
        <v>6</v>
      </c>
      <c r="D146" s="39" t="s">
        <v>18</v>
      </c>
      <c r="E146" s="39" t="s">
        <v>196</v>
      </c>
      <c r="F146" s="20" t="s">
        <v>133</v>
      </c>
      <c r="G146" s="33"/>
    </row>
    <row r="147" spans="1:7" s="22" customFormat="1" ht="60" hidden="1" x14ac:dyDescent="0.25">
      <c r="A147" s="32" t="s">
        <v>197</v>
      </c>
      <c r="B147" s="24">
        <v>851</v>
      </c>
      <c r="C147" s="39" t="s">
        <v>6</v>
      </c>
      <c r="D147" s="39" t="s">
        <v>18</v>
      </c>
      <c r="E147" s="39" t="s">
        <v>129</v>
      </c>
      <c r="F147" s="20"/>
      <c r="G147" s="33">
        <f t="shared" ref="G147:G148" si="54">G148</f>
        <v>0</v>
      </c>
    </row>
    <row r="148" spans="1:7" s="22" customFormat="1" ht="45" hidden="1" x14ac:dyDescent="0.25">
      <c r="A148" s="35" t="s">
        <v>53</v>
      </c>
      <c r="B148" s="24">
        <v>851</v>
      </c>
      <c r="C148" s="39" t="s">
        <v>6</v>
      </c>
      <c r="D148" s="39" t="s">
        <v>18</v>
      </c>
      <c r="E148" s="39" t="s">
        <v>129</v>
      </c>
      <c r="F148" s="20" t="s">
        <v>54</v>
      </c>
      <c r="G148" s="33">
        <f t="shared" si="54"/>
        <v>0</v>
      </c>
    </row>
    <row r="149" spans="1:7" s="22" customFormat="1" hidden="1" x14ac:dyDescent="0.25">
      <c r="A149" s="35" t="s">
        <v>134</v>
      </c>
      <c r="B149" s="24">
        <v>851</v>
      </c>
      <c r="C149" s="39" t="s">
        <v>6</v>
      </c>
      <c r="D149" s="39" t="s">
        <v>18</v>
      </c>
      <c r="E149" s="39" t="s">
        <v>129</v>
      </c>
      <c r="F149" s="20" t="s">
        <v>133</v>
      </c>
      <c r="G149" s="33"/>
    </row>
    <row r="150" spans="1:7" s="31" customFormat="1" ht="28.5" hidden="1" x14ac:dyDescent="0.25">
      <c r="A150" s="38" t="s">
        <v>278</v>
      </c>
      <c r="B150" s="37">
        <v>851</v>
      </c>
      <c r="C150" s="47" t="s">
        <v>6</v>
      </c>
      <c r="D150" s="47" t="s">
        <v>6</v>
      </c>
      <c r="E150" s="47"/>
      <c r="F150" s="29"/>
      <c r="G150" s="30"/>
    </row>
    <row r="151" spans="1:7" s="22" customFormat="1" ht="45" hidden="1" x14ac:dyDescent="0.25">
      <c r="A151" s="36" t="s">
        <v>279</v>
      </c>
      <c r="B151" s="24">
        <v>851</v>
      </c>
      <c r="C151" s="39" t="s">
        <v>6</v>
      </c>
      <c r="D151" s="39" t="s">
        <v>6</v>
      </c>
      <c r="E151" s="39" t="s">
        <v>280</v>
      </c>
      <c r="F151" s="20"/>
      <c r="G151" s="33"/>
    </row>
    <row r="152" spans="1:7" s="22" customFormat="1" ht="45" hidden="1" x14ac:dyDescent="0.25">
      <c r="A152" s="35" t="s">
        <v>53</v>
      </c>
      <c r="B152" s="24">
        <v>851</v>
      </c>
      <c r="C152" s="39" t="s">
        <v>6</v>
      </c>
      <c r="D152" s="39" t="s">
        <v>6</v>
      </c>
      <c r="E152" s="39" t="s">
        <v>280</v>
      </c>
      <c r="F152" s="20" t="s">
        <v>54</v>
      </c>
      <c r="G152" s="33"/>
    </row>
    <row r="153" spans="1:7" s="22" customFormat="1" hidden="1" x14ac:dyDescent="0.25">
      <c r="A153" s="35" t="s">
        <v>134</v>
      </c>
      <c r="B153" s="24">
        <v>851</v>
      </c>
      <c r="C153" s="39" t="s">
        <v>6</v>
      </c>
      <c r="D153" s="39" t="s">
        <v>6</v>
      </c>
      <c r="E153" s="39" t="s">
        <v>280</v>
      </c>
      <c r="F153" s="20" t="s">
        <v>133</v>
      </c>
      <c r="G153" s="33"/>
    </row>
    <row r="154" spans="1:7" s="22" customFormat="1" x14ac:dyDescent="0.25">
      <c r="A154" s="23" t="s">
        <v>72</v>
      </c>
      <c r="B154" s="24">
        <v>851</v>
      </c>
      <c r="C154" s="25" t="s">
        <v>10</v>
      </c>
      <c r="D154" s="25"/>
      <c r="E154" s="25"/>
      <c r="F154" s="25"/>
      <c r="G154" s="26">
        <f t="shared" ref="G154" si="55">G155+G192</f>
        <v>21889103.690000001</v>
      </c>
    </row>
    <row r="155" spans="1:7" s="22" customFormat="1" x14ac:dyDescent="0.25">
      <c r="A155" s="28" t="s">
        <v>73</v>
      </c>
      <c r="B155" s="24">
        <v>851</v>
      </c>
      <c r="C155" s="29" t="s">
        <v>10</v>
      </c>
      <c r="D155" s="29" t="s">
        <v>3</v>
      </c>
      <c r="E155" s="29"/>
      <c r="F155" s="29"/>
      <c r="G155" s="30">
        <f t="shared" ref="G155" si="56">G159+G164+G172+G175+G156+G167+G180+G183+G186+G189</f>
        <v>21884103.690000001</v>
      </c>
    </row>
    <row r="156" spans="1:7" s="22" customFormat="1" ht="95.25" customHeight="1" x14ac:dyDescent="0.25">
      <c r="A156" s="32" t="s">
        <v>20</v>
      </c>
      <c r="B156" s="24">
        <v>851</v>
      </c>
      <c r="C156" s="20" t="s">
        <v>10</v>
      </c>
      <c r="D156" s="20" t="s">
        <v>3</v>
      </c>
      <c r="E156" s="20" t="s">
        <v>110</v>
      </c>
      <c r="F156" s="20"/>
      <c r="G156" s="33">
        <f t="shared" ref="G156:G157" si="57">G157</f>
        <v>111600</v>
      </c>
    </row>
    <row r="157" spans="1:7" s="22" customFormat="1" ht="45" x14ac:dyDescent="0.25">
      <c r="A157" s="35" t="s">
        <v>74</v>
      </c>
      <c r="B157" s="24">
        <v>851</v>
      </c>
      <c r="C157" s="20" t="s">
        <v>10</v>
      </c>
      <c r="D157" s="20" t="s">
        <v>3</v>
      </c>
      <c r="E157" s="20" t="s">
        <v>110</v>
      </c>
      <c r="F157" s="20" t="s">
        <v>75</v>
      </c>
      <c r="G157" s="33">
        <f t="shared" si="57"/>
        <v>111600</v>
      </c>
    </row>
    <row r="158" spans="1:7" s="22" customFormat="1" x14ac:dyDescent="0.25">
      <c r="A158" s="35" t="s">
        <v>139</v>
      </c>
      <c r="B158" s="24">
        <v>851</v>
      </c>
      <c r="C158" s="20" t="s">
        <v>10</v>
      </c>
      <c r="D158" s="20" t="s">
        <v>3</v>
      </c>
      <c r="E158" s="20" t="s">
        <v>110</v>
      </c>
      <c r="F158" s="20" t="s">
        <v>138</v>
      </c>
      <c r="G158" s="33">
        <v>111600</v>
      </c>
    </row>
    <row r="159" spans="1:7" s="22" customFormat="1" x14ac:dyDescent="0.25">
      <c r="A159" s="32" t="s">
        <v>19</v>
      </c>
      <c r="B159" s="24">
        <v>851</v>
      </c>
      <c r="C159" s="20" t="s">
        <v>10</v>
      </c>
      <c r="D159" s="20" t="s">
        <v>3</v>
      </c>
      <c r="E159" s="20" t="s">
        <v>198</v>
      </c>
      <c r="F159" s="20"/>
      <c r="G159" s="33">
        <f t="shared" ref="G159" si="58">G160+G162</f>
        <v>7072307</v>
      </c>
    </row>
    <row r="160" spans="1:7" s="22" customFormat="1" ht="45" hidden="1" x14ac:dyDescent="0.25">
      <c r="A160" s="35" t="s">
        <v>144</v>
      </c>
      <c r="B160" s="24">
        <v>851</v>
      </c>
      <c r="C160" s="20" t="s">
        <v>10</v>
      </c>
      <c r="D160" s="20" t="s">
        <v>3</v>
      </c>
      <c r="E160" s="20" t="s">
        <v>198</v>
      </c>
      <c r="F160" s="20" t="s">
        <v>43</v>
      </c>
      <c r="G160" s="33">
        <f t="shared" ref="G160" si="59">G161</f>
        <v>0</v>
      </c>
    </row>
    <row r="161" spans="1:7" s="22" customFormat="1" ht="45" hidden="1" x14ac:dyDescent="0.25">
      <c r="A161" s="35" t="s">
        <v>44</v>
      </c>
      <c r="B161" s="24">
        <v>851</v>
      </c>
      <c r="C161" s="20" t="s">
        <v>10</v>
      </c>
      <c r="D161" s="20" t="s">
        <v>3</v>
      </c>
      <c r="E161" s="20" t="s">
        <v>198</v>
      </c>
      <c r="F161" s="20" t="s">
        <v>45</v>
      </c>
      <c r="G161" s="33"/>
    </row>
    <row r="162" spans="1:7" s="22" customFormat="1" ht="45" x14ac:dyDescent="0.25">
      <c r="A162" s="35" t="s">
        <v>74</v>
      </c>
      <c r="B162" s="24">
        <v>851</v>
      </c>
      <c r="C162" s="20" t="s">
        <v>10</v>
      </c>
      <c r="D162" s="20" t="s">
        <v>3</v>
      </c>
      <c r="E162" s="20" t="s">
        <v>198</v>
      </c>
      <c r="F162" s="20" t="s">
        <v>75</v>
      </c>
      <c r="G162" s="33">
        <f t="shared" ref="G162" si="60">G163</f>
        <v>7072307</v>
      </c>
    </row>
    <row r="163" spans="1:7" s="22" customFormat="1" x14ac:dyDescent="0.25">
      <c r="A163" s="35" t="s">
        <v>139</v>
      </c>
      <c r="B163" s="24">
        <v>851</v>
      </c>
      <c r="C163" s="20" t="s">
        <v>10</v>
      </c>
      <c r="D163" s="20" t="s">
        <v>3</v>
      </c>
      <c r="E163" s="20" t="s">
        <v>198</v>
      </c>
      <c r="F163" s="20" t="s">
        <v>138</v>
      </c>
      <c r="G163" s="33">
        <f>6716315+355992</f>
        <v>7072307</v>
      </c>
    </row>
    <row r="164" spans="1:7" s="22" customFormat="1" ht="30" x14ac:dyDescent="0.25">
      <c r="A164" s="32" t="s">
        <v>199</v>
      </c>
      <c r="B164" s="24">
        <v>851</v>
      </c>
      <c r="C164" s="20" t="s">
        <v>10</v>
      </c>
      <c r="D164" s="20" t="s">
        <v>3</v>
      </c>
      <c r="E164" s="20" t="s">
        <v>200</v>
      </c>
      <c r="F164" s="20"/>
      <c r="G164" s="33">
        <f t="shared" ref="G164:G165" si="61">G165</f>
        <v>7872876.6900000004</v>
      </c>
    </row>
    <row r="165" spans="1:7" s="22" customFormat="1" ht="45" x14ac:dyDescent="0.25">
      <c r="A165" s="35" t="s">
        <v>74</v>
      </c>
      <c r="B165" s="24">
        <v>851</v>
      </c>
      <c r="C165" s="20" t="s">
        <v>10</v>
      </c>
      <c r="D165" s="20" t="s">
        <v>3</v>
      </c>
      <c r="E165" s="20" t="s">
        <v>200</v>
      </c>
      <c r="F165" s="40">
        <v>600</v>
      </c>
      <c r="G165" s="33">
        <f t="shared" si="61"/>
        <v>7872876.6900000004</v>
      </c>
    </row>
    <row r="166" spans="1:7" s="22" customFormat="1" x14ac:dyDescent="0.25">
      <c r="A166" s="35" t="s">
        <v>139</v>
      </c>
      <c r="B166" s="24">
        <v>851</v>
      </c>
      <c r="C166" s="20" t="s">
        <v>10</v>
      </c>
      <c r="D166" s="20" t="s">
        <v>3</v>
      </c>
      <c r="E166" s="20" t="s">
        <v>200</v>
      </c>
      <c r="F166" s="20" t="s">
        <v>138</v>
      </c>
      <c r="G166" s="33">
        <f>7469350.69+403526</f>
        <v>7872876.6900000004</v>
      </c>
    </row>
    <row r="167" spans="1:7" s="22" customFormat="1" x14ac:dyDescent="0.25">
      <c r="A167" s="32" t="s">
        <v>201</v>
      </c>
      <c r="B167" s="24">
        <v>851</v>
      </c>
      <c r="C167" s="20" t="s">
        <v>10</v>
      </c>
      <c r="D167" s="20" t="s">
        <v>3</v>
      </c>
      <c r="E167" s="20" t="s">
        <v>202</v>
      </c>
      <c r="F167" s="20"/>
      <c r="G167" s="33">
        <f t="shared" ref="G167" si="62">G168+G170</f>
        <v>323868</v>
      </c>
    </row>
    <row r="168" spans="1:7" s="22" customFormat="1" ht="45" x14ac:dyDescent="0.25">
      <c r="A168" s="35" t="s">
        <v>144</v>
      </c>
      <c r="B168" s="24">
        <v>851</v>
      </c>
      <c r="C168" s="20" t="s">
        <v>10</v>
      </c>
      <c r="D168" s="20" t="s">
        <v>3</v>
      </c>
      <c r="E168" s="20" t="s">
        <v>202</v>
      </c>
      <c r="F168" s="20" t="s">
        <v>43</v>
      </c>
      <c r="G168" s="33">
        <f t="shared" ref="G168" si="63">G169</f>
        <v>209500</v>
      </c>
    </row>
    <row r="169" spans="1:7" s="22" customFormat="1" ht="45" x14ac:dyDescent="0.25">
      <c r="A169" s="35" t="s">
        <v>44</v>
      </c>
      <c r="B169" s="24">
        <v>851</v>
      </c>
      <c r="C169" s="20" t="s">
        <v>10</v>
      </c>
      <c r="D169" s="20" t="s">
        <v>3</v>
      </c>
      <c r="E169" s="20" t="s">
        <v>202</v>
      </c>
      <c r="F169" s="20" t="s">
        <v>45</v>
      </c>
      <c r="G169" s="33">
        <v>209500</v>
      </c>
    </row>
    <row r="170" spans="1:7" s="22" customFormat="1" ht="45" x14ac:dyDescent="0.25">
      <c r="A170" s="35" t="s">
        <v>74</v>
      </c>
      <c r="B170" s="24">
        <v>851</v>
      </c>
      <c r="C170" s="20" t="s">
        <v>10</v>
      </c>
      <c r="D170" s="20" t="s">
        <v>3</v>
      </c>
      <c r="E170" s="20" t="s">
        <v>202</v>
      </c>
      <c r="F170" s="20" t="s">
        <v>75</v>
      </c>
      <c r="G170" s="33">
        <f t="shared" ref="G170" si="64">G171</f>
        <v>114368</v>
      </c>
    </row>
    <row r="171" spans="1:7" s="22" customFormat="1" x14ac:dyDescent="0.25">
      <c r="A171" s="35" t="s">
        <v>139</v>
      </c>
      <c r="B171" s="24">
        <v>851</v>
      </c>
      <c r="C171" s="20" t="s">
        <v>10</v>
      </c>
      <c r="D171" s="20" t="s">
        <v>3</v>
      </c>
      <c r="E171" s="20" t="s">
        <v>202</v>
      </c>
      <c r="F171" s="20" t="s">
        <v>138</v>
      </c>
      <c r="G171" s="33">
        <v>114368</v>
      </c>
    </row>
    <row r="172" spans="1:7" s="22" customFormat="1" ht="30" x14ac:dyDescent="0.25">
      <c r="A172" s="36" t="s">
        <v>203</v>
      </c>
      <c r="B172" s="24">
        <v>851</v>
      </c>
      <c r="C172" s="20" t="s">
        <v>10</v>
      </c>
      <c r="D172" s="20" t="s">
        <v>3</v>
      </c>
      <c r="E172" s="20" t="s">
        <v>204</v>
      </c>
      <c r="F172" s="20"/>
      <c r="G172" s="33">
        <f t="shared" ref="G172:G173" si="65">G173</f>
        <v>1000000</v>
      </c>
    </row>
    <row r="173" spans="1:7" s="22" customFormat="1" ht="45" x14ac:dyDescent="0.25">
      <c r="A173" s="35" t="s">
        <v>144</v>
      </c>
      <c r="B173" s="24">
        <v>851</v>
      </c>
      <c r="C173" s="20" t="s">
        <v>10</v>
      </c>
      <c r="D173" s="20" t="s">
        <v>3</v>
      </c>
      <c r="E173" s="20" t="s">
        <v>204</v>
      </c>
      <c r="F173" s="20" t="s">
        <v>43</v>
      </c>
      <c r="G173" s="33">
        <f t="shared" si="65"/>
        <v>1000000</v>
      </c>
    </row>
    <row r="174" spans="1:7" s="22" customFormat="1" ht="45" x14ac:dyDescent="0.25">
      <c r="A174" s="35" t="s">
        <v>44</v>
      </c>
      <c r="B174" s="24">
        <v>851</v>
      </c>
      <c r="C174" s="20" t="s">
        <v>10</v>
      </c>
      <c r="D174" s="20" t="s">
        <v>3</v>
      </c>
      <c r="E174" s="20" t="s">
        <v>204</v>
      </c>
      <c r="F174" s="20" t="s">
        <v>45</v>
      </c>
      <c r="G174" s="33">
        <v>1000000</v>
      </c>
    </row>
    <row r="175" spans="1:7" s="22" customFormat="1" ht="120" x14ac:dyDescent="0.25">
      <c r="A175" s="32" t="s">
        <v>205</v>
      </c>
      <c r="B175" s="24">
        <v>851</v>
      </c>
      <c r="C175" s="20" t="s">
        <v>10</v>
      </c>
      <c r="D175" s="20" t="s">
        <v>3</v>
      </c>
      <c r="E175" s="20" t="s">
        <v>206</v>
      </c>
      <c r="F175" s="40"/>
      <c r="G175" s="33">
        <f t="shared" ref="G175" si="66">G176+G178</f>
        <v>3800000</v>
      </c>
    </row>
    <row r="176" spans="1:7" s="22" customFormat="1" ht="45" x14ac:dyDescent="0.25">
      <c r="A176" s="35" t="s">
        <v>144</v>
      </c>
      <c r="B176" s="24">
        <v>851</v>
      </c>
      <c r="C176" s="20" t="s">
        <v>10</v>
      </c>
      <c r="D176" s="20" t="s">
        <v>3</v>
      </c>
      <c r="E176" s="20" t="s">
        <v>206</v>
      </c>
      <c r="F176" s="40">
        <v>200</v>
      </c>
      <c r="G176" s="33">
        <f t="shared" ref="G176" si="67">G177</f>
        <v>345000</v>
      </c>
    </row>
    <row r="177" spans="1:7" s="22" customFormat="1" ht="45" x14ac:dyDescent="0.25">
      <c r="A177" s="35" t="s">
        <v>44</v>
      </c>
      <c r="B177" s="24">
        <v>851</v>
      </c>
      <c r="C177" s="20" t="s">
        <v>10</v>
      </c>
      <c r="D177" s="20" t="s">
        <v>3</v>
      </c>
      <c r="E177" s="20" t="s">
        <v>206</v>
      </c>
      <c r="F177" s="40">
        <v>240</v>
      </c>
      <c r="G177" s="33">
        <v>345000</v>
      </c>
    </row>
    <row r="178" spans="1:7" s="22" customFormat="1" ht="45" x14ac:dyDescent="0.25">
      <c r="A178" s="35" t="s">
        <v>74</v>
      </c>
      <c r="B178" s="24">
        <v>851</v>
      </c>
      <c r="C178" s="20" t="s">
        <v>10</v>
      </c>
      <c r="D178" s="20" t="s">
        <v>3</v>
      </c>
      <c r="E178" s="20" t="s">
        <v>206</v>
      </c>
      <c r="F178" s="40">
        <v>600</v>
      </c>
      <c r="G178" s="33">
        <f t="shared" ref="G178" si="68">G179</f>
        <v>3455000</v>
      </c>
    </row>
    <row r="179" spans="1:7" s="22" customFormat="1" x14ac:dyDescent="0.25">
      <c r="A179" s="35" t="s">
        <v>139</v>
      </c>
      <c r="B179" s="24">
        <v>851</v>
      </c>
      <c r="C179" s="20" t="s">
        <v>10</v>
      </c>
      <c r="D179" s="20" t="s">
        <v>3</v>
      </c>
      <c r="E179" s="20" t="s">
        <v>206</v>
      </c>
      <c r="F179" s="20" t="s">
        <v>138</v>
      </c>
      <c r="G179" s="33">
        <f>3344400+110600</f>
        <v>3455000</v>
      </c>
    </row>
    <row r="180" spans="1:7" s="22" customFormat="1" ht="60" x14ac:dyDescent="0.25">
      <c r="A180" s="32" t="s">
        <v>207</v>
      </c>
      <c r="B180" s="24">
        <v>851</v>
      </c>
      <c r="C180" s="39" t="s">
        <v>10</v>
      </c>
      <c r="D180" s="39" t="s">
        <v>3</v>
      </c>
      <c r="E180" s="20" t="s">
        <v>208</v>
      </c>
      <c r="F180" s="39"/>
      <c r="G180" s="33">
        <f t="shared" ref="G180:G181" si="69">G181</f>
        <v>1578947</v>
      </c>
    </row>
    <row r="181" spans="1:7" s="22" customFormat="1" ht="45" x14ac:dyDescent="0.25">
      <c r="A181" s="35" t="s">
        <v>74</v>
      </c>
      <c r="B181" s="24">
        <v>851</v>
      </c>
      <c r="C181" s="20" t="s">
        <v>10</v>
      </c>
      <c r="D181" s="20" t="s">
        <v>3</v>
      </c>
      <c r="E181" s="20" t="s">
        <v>208</v>
      </c>
      <c r="F181" s="20" t="s">
        <v>75</v>
      </c>
      <c r="G181" s="33">
        <f t="shared" si="69"/>
        <v>1578947</v>
      </c>
    </row>
    <row r="182" spans="1:7" s="22" customFormat="1" x14ac:dyDescent="0.25">
      <c r="A182" s="35" t="s">
        <v>132</v>
      </c>
      <c r="B182" s="24">
        <v>851</v>
      </c>
      <c r="C182" s="20" t="s">
        <v>10</v>
      </c>
      <c r="D182" s="20" t="s">
        <v>3</v>
      </c>
      <c r="E182" s="20" t="s">
        <v>208</v>
      </c>
      <c r="F182" s="20" t="s">
        <v>138</v>
      </c>
      <c r="G182" s="33">
        <v>1578947</v>
      </c>
    </row>
    <row r="183" spans="1:7" s="22" customFormat="1" x14ac:dyDescent="0.25">
      <c r="A183" s="36" t="s">
        <v>209</v>
      </c>
      <c r="B183" s="24">
        <v>851</v>
      </c>
      <c r="C183" s="20" t="s">
        <v>10</v>
      </c>
      <c r="D183" s="20" t="s">
        <v>3</v>
      </c>
      <c r="E183" s="20" t="s">
        <v>210</v>
      </c>
      <c r="F183" s="20"/>
      <c r="G183" s="33">
        <f t="shared" ref="G183:G184" si="70">G184</f>
        <v>124505</v>
      </c>
    </row>
    <row r="184" spans="1:7" s="22" customFormat="1" ht="45" x14ac:dyDescent="0.25">
      <c r="A184" s="35" t="s">
        <v>74</v>
      </c>
      <c r="B184" s="24">
        <v>851</v>
      </c>
      <c r="C184" s="20" t="s">
        <v>10</v>
      </c>
      <c r="D184" s="20" t="s">
        <v>3</v>
      </c>
      <c r="E184" s="20" t="s">
        <v>210</v>
      </c>
      <c r="F184" s="20" t="s">
        <v>75</v>
      </c>
      <c r="G184" s="33">
        <f t="shared" si="70"/>
        <v>124505</v>
      </c>
    </row>
    <row r="185" spans="1:7" s="22" customFormat="1" x14ac:dyDescent="0.25">
      <c r="A185" s="35" t="s">
        <v>132</v>
      </c>
      <c r="B185" s="24">
        <v>851</v>
      </c>
      <c r="C185" s="20" t="s">
        <v>10</v>
      </c>
      <c r="D185" s="20" t="s">
        <v>3</v>
      </c>
      <c r="E185" s="20" t="s">
        <v>210</v>
      </c>
      <c r="F185" s="20" t="s">
        <v>138</v>
      </c>
      <c r="G185" s="33">
        <f>52632+71873</f>
        <v>124505</v>
      </c>
    </row>
    <row r="186" spans="1:7" s="22" customFormat="1" ht="75" hidden="1" x14ac:dyDescent="0.25">
      <c r="A186" s="36" t="s">
        <v>211</v>
      </c>
      <c r="B186" s="24">
        <v>851</v>
      </c>
      <c r="C186" s="39" t="s">
        <v>10</v>
      </c>
      <c r="D186" s="39" t="s">
        <v>3</v>
      </c>
      <c r="E186" s="20" t="s">
        <v>212</v>
      </c>
      <c r="F186" s="39"/>
      <c r="G186" s="33">
        <f t="shared" ref="G186:G187" si="71">G187</f>
        <v>0</v>
      </c>
    </row>
    <row r="187" spans="1:7" s="22" customFormat="1" ht="45" hidden="1" x14ac:dyDescent="0.25">
      <c r="A187" s="35" t="s">
        <v>74</v>
      </c>
      <c r="B187" s="24">
        <v>851</v>
      </c>
      <c r="C187" s="20" t="s">
        <v>10</v>
      </c>
      <c r="D187" s="20" t="s">
        <v>3</v>
      </c>
      <c r="E187" s="20" t="s">
        <v>212</v>
      </c>
      <c r="F187" s="20" t="s">
        <v>75</v>
      </c>
      <c r="G187" s="33">
        <f t="shared" si="71"/>
        <v>0</v>
      </c>
    </row>
    <row r="188" spans="1:7" s="22" customFormat="1" hidden="1" x14ac:dyDescent="0.25">
      <c r="A188" s="35" t="s">
        <v>139</v>
      </c>
      <c r="B188" s="24">
        <v>851</v>
      </c>
      <c r="C188" s="20" t="s">
        <v>10</v>
      </c>
      <c r="D188" s="20" t="s">
        <v>3</v>
      </c>
      <c r="E188" s="20" t="s">
        <v>212</v>
      </c>
      <c r="F188" s="20" t="s">
        <v>138</v>
      </c>
      <c r="G188" s="33"/>
    </row>
    <row r="189" spans="1:7" s="22" customFormat="1" ht="30" hidden="1" x14ac:dyDescent="0.25">
      <c r="A189" s="36" t="s">
        <v>213</v>
      </c>
      <c r="B189" s="24">
        <v>851</v>
      </c>
      <c r="C189" s="39" t="s">
        <v>10</v>
      </c>
      <c r="D189" s="39" t="s">
        <v>3</v>
      </c>
      <c r="E189" s="20" t="s">
        <v>214</v>
      </c>
      <c r="F189" s="39"/>
      <c r="G189" s="33">
        <f t="shared" ref="G189:G190" si="72">G190</f>
        <v>0</v>
      </c>
    </row>
    <row r="190" spans="1:7" s="22" customFormat="1" ht="45" hidden="1" x14ac:dyDescent="0.25">
      <c r="A190" s="35" t="s">
        <v>74</v>
      </c>
      <c r="B190" s="24">
        <v>851</v>
      </c>
      <c r="C190" s="20" t="s">
        <v>10</v>
      </c>
      <c r="D190" s="20" t="s">
        <v>3</v>
      </c>
      <c r="E190" s="20" t="s">
        <v>214</v>
      </c>
      <c r="F190" s="20" t="s">
        <v>75</v>
      </c>
      <c r="G190" s="33">
        <f t="shared" si="72"/>
        <v>0</v>
      </c>
    </row>
    <row r="191" spans="1:7" s="22" customFormat="1" hidden="1" x14ac:dyDescent="0.25">
      <c r="A191" s="35" t="s">
        <v>139</v>
      </c>
      <c r="B191" s="24">
        <v>851</v>
      </c>
      <c r="C191" s="20" t="s">
        <v>10</v>
      </c>
      <c r="D191" s="20" t="s">
        <v>3</v>
      </c>
      <c r="E191" s="20" t="s">
        <v>214</v>
      </c>
      <c r="F191" s="20" t="s">
        <v>138</v>
      </c>
      <c r="G191" s="33"/>
    </row>
    <row r="192" spans="1:7" s="22" customFormat="1" ht="28.5" x14ac:dyDescent="0.25">
      <c r="A192" s="28" t="s">
        <v>76</v>
      </c>
      <c r="B192" s="24">
        <v>851</v>
      </c>
      <c r="C192" s="29" t="s">
        <v>10</v>
      </c>
      <c r="D192" s="29" t="s">
        <v>4</v>
      </c>
      <c r="E192" s="29"/>
      <c r="F192" s="29"/>
      <c r="G192" s="49">
        <f t="shared" ref="G192:G194" si="73">G193</f>
        <v>5000</v>
      </c>
    </row>
    <row r="193" spans="1:7" s="22" customFormat="1" ht="30" x14ac:dyDescent="0.25">
      <c r="A193" s="32" t="s">
        <v>9</v>
      </c>
      <c r="B193" s="24">
        <v>851</v>
      </c>
      <c r="C193" s="20" t="s">
        <v>10</v>
      </c>
      <c r="D193" s="20" t="s">
        <v>4</v>
      </c>
      <c r="E193" s="20" t="s">
        <v>215</v>
      </c>
      <c r="F193" s="20"/>
      <c r="G193" s="33">
        <f t="shared" si="73"/>
        <v>5000</v>
      </c>
    </row>
    <row r="194" spans="1:7" s="22" customFormat="1" ht="45" x14ac:dyDescent="0.25">
      <c r="A194" s="35" t="s">
        <v>144</v>
      </c>
      <c r="B194" s="24">
        <v>851</v>
      </c>
      <c r="C194" s="20" t="s">
        <v>10</v>
      </c>
      <c r="D194" s="20" t="s">
        <v>4</v>
      </c>
      <c r="E194" s="20" t="s">
        <v>215</v>
      </c>
      <c r="F194" s="20" t="s">
        <v>43</v>
      </c>
      <c r="G194" s="33">
        <f t="shared" si="73"/>
        <v>5000</v>
      </c>
    </row>
    <row r="195" spans="1:7" s="22" customFormat="1" ht="45" x14ac:dyDescent="0.25">
      <c r="A195" s="35" t="s">
        <v>44</v>
      </c>
      <c r="B195" s="24">
        <v>851</v>
      </c>
      <c r="C195" s="20" t="s">
        <v>10</v>
      </c>
      <c r="D195" s="20" t="s">
        <v>4</v>
      </c>
      <c r="E195" s="20" t="s">
        <v>215</v>
      </c>
      <c r="F195" s="20" t="s">
        <v>45</v>
      </c>
      <c r="G195" s="33">
        <v>5000</v>
      </c>
    </row>
    <row r="196" spans="1:7" s="22" customFormat="1" x14ac:dyDescent="0.25">
      <c r="A196" s="23" t="s">
        <v>77</v>
      </c>
      <c r="B196" s="24">
        <v>851</v>
      </c>
      <c r="C196" s="25" t="s">
        <v>22</v>
      </c>
      <c r="D196" s="25"/>
      <c r="E196" s="25"/>
      <c r="F196" s="25"/>
      <c r="G196" s="26">
        <f t="shared" ref="G196" si="74">G197+G201+G208+G215</f>
        <v>7274170.0199999996</v>
      </c>
    </row>
    <row r="197" spans="1:7" s="22" customFormat="1" x14ac:dyDescent="0.25">
      <c r="A197" s="28" t="s">
        <v>78</v>
      </c>
      <c r="B197" s="24">
        <v>851</v>
      </c>
      <c r="C197" s="29" t="s">
        <v>22</v>
      </c>
      <c r="D197" s="29" t="s">
        <v>3</v>
      </c>
      <c r="E197" s="29"/>
      <c r="F197" s="29"/>
      <c r="G197" s="30">
        <f t="shared" ref="G197:G199" si="75">G198</f>
        <v>2986305.02</v>
      </c>
    </row>
    <row r="198" spans="1:7" s="22" customFormat="1" ht="30" x14ac:dyDescent="0.25">
      <c r="A198" s="32" t="s">
        <v>216</v>
      </c>
      <c r="B198" s="24">
        <v>851</v>
      </c>
      <c r="C198" s="20" t="s">
        <v>22</v>
      </c>
      <c r="D198" s="20" t="s">
        <v>3</v>
      </c>
      <c r="E198" s="20" t="s">
        <v>217</v>
      </c>
      <c r="F198" s="20"/>
      <c r="G198" s="33">
        <f t="shared" si="75"/>
        <v>2986305.02</v>
      </c>
    </row>
    <row r="199" spans="1:7" s="22" customFormat="1" ht="30" x14ac:dyDescent="0.25">
      <c r="A199" s="34" t="s">
        <v>79</v>
      </c>
      <c r="B199" s="24">
        <v>851</v>
      </c>
      <c r="C199" s="20" t="s">
        <v>22</v>
      </c>
      <c r="D199" s="20" t="s">
        <v>3</v>
      </c>
      <c r="E199" s="20" t="s">
        <v>217</v>
      </c>
      <c r="F199" s="20" t="s">
        <v>80</v>
      </c>
      <c r="G199" s="33">
        <f t="shared" si="75"/>
        <v>2986305.02</v>
      </c>
    </row>
    <row r="200" spans="1:7" s="22" customFormat="1" ht="33.75" customHeight="1" x14ac:dyDescent="0.25">
      <c r="A200" s="34" t="s">
        <v>140</v>
      </c>
      <c r="B200" s="24">
        <v>851</v>
      </c>
      <c r="C200" s="20" t="s">
        <v>22</v>
      </c>
      <c r="D200" s="20" t="s">
        <v>3</v>
      </c>
      <c r="E200" s="20" t="s">
        <v>217</v>
      </c>
      <c r="F200" s="20" t="s">
        <v>137</v>
      </c>
      <c r="G200" s="33">
        <v>2986305.02</v>
      </c>
    </row>
    <row r="201" spans="1:7" s="22" customFormat="1" x14ac:dyDescent="0.25">
      <c r="A201" s="28" t="s">
        <v>81</v>
      </c>
      <c r="B201" s="24">
        <v>851</v>
      </c>
      <c r="C201" s="29" t="s">
        <v>22</v>
      </c>
      <c r="D201" s="29" t="s">
        <v>7</v>
      </c>
      <c r="E201" s="29"/>
      <c r="F201" s="29"/>
      <c r="G201" s="30">
        <f t="shared" ref="G201" si="76">G205+G202</f>
        <v>183712</v>
      </c>
    </row>
    <row r="202" spans="1:7" s="22" customFormat="1" ht="30" hidden="1" x14ac:dyDescent="0.25">
      <c r="A202" s="32" t="s">
        <v>218</v>
      </c>
      <c r="B202" s="24">
        <v>851</v>
      </c>
      <c r="C202" s="20" t="s">
        <v>22</v>
      </c>
      <c r="D202" s="20" t="s">
        <v>7</v>
      </c>
      <c r="E202" s="20" t="s">
        <v>219</v>
      </c>
      <c r="F202" s="20"/>
      <c r="G202" s="33">
        <f t="shared" ref="G202:G203" si="77">G203</f>
        <v>0</v>
      </c>
    </row>
    <row r="203" spans="1:7" s="22" customFormat="1" ht="30" hidden="1" x14ac:dyDescent="0.25">
      <c r="A203" s="34" t="s">
        <v>79</v>
      </c>
      <c r="B203" s="24">
        <v>851</v>
      </c>
      <c r="C203" s="20" t="s">
        <v>22</v>
      </c>
      <c r="D203" s="20" t="s">
        <v>7</v>
      </c>
      <c r="E203" s="20" t="s">
        <v>219</v>
      </c>
      <c r="F203" s="20" t="s">
        <v>80</v>
      </c>
      <c r="G203" s="33">
        <f t="shared" si="77"/>
        <v>0</v>
      </c>
    </row>
    <row r="204" spans="1:7" s="22" customFormat="1" ht="45" hidden="1" x14ac:dyDescent="0.25">
      <c r="A204" s="34" t="s">
        <v>140</v>
      </c>
      <c r="B204" s="24">
        <v>851</v>
      </c>
      <c r="C204" s="20" t="s">
        <v>22</v>
      </c>
      <c r="D204" s="20" t="s">
        <v>7</v>
      </c>
      <c r="E204" s="20" t="s">
        <v>219</v>
      </c>
      <c r="F204" s="20" t="s">
        <v>137</v>
      </c>
      <c r="G204" s="33"/>
    </row>
    <row r="205" spans="1:7" s="22" customFormat="1" x14ac:dyDescent="0.25">
      <c r="A205" s="32" t="s">
        <v>220</v>
      </c>
      <c r="B205" s="24">
        <v>851</v>
      </c>
      <c r="C205" s="20" t="s">
        <v>22</v>
      </c>
      <c r="D205" s="20" t="s">
        <v>7</v>
      </c>
      <c r="E205" s="20" t="s">
        <v>221</v>
      </c>
      <c r="F205" s="20"/>
      <c r="G205" s="33">
        <f t="shared" ref="G205:G206" si="78">G206</f>
        <v>183712</v>
      </c>
    </row>
    <row r="206" spans="1:7" s="22" customFormat="1" ht="30" x14ac:dyDescent="0.25">
      <c r="A206" s="34" t="s">
        <v>79</v>
      </c>
      <c r="B206" s="24">
        <v>851</v>
      </c>
      <c r="C206" s="20" t="s">
        <v>22</v>
      </c>
      <c r="D206" s="20" t="s">
        <v>7</v>
      </c>
      <c r="E206" s="20" t="s">
        <v>221</v>
      </c>
      <c r="F206" s="20" t="s">
        <v>80</v>
      </c>
      <c r="G206" s="33">
        <f t="shared" si="78"/>
        <v>183712</v>
      </c>
    </row>
    <row r="207" spans="1:7" s="22" customFormat="1" ht="33" customHeight="1" x14ac:dyDescent="0.25">
      <c r="A207" s="34" t="s">
        <v>140</v>
      </c>
      <c r="B207" s="24">
        <v>851</v>
      </c>
      <c r="C207" s="20" t="s">
        <v>22</v>
      </c>
      <c r="D207" s="20" t="s">
        <v>7</v>
      </c>
      <c r="E207" s="20" t="s">
        <v>221</v>
      </c>
      <c r="F207" s="20" t="s">
        <v>137</v>
      </c>
      <c r="G207" s="33">
        <v>183712</v>
      </c>
    </row>
    <row r="208" spans="1:7" s="22" customFormat="1" x14ac:dyDescent="0.25">
      <c r="A208" s="28" t="s">
        <v>82</v>
      </c>
      <c r="B208" s="24">
        <v>851</v>
      </c>
      <c r="C208" s="29" t="s">
        <v>22</v>
      </c>
      <c r="D208" s="29" t="s">
        <v>4</v>
      </c>
      <c r="E208" s="29"/>
      <c r="F208" s="29"/>
      <c r="G208" s="30">
        <f>G209+G212</f>
        <v>3615066</v>
      </c>
    </row>
    <row r="209" spans="1:7" s="22" customFormat="1" ht="30" x14ac:dyDescent="0.25">
      <c r="A209" s="32" t="s">
        <v>218</v>
      </c>
      <c r="B209" s="24">
        <v>851</v>
      </c>
      <c r="C209" s="20" t="s">
        <v>22</v>
      </c>
      <c r="D209" s="20" t="s">
        <v>4</v>
      </c>
      <c r="E209" s="20" t="s">
        <v>219</v>
      </c>
      <c r="F209" s="20"/>
      <c r="G209" s="33">
        <f t="shared" ref="G209:G210" si="79">G210</f>
        <v>3615066</v>
      </c>
    </row>
    <row r="210" spans="1:7" s="22" customFormat="1" ht="30" x14ac:dyDescent="0.25">
      <c r="A210" s="34" t="s">
        <v>79</v>
      </c>
      <c r="B210" s="24">
        <v>851</v>
      </c>
      <c r="C210" s="20" t="s">
        <v>22</v>
      </c>
      <c r="D210" s="20" t="s">
        <v>4</v>
      </c>
      <c r="E210" s="20" t="s">
        <v>219</v>
      </c>
      <c r="F210" s="20" t="s">
        <v>80</v>
      </c>
      <c r="G210" s="33">
        <f t="shared" si="79"/>
        <v>3615066</v>
      </c>
    </row>
    <row r="211" spans="1:7" s="22" customFormat="1" ht="33" customHeight="1" x14ac:dyDescent="0.25">
      <c r="A211" s="34" t="s">
        <v>140</v>
      </c>
      <c r="B211" s="24">
        <v>851</v>
      </c>
      <c r="C211" s="20" t="s">
        <v>22</v>
      </c>
      <c r="D211" s="20" t="s">
        <v>4</v>
      </c>
      <c r="E211" s="20" t="s">
        <v>219</v>
      </c>
      <c r="F211" s="20" t="s">
        <v>137</v>
      </c>
      <c r="G211" s="33">
        <v>3615066</v>
      </c>
    </row>
    <row r="212" spans="1:7" s="41" customFormat="1" ht="75" hidden="1" x14ac:dyDescent="0.25">
      <c r="A212" s="32" t="s">
        <v>111</v>
      </c>
      <c r="B212" s="24">
        <v>851</v>
      </c>
      <c r="C212" s="39" t="s">
        <v>22</v>
      </c>
      <c r="D212" s="39" t="s">
        <v>4</v>
      </c>
      <c r="E212" s="39" t="s">
        <v>128</v>
      </c>
      <c r="F212" s="39"/>
      <c r="G212" s="33">
        <f t="shared" ref="G212:G213" si="80">G213</f>
        <v>0</v>
      </c>
    </row>
    <row r="213" spans="1:7" s="41" customFormat="1" ht="45" hidden="1" x14ac:dyDescent="0.25">
      <c r="A213" s="35" t="s">
        <v>53</v>
      </c>
      <c r="B213" s="24">
        <v>851</v>
      </c>
      <c r="C213" s="39" t="s">
        <v>22</v>
      </c>
      <c r="D213" s="39" t="s">
        <v>4</v>
      </c>
      <c r="E213" s="39" t="s">
        <v>128</v>
      </c>
      <c r="F213" s="39" t="s">
        <v>54</v>
      </c>
      <c r="G213" s="33">
        <f t="shared" si="80"/>
        <v>0</v>
      </c>
    </row>
    <row r="214" spans="1:7" s="41" customFormat="1" hidden="1" x14ac:dyDescent="0.25">
      <c r="A214" s="35" t="s">
        <v>134</v>
      </c>
      <c r="B214" s="24">
        <v>851</v>
      </c>
      <c r="C214" s="39" t="s">
        <v>22</v>
      </c>
      <c r="D214" s="39" t="s">
        <v>4</v>
      </c>
      <c r="E214" s="39" t="s">
        <v>128</v>
      </c>
      <c r="F214" s="39" t="s">
        <v>133</v>
      </c>
      <c r="G214" s="33"/>
    </row>
    <row r="215" spans="1:7" s="22" customFormat="1" ht="28.5" x14ac:dyDescent="0.25">
      <c r="A215" s="28" t="s">
        <v>83</v>
      </c>
      <c r="B215" s="24">
        <v>851</v>
      </c>
      <c r="C215" s="29" t="s">
        <v>22</v>
      </c>
      <c r="D215" s="29" t="s">
        <v>23</v>
      </c>
      <c r="E215" s="29"/>
      <c r="F215" s="29"/>
      <c r="G215" s="30">
        <f t="shared" ref="G215" si="81">G216</f>
        <v>489087</v>
      </c>
    </row>
    <row r="216" spans="1:7" s="22" customFormat="1" ht="120" x14ac:dyDescent="0.25">
      <c r="A216" s="32" t="s">
        <v>11</v>
      </c>
      <c r="B216" s="24">
        <v>851</v>
      </c>
      <c r="C216" s="20" t="s">
        <v>22</v>
      </c>
      <c r="D216" s="20" t="s">
        <v>23</v>
      </c>
      <c r="E216" s="20" t="s">
        <v>107</v>
      </c>
      <c r="F216" s="20"/>
      <c r="G216" s="33">
        <f t="shared" ref="G216" si="82">G217+G219</f>
        <v>489087</v>
      </c>
    </row>
    <row r="217" spans="1:7" s="22" customFormat="1" ht="90" x14ac:dyDescent="0.25">
      <c r="A217" s="34" t="s">
        <v>39</v>
      </c>
      <c r="B217" s="24">
        <v>851</v>
      </c>
      <c r="C217" s="39" t="s">
        <v>22</v>
      </c>
      <c r="D217" s="39" t="s">
        <v>23</v>
      </c>
      <c r="E217" s="20" t="s">
        <v>107</v>
      </c>
      <c r="F217" s="20" t="s">
        <v>40</v>
      </c>
      <c r="G217" s="33">
        <f t="shared" ref="G217" si="83">G218</f>
        <v>366746.8</v>
      </c>
    </row>
    <row r="218" spans="1:7" s="22" customFormat="1" ht="30.75" customHeight="1" x14ac:dyDescent="0.25">
      <c r="A218" s="34" t="s">
        <v>41</v>
      </c>
      <c r="B218" s="24">
        <v>851</v>
      </c>
      <c r="C218" s="39" t="s">
        <v>22</v>
      </c>
      <c r="D218" s="39" t="s">
        <v>23</v>
      </c>
      <c r="E218" s="20" t="s">
        <v>107</v>
      </c>
      <c r="F218" s="20" t="s">
        <v>42</v>
      </c>
      <c r="G218" s="33">
        <v>366746.8</v>
      </c>
    </row>
    <row r="219" spans="1:7" s="22" customFormat="1" ht="45" x14ac:dyDescent="0.25">
      <c r="A219" s="35" t="s">
        <v>144</v>
      </c>
      <c r="B219" s="24">
        <v>851</v>
      </c>
      <c r="C219" s="39" t="s">
        <v>22</v>
      </c>
      <c r="D219" s="39" t="s">
        <v>23</v>
      </c>
      <c r="E219" s="20" t="s">
        <v>107</v>
      </c>
      <c r="F219" s="20" t="s">
        <v>43</v>
      </c>
      <c r="G219" s="33">
        <f t="shared" ref="G219" si="84">G220</f>
        <v>122340.2</v>
      </c>
    </row>
    <row r="220" spans="1:7" s="22" customFormat="1" ht="45" x14ac:dyDescent="0.25">
      <c r="A220" s="35" t="s">
        <v>44</v>
      </c>
      <c r="B220" s="24">
        <v>851</v>
      </c>
      <c r="C220" s="39" t="s">
        <v>22</v>
      </c>
      <c r="D220" s="39" t="s">
        <v>23</v>
      </c>
      <c r="E220" s="20" t="s">
        <v>107</v>
      </c>
      <c r="F220" s="20" t="s">
        <v>45</v>
      </c>
      <c r="G220" s="33">
        <v>122340.2</v>
      </c>
    </row>
    <row r="221" spans="1:7" s="22" customFormat="1" x14ac:dyDescent="0.25">
      <c r="A221" s="23" t="s">
        <v>84</v>
      </c>
      <c r="B221" s="24">
        <v>851</v>
      </c>
      <c r="C221" s="25" t="s">
        <v>21</v>
      </c>
      <c r="D221" s="25"/>
      <c r="E221" s="25"/>
      <c r="F221" s="25"/>
      <c r="G221" s="26">
        <f t="shared" ref="G221" si="85">G222</f>
        <v>784931.6</v>
      </c>
    </row>
    <row r="222" spans="1:7" s="22" customFormat="1" x14ac:dyDescent="0.25">
      <c r="A222" s="28" t="s">
        <v>85</v>
      </c>
      <c r="B222" s="24">
        <v>851</v>
      </c>
      <c r="C222" s="29" t="s">
        <v>21</v>
      </c>
      <c r="D222" s="29" t="s">
        <v>18</v>
      </c>
      <c r="E222" s="29"/>
      <c r="F222" s="29"/>
      <c r="G222" s="30">
        <f t="shared" ref="G222" si="86">G223+G228+G236+G233</f>
        <v>784931.6</v>
      </c>
    </row>
    <row r="223" spans="1:7" s="50" customFormat="1" ht="30" x14ac:dyDescent="0.25">
      <c r="A223" s="32" t="s">
        <v>222</v>
      </c>
      <c r="B223" s="24">
        <v>851</v>
      </c>
      <c r="C223" s="20" t="s">
        <v>21</v>
      </c>
      <c r="D223" s="20" t="s">
        <v>18</v>
      </c>
      <c r="E223" s="39" t="s">
        <v>223</v>
      </c>
      <c r="F223" s="20"/>
      <c r="G223" s="33">
        <f t="shared" ref="G223" si="87">G224+G226</f>
        <v>99900</v>
      </c>
    </row>
    <row r="224" spans="1:7" s="50" customFormat="1" ht="90" x14ac:dyDescent="0.25">
      <c r="A224" s="34" t="s">
        <v>39</v>
      </c>
      <c r="B224" s="24">
        <v>851</v>
      </c>
      <c r="C224" s="20" t="s">
        <v>21</v>
      </c>
      <c r="D224" s="20" t="s">
        <v>18</v>
      </c>
      <c r="E224" s="39" t="s">
        <v>223</v>
      </c>
      <c r="F224" s="20" t="s">
        <v>40</v>
      </c>
      <c r="G224" s="33">
        <f t="shared" ref="G224" si="88">G225</f>
        <v>24000</v>
      </c>
    </row>
    <row r="225" spans="1:7" s="50" customFormat="1" ht="30" x14ac:dyDescent="0.25">
      <c r="A225" s="35" t="s">
        <v>60</v>
      </c>
      <c r="B225" s="24">
        <v>851</v>
      </c>
      <c r="C225" s="20" t="s">
        <v>21</v>
      </c>
      <c r="D225" s="20" t="s">
        <v>18</v>
      </c>
      <c r="E225" s="39" t="s">
        <v>223</v>
      </c>
      <c r="F225" s="20" t="s">
        <v>61</v>
      </c>
      <c r="G225" s="33">
        <v>24000</v>
      </c>
    </row>
    <row r="226" spans="1:7" s="22" customFormat="1" ht="45" x14ac:dyDescent="0.25">
      <c r="A226" s="35" t="s">
        <v>144</v>
      </c>
      <c r="B226" s="24">
        <v>851</v>
      </c>
      <c r="C226" s="20" t="s">
        <v>21</v>
      </c>
      <c r="D226" s="20" t="s">
        <v>18</v>
      </c>
      <c r="E226" s="39" t="s">
        <v>223</v>
      </c>
      <c r="F226" s="20" t="s">
        <v>43</v>
      </c>
      <c r="G226" s="33">
        <f t="shared" ref="G226" si="89">G227</f>
        <v>75900</v>
      </c>
    </row>
    <row r="227" spans="1:7" s="22" customFormat="1" ht="45" x14ac:dyDescent="0.25">
      <c r="A227" s="35" t="s">
        <v>44</v>
      </c>
      <c r="B227" s="24">
        <v>851</v>
      </c>
      <c r="C227" s="20" t="s">
        <v>21</v>
      </c>
      <c r="D227" s="20" t="s">
        <v>18</v>
      </c>
      <c r="E227" s="39" t="s">
        <v>223</v>
      </c>
      <c r="F227" s="20" t="s">
        <v>45</v>
      </c>
      <c r="G227" s="33">
        <v>75900</v>
      </c>
    </row>
    <row r="228" spans="1:7" s="22" customFormat="1" ht="30" x14ac:dyDescent="0.25">
      <c r="A228" s="32" t="s">
        <v>224</v>
      </c>
      <c r="B228" s="24">
        <v>851</v>
      </c>
      <c r="C228" s="20" t="s">
        <v>21</v>
      </c>
      <c r="D228" s="20" t="s">
        <v>18</v>
      </c>
      <c r="E228" s="20" t="s">
        <v>225</v>
      </c>
      <c r="F228" s="20"/>
      <c r="G228" s="33">
        <f t="shared" ref="G228" si="90">G231+G229</f>
        <v>407031.6</v>
      </c>
    </row>
    <row r="229" spans="1:7" s="22" customFormat="1" ht="90" x14ac:dyDescent="0.25">
      <c r="A229" s="34" t="s">
        <v>39</v>
      </c>
      <c r="B229" s="24">
        <v>851</v>
      </c>
      <c r="C229" s="20" t="s">
        <v>21</v>
      </c>
      <c r="D229" s="20" t="s">
        <v>18</v>
      </c>
      <c r="E229" s="20" t="s">
        <v>225</v>
      </c>
      <c r="F229" s="20" t="s">
        <v>40</v>
      </c>
      <c r="G229" s="33">
        <f t="shared" ref="G229" si="91">G230</f>
        <v>204000</v>
      </c>
    </row>
    <row r="230" spans="1:7" s="22" customFormat="1" ht="30" x14ac:dyDescent="0.25">
      <c r="A230" s="35" t="s">
        <v>60</v>
      </c>
      <c r="B230" s="24">
        <v>851</v>
      </c>
      <c r="C230" s="20" t="s">
        <v>21</v>
      </c>
      <c r="D230" s="20" t="s">
        <v>18</v>
      </c>
      <c r="E230" s="20" t="s">
        <v>225</v>
      </c>
      <c r="F230" s="20" t="s">
        <v>61</v>
      </c>
      <c r="G230" s="33">
        <v>204000</v>
      </c>
    </row>
    <row r="231" spans="1:7" s="22" customFormat="1" ht="45" x14ac:dyDescent="0.25">
      <c r="A231" s="35" t="s">
        <v>144</v>
      </c>
      <c r="B231" s="24">
        <v>851</v>
      </c>
      <c r="C231" s="20" t="s">
        <v>21</v>
      </c>
      <c r="D231" s="20" t="s">
        <v>18</v>
      </c>
      <c r="E231" s="20" t="s">
        <v>225</v>
      </c>
      <c r="F231" s="20" t="s">
        <v>43</v>
      </c>
      <c r="G231" s="33">
        <f t="shared" ref="G231" si="92">G232</f>
        <v>203031.6</v>
      </c>
    </row>
    <row r="232" spans="1:7" s="22" customFormat="1" ht="45" x14ac:dyDescent="0.25">
      <c r="A232" s="35" t="s">
        <v>44</v>
      </c>
      <c r="B232" s="24">
        <v>851</v>
      </c>
      <c r="C232" s="20" t="s">
        <v>21</v>
      </c>
      <c r="D232" s="20" t="s">
        <v>18</v>
      </c>
      <c r="E232" s="20" t="s">
        <v>225</v>
      </c>
      <c r="F232" s="20" t="s">
        <v>45</v>
      </c>
      <c r="G232" s="33">
        <v>203031.6</v>
      </c>
    </row>
    <row r="233" spans="1:7" s="22" customFormat="1" ht="60" x14ac:dyDescent="0.25">
      <c r="A233" s="32" t="s">
        <v>226</v>
      </c>
      <c r="B233" s="24">
        <v>851</v>
      </c>
      <c r="C233" s="20" t="s">
        <v>21</v>
      </c>
      <c r="D233" s="20" t="s">
        <v>18</v>
      </c>
      <c r="E233" s="20" t="s">
        <v>227</v>
      </c>
      <c r="F233" s="20"/>
      <c r="G233" s="33">
        <f t="shared" ref="G233:G234" si="93">G234</f>
        <v>10000</v>
      </c>
    </row>
    <row r="234" spans="1:7" s="22" customFormat="1" ht="45" x14ac:dyDescent="0.25">
      <c r="A234" s="35" t="s">
        <v>144</v>
      </c>
      <c r="B234" s="24">
        <v>851</v>
      </c>
      <c r="C234" s="20" t="s">
        <v>21</v>
      </c>
      <c r="D234" s="20" t="s">
        <v>18</v>
      </c>
      <c r="E234" s="20" t="s">
        <v>227</v>
      </c>
      <c r="F234" s="20" t="s">
        <v>43</v>
      </c>
      <c r="G234" s="33">
        <f t="shared" si="93"/>
        <v>10000</v>
      </c>
    </row>
    <row r="235" spans="1:7" s="22" customFormat="1" ht="45" x14ac:dyDescent="0.25">
      <c r="A235" s="35" t="s">
        <v>44</v>
      </c>
      <c r="B235" s="24">
        <v>851</v>
      </c>
      <c r="C235" s="20" t="s">
        <v>21</v>
      </c>
      <c r="D235" s="20" t="s">
        <v>18</v>
      </c>
      <c r="E235" s="20" t="s">
        <v>227</v>
      </c>
      <c r="F235" s="20" t="s">
        <v>45</v>
      </c>
      <c r="G235" s="33">
        <v>10000</v>
      </c>
    </row>
    <row r="236" spans="1:7" s="22" customFormat="1" ht="165" x14ac:dyDescent="0.25">
      <c r="A236" s="32" t="s">
        <v>228</v>
      </c>
      <c r="B236" s="24">
        <v>851</v>
      </c>
      <c r="C236" s="20" t="s">
        <v>21</v>
      </c>
      <c r="D236" s="20" t="s">
        <v>18</v>
      </c>
      <c r="E236" s="20" t="s">
        <v>229</v>
      </c>
      <c r="F236" s="20"/>
      <c r="G236" s="33">
        <f t="shared" ref="G236" si="94">G239+G237</f>
        <v>268000</v>
      </c>
    </row>
    <row r="237" spans="1:7" s="22" customFormat="1" ht="90" x14ac:dyDescent="0.25">
      <c r="A237" s="34" t="s">
        <v>39</v>
      </c>
      <c r="B237" s="24">
        <v>851</v>
      </c>
      <c r="C237" s="20" t="s">
        <v>21</v>
      </c>
      <c r="D237" s="20" t="s">
        <v>18</v>
      </c>
      <c r="E237" s="20" t="s">
        <v>229</v>
      </c>
      <c r="F237" s="20" t="s">
        <v>40</v>
      </c>
      <c r="G237" s="33">
        <f t="shared" ref="G237" si="95">G238</f>
        <v>79800</v>
      </c>
    </row>
    <row r="238" spans="1:7" s="22" customFormat="1" ht="30" x14ac:dyDescent="0.25">
      <c r="A238" s="35" t="s">
        <v>60</v>
      </c>
      <c r="B238" s="24">
        <v>851</v>
      </c>
      <c r="C238" s="20" t="s">
        <v>21</v>
      </c>
      <c r="D238" s="20" t="s">
        <v>18</v>
      </c>
      <c r="E238" s="20" t="s">
        <v>229</v>
      </c>
      <c r="F238" s="20" t="s">
        <v>61</v>
      </c>
      <c r="G238" s="33">
        <v>79800</v>
      </c>
    </row>
    <row r="239" spans="1:7" s="22" customFormat="1" ht="45" x14ac:dyDescent="0.25">
      <c r="A239" s="35" t="s">
        <v>144</v>
      </c>
      <c r="B239" s="24">
        <v>851</v>
      </c>
      <c r="C239" s="20" t="s">
        <v>21</v>
      </c>
      <c r="D239" s="20" t="s">
        <v>18</v>
      </c>
      <c r="E239" s="20" t="s">
        <v>229</v>
      </c>
      <c r="F239" s="20" t="s">
        <v>43</v>
      </c>
      <c r="G239" s="33">
        <f t="shared" ref="G239" si="96">G240</f>
        <v>188200</v>
      </c>
    </row>
    <row r="240" spans="1:7" s="22" customFormat="1" ht="45" x14ac:dyDescent="0.25">
      <c r="A240" s="35" t="s">
        <v>44</v>
      </c>
      <c r="B240" s="24">
        <v>851</v>
      </c>
      <c r="C240" s="20" t="s">
        <v>21</v>
      </c>
      <c r="D240" s="20" t="s">
        <v>18</v>
      </c>
      <c r="E240" s="20" t="s">
        <v>229</v>
      </c>
      <c r="F240" s="20" t="s">
        <v>45</v>
      </c>
      <c r="G240" s="33">
        <v>188200</v>
      </c>
    </row>
    <row r="241" spans="1:7" s="22" customFormat="1" ht="42.75" x14ac:dyDescent="0.25">
      <c r="A241" s="23" t="s">
        <v>146</v>
      </c>
      <c r="B241" s="51">
        <v>852</v>
      </c>
      <c r="C241" s="39"/>
      <c r="D241" s="39"/>
      <c r="E241" s="39"/>
      <c r="F241" s="20"/>
      <c r="G241" s="26">
        <f t="shared" ref="G241" si="97">G242+G247+G342</f>
        <v>183675557.28</v>
      </c>
    </row>
    <row r="242" spans="1:7" s="27" customFormat="1" ht="14.25" hidden="1" x14ac:dyDescent="0.25">
      <c r="A242" s="23" t="s">
        <v>37</v>
      </c>
      <c r="B242" s="51">
        <v>852</v>
      </c>
      <c r="C242" s="46" t="s">
        <v>3</v>
      </c>
      <c r="D242" s="46"/>
      <c r="E242" s="46"/>
      <c r="F242" s="25"/>
      <c r="G242" s="26">
        <f t="shared" ref="G242:G245" si="98">G243</f>
        <v>0</v>
      </c>
    </row>
    <row r="243" spans="1:7" s="31" customFormat="1" ht="28.5" hidden="1" x14ac:dyDescent="0.25">
      <c r="A243" s="28" t="s">
        <v>52</v>
      </c>
      <c r="B243" s="37">
        <v>852</v>
      </c>
      <c r="C243" s="47" t="s">
        <v>3</v>
      </c>
      <c r="D243" s="47" t="s">
        <v>5</v>
      </c>
      <c r="E243" s="47"/>
      <c r="F243" s="29"/>
      <c r="G243" s="30">
        <f t="shared" si="98"/>
        <v>0</v>
      </c>
    </row>
    <row r="244" spans="1:7" s="22" customFormat="1" ht="60" hidden="1" x14ac:dyDescent="0.25">
      <c r="A244" s="32" t="s">
        <v>230</v>
      </c>
      <c r="B244" s="24">
        <v>852</v>
      </c>
      <c r="C244" s="39" t="s">
        <v>3</v>
      </c>
      <c r="D244" s="39" t="s">
        <v>5</v>
      </c>
      <c r="E244" s="39" t="s">
        <v>231</v>
      </c>
      <c r="F244" s="20"/>
      <c r="G244" s="33">
        <f t="shared" si="98"/>
        <v>0</v>
      </c>
    </row>
    <row r="245" spans="1:7" s="22" customFormat="1" ht="45" hidden="1" x14ac:dyDescent="0.25">
      <c r="A245" s="35" t="s">
        <v>144</v>
      </c>
      <c r="B245" s="24">
        <v>852</v>
      </c>
      <c r="C245" s="39" t="s">
        <v>3</v>
      </c>
      <c r="D245" s="39" t="s">
        <v>5</v>
      </c>
      <c r="E245" s="39" t="s">
        <v>231</v>
      </c>
      <c r="F245" s="20" t="s">
        <v>43</v>
      </c>
      <c r="G245" s="33">
        <f t="shared" si="98"/>
        <v>0</v>
      </c>
    </row>
    <row r="246" spans="1:7" s="22" customFormat="1" ht="45" hidden="1" x14ac:dyDescent="0.25">
      <c r="A246" s="35" t="s">
        <v>44</v>
      </c>
      <c r="B246" s="24">
        <v>852</v>
      </c>
      <c r="C246" s="39" t="s">
        <v>3</v>
      </c>
      <c r="D246" s="39" t="s">
        <v>5</v>
      </c>
      <c r="E246" s="39" t="s">
        <v>231</v>
      </c>
      <c r="F246" s="20" t="s">
        <v>45</v>
      </c>
      <c r="G246" s="33"/>
    </row>
    <row r="247" spans="1:7" s="27" customFormat="1" x14ac:dyDescent="0.25">
      <c r="A247" s="23" t="s">
        <v>70</v>
      </c>
      <c r="B247" s="24">
        <v>852</v>
      </c>
      <c r="C247" s="25" t="s">
        <v>17</v>
      </c>
      <c r="D247" s="25"/>
      <c r="E247" s="25"/>
      <c r="F247" s="25"/>
      <c r="G247" s="26">
        <f t="shared" ref="G247" si="99">G248+G267+G301+G317+G323</f>
        <v>174657311.34999999</v>
      </c>
    </row>
    <row r="248" spans="1:7" s="31" customFormat="1" x14ac:dyDescent="0.25">
      <c r="A248" s="28" t="s">
        <v>86</v>
      </c>
      <c r="B248" s="24">
        <v>852</v>
      </c>
      <c r="C248" s="29" t="s">
        <v>17</v>
      </c>
      <c r="D248" s="29" t="s">
        <v>3</v>
      </c>
      <c r="E248" s="29"/>
      <c r="F248" s="29"/>
      <c r="G248" s="30">
        <f t="shared" ref="G248" si="100">G249+G258+G252+G255+G261+G264</f>
        <v>39737774</v>
      </c>
    </row>
    <row r="249" spans="1:7" s="31" customFormat="1" ht="75" x14ac:dyDescent="0.25">
      <c r="A249" s="32" t="s">
        <v>28</v>
      </c>
      <c r="B249" s="24">
        <v>852</v>
      </c>
      <c r="C249" s="20" t="s">
        <v>17</v>
      </c>
      <c r="D249" s="20" t="s">
        <v>3</v>
      </c>
      <c r="E249" s="20" t="s">
        <v>116</v>
      </c>
      <c r="F249" s="20"/>
      <c r="G249" s="33">
        <f t="shared" ref="G249:G250" si="101">G250</f>
        <v>28428452</v>
      </c>
    </row>
    <row r="250" spans="1:7" s="31" customFormat="1" ht="45" x14ac:dyDescent="0.25">
      <c r="A250" s="35" t="s">
        <v>74</v>
      </c>
      <c r="B250" s="24">
        <v>852</v>
      </c>
      <c r="C250" s="20" t="s">
        <v>17</v>
      </c>
      <c r="D250" s="20" t="s">
        <v>3</v>
      </c>
      <c r="E250" s="20" t="s">
        <v>116</v>
      </c>
      <c r="F250" s="20" t="s">
        <v>75</v>
      </c>
      <c r="G250" s="33">
        <f t="shared" si="101"/>
        <v>28428452</v>
      </c>
    </row>
    <row r="251" spans="1:7" s="31" customFormat="1" x14ac:dyDescent="0.25">
      <c r="A251" s="35" t="s">
        <v>139</v>
      </c>
      <c r="B251" s="24">
        <v>852</v>
      </c>
      <c r="C251" s="20" t="s">
        <v>17</v>
      </c>
      <c r="D251" s="20" t="s">
        <v>3</v>
      </c>
      <c r="E251" s="20" t="s">
        <v>116</v>
      </c>
      <c r="F251" s="20" t="s">
        <v>138</v>
      </c>
      <c r="G251" s="33">
        <v>28428452</v>
      </c>
    </row>
    <row r="252" spans="1:7" s="41" customFormat="1" ht="30" x14ac:dyDescent="0.25">
      <c r="A252" s="32" t="s">
        <v>25</v>
      </c>
      <c r="B252" s="24">
        <v>852</v>
      </c>
      <c r="C252" s="39" t="s">
        <v>17</v>
      </c>
      <c r="D252" s="39" t="s">
        <v>3</v>
      </c>
      <c r="E252" s="39" t="s">
        <v>232</v>
      </c>
      <c r="F252" s="39"/>
      <c r="G252" s="33">
        <f t="shared" ref="G252:G253" si="102">G253</f>
        <v>7740900</v>
      </c>
    </row>
    <row r="253" spans="1:7" s="41" customFormat="1" ht="45" x14ac:dyDescent="0.25">
      <c r="A253" s="35" t="s">
        <v>74</v>
      </c>
      <c r="B253" s="24">
        <v>852</v>
      </c>
      <c r="C253" s="39" t="s">
        <v>17</v>
      </c>
      <c r="D253" s="39" t="s">
        <v>3</v>
      </c>
      <c r="E253" s="39" t="s">
        <v>232</v>
      </c>
      <c r="F253" s="39" t="s">
        <v>75</v>
      </c>
      <c r="G253" s="33">
        <f t="shared" si="102"/>
        <v>7740900</v>
      </c>
    </row>
    <row r="254" spans="1:7" s="41" customFormat="1" x14ac:dyDescent="0.25">
      <c r="A254" s="35" t="s">
        <v>139</v>
      </c>
      <c r="B254" s="24">
        <v>852</v>
      </c>
      <c r="C254" s="39" t="s">
        <v>17</v>
      </c>
      <c r="D254" s="39" t="s">
        <v>3</v>
      </c>
      <c r="E254" s="39" t="s">
        <v>232</v>
      </c>
      <c r="F254" s="20" t="s">
        <v>138</v>
      </c>
      <c r="G254" s="33">
        <v>7740900</v>
      </c>
    </row>
    <row r="255" spans="1:7" s="31" customFormat="1" x14ac:dyDescent="0.25">
      <c r="A255" s="32" t="s">
        <v>233</v>
      </c>
      <c r="B255" s="24">
        <v>852</v>
      </c>
      <c r="C255" s="20" t="s">
        <v>17</v>
      </c>
      <c r="D255" s="20" t="s">
        <v>3</v>
      </c>
      <c r="E255" s="20" t="s">
        <v>234</v>
      </c>
      <c r="F255" s="20"/>
      <c r="G255" s="33">
        <f>G256</f>
        <v>252206</v>
      </c>
    </row>
    <row r="256" spans="1:7" s="31" customFormat="1" ht="45" x14ac:dyDescent="0.25">
      <c r="A256" s="35" t="s">
        <v>74</v>
      </c>
      <c r="B256" s="24">
        <v>852</v>
      </c>
      <c r="C256" s="20" t="s">
        <v>17</v>
      </c>
      <c r="D256" s="20" t="s">
        <v>3</v>
      </c>
      <c r="E256" s="20" t="s">
        <v>234</v>
      </c>
      <c r="F256" s="20" t="s">
        <v>75</v>
      </c>
      <c r="G256" s="33">
        <f t="shared" ref="G256" si="103">G257</f>
        <v>252206</v>
      </c>
    </row>
    <row r="257" spans="1:7" s="31" customFormat="1" x14ac:dyDescent="0.25">
      <c r="A257" s="35" t="s">
        <v>139</v>
      </c>
      <c r="B257" s="24">
        <v>852</v>
      </c>
      <c r="C257" s="20" t="s">
        <v>17</v>
      </c>
      <c r="D257" s="20" t="s">
        <v>3</v>
      </c>
      <c r="E257" s="20" t="s">
        <v>234</v>
      </c>
      <c r="F257" s="20" t="s">
        <v>138</v>
      </c>
      <c r="G257" s="33">
        <v>252206</v>
      </c>
    </row>
    <row r="258" spans="1:7" s="22" customFormat="1" ht="30" x14ac:dyDescent="0.25">
      <c r="A258" s="32" t="s">
        <v>235</v>
      </c>
      <c r="B258" s="24">
        <v>852</v>
      </c>
      <c r="C258" s="39" t="s">
        <v>17</v>
      </c>
      <c r="D258" s="39" t="s">
        <v>3</v>
      </c>
      <c r="E258" s="39" t="s">
        <v>236</v>
      </c>
      <c r="F258" s="39"/>
      <c r="G258" s="33">
        <f t="shared" ref="G258:G259" si="104">G259</f>
        <v>2728508</v>
      </c>
    </row>
    <row r="259" spans="1:7" s="22" customFormat="1" ht="45" x14ac:dyDescent="0.25">
      <c r="A259" s="35" t="s">
        <v>74</v>
      </c>
      <c r="B259" s="24">
        <v>852</v>
      </c>
      <c r="C259" s="39" t="s">
        <v>17</v>
      </c>
      <c r="D259" s="39" t="s">
        <v>3</v>
      </c>
      <c r="E259" s="39" t="s">
        <v>236</v>
      </c>
      <c r="F259" s="39" t="s">
        <v>75</v>
      </c>
      <c r="G259" s="33">
        <f t="shared" si="104"/>
        <v>2728508</v>
      </c>
    </row>
    <row r="260" spans="1:7" s="22" customFormat="1" x14ac:dyDescent="0.25">
      <c r="A260" s="35" t="s">
        <v>139</v>
      </c>
      <c r="B260" s="24">
        <v>852</v>
      </c>
      <c r="C260" s="39" t="s">
        <v>17</v>
      </c>
      <c r="D260" s="39" t="s">
        <v>3</v>
      </c>
      <c r="E260" s="39" t="s">
        <v>236</v>
      </c>
      <c r="F260" s="20" t="s">
        <v>138</v>
      </c>
      <c r="G260" s="33">
        <v>2728508</v>
      </c>
    </row>
    <row r="261" spans="1:7" s="22" customFormat="1" ht="45" x14ac:dyDescent="0.25">
      <c r="A261" s="32" t="s">
        <v>237</v>
      </c>
      <c r="B261" s="24">
        <v>852</v>
      </c>
      <c r="C261" s="39" t="s">
        <v>17</v>
      </c>
      <c r="D261" s="20" t="s">
        <v>3</v>
      </c>
      <c r="E261" s="39" t="s">
        <v>238</v>
      </c>
      <c r="F261" s="20"/>
      <c r="G261" s="33">
        <f t="shared" ref="G261:G262" si="105">G262</f>
        <v>83008</v>
      </c>
    </row>
    <row r="262" spans="1:7" s="22" customFormat="1" ht="45" x14ac:dyDescent="0.25">
      <c r="A262" s="35" t="s">
        <v>74</v>
      </c>
      <c r="B262" s="24">
        <v>852</v>
      </c>
      <c r="C262" s="20" t="s">
        <v>17</v>
      </c>
      <c r="D262" s="20" t="s">
        <v>3</v>
      </c>
      <c r="E262" s="39" t="s">
        <v>238</v>
      </c>
      <c r="F262" s="20" t="s">
        <v>75</v>
      </c>
      <c r="G262" s="33">
        <f t="shared" si="105"/>
        <v>83008</v>
      </c>
    </row>
    <row r="263" spans="1:7" s="22" customFormat="1" x14ac:dyDescent="0.25">
      <c r="A263" s="35" t="s">
        <v>139</v>
      </c>
      <c r="B263" s="24">
        <v>852</v>
      </c>
      <c r="C263" s="20" t="s">
        <v>17</v>
      </c>
      <c r="D263" s="20" t="s">
        <v>3</v>
      </c>
      <c r="E263" s="39" t="s">
        <v>238</v>
      </c>
      <c r="F263" s="20" t="s">
        <v>138</v>
      </c>
      <c r="G263" s="33">
        <v>83008</v>
      </c>
    </row>
    <row r="264" spans="1:7" s="31" customFormat="1" ht="90" x14ac:dyDescent="0.25">
      <c r="A264" s="32" t="s">
        <v>30</v>
      </c>
      <c r="B264" s="24">
        <v>852</v>
      </c>
      <c r="C264" s="20" t="s">
        <v>17</v>
      </c>
      <c r="D264" s="20" t="s">
        <v>3</v>
      </c>
      <c r="E264" s="20" t="s">
        <v>127</v>
      </c>
      <c r="F264" s="20"/>
      <c r="G264" s="33">
        <f t="shared" ref="G264:G265" si="106">G265</f>
        <v>504700</v>
      </c>
    </row>
    <row r="265" spans="1:7" s="31" customFormat="1" ht="45" x14ac:dyDescent="0.25">
      <c r="A265" s="35" t="s">
        <v>74</v>
      </c>
      <c r="B265" s="24">
        <v>852</v>
      </c>
      <c r="C265" s="20" t="s">
        <v>17</v>
      </c>
      <c r="D265" s="20" t="s">
        <v>3</v>
      </c>
      <c r="E265" s="20" t="s">
        <v>127</v>
      </c>
      <c r="F265" s="20" t="s">
        <v>75</v>
      </c>
      <c r="G265" s="33">
        <f t="shared" si="106"/>
        <v>504700</v>
      </c>
    </row>
    <row r="266" spans="1:7" s="31" customFormat="1" x14ac:dyDescent="0.25">
      <c r="A266" s="35" t="s">
        <v>139</v>
      </c>
      <c r="B266" s="24">
        <v>852</v>
      </c>
      <c r="C266" s="20" t="s">
        <v>17</v>
      </c>
      <c r="D266" s="20" t="s">
        <v>3</v>
      </c>
      <c r="E266" s="20" t="s">
        <v>127</v>
      </c>
      <c r="F266" s="20" t="s">
        <v>138</v>
      </c>
      <c r="G266" s="33">
        <v>504700</v>
      </c>
    </row>
    <row r="267" spans="1:7" s="31" customFormat="1" x14ac:dyDescent="0.25">
      <c r="A267" s="28" t="s">
        <v>71</v>
      </c>
      <c r="B267" s="24">
        <v>852</v>
      </c>
      <c r="C267" s="29" t="s">
        <v>17</v>
      </c>
      <c r="D267" s="29" t="s">
        <v>18</v>
      </c>
      <c r="E267" s="29"/>
      <c r="F267" s="29"/>
      <c r="G267" s="30">
        <f>G271+G277+G268+G292+G283+G295+G274+G280+G286+G289+G298</f>
        <v>107455083.40000001</v>
      </c>
    </row>
    <row r="268" spans="1:7" s="31" customFormat="1" ht="105" x14ac:dyDescent="0.25">
      <c r="A268" s="32" t="s">
        <v>123</v>
      </c>
      <c r="B268" s="24">
        <v>852</v>
      </c>
      <c r="C268" s="20" t="s">
        <v>17</v>
      </c>
      <c r="D268" s="20" t="s">
        <v>18</v>
      </c>
      <c r="E268" s="39" t="s">
        <v>117</v>
      </c>
      <c r="F268" s="20"/>
      <c r="G268" s="33">
        <f t="shared" ref="G268:G269" si="107">G269</f>
        <v>62462027</v>
      </c>
    </row>
    <row r="269" spans="1:7" s="31" customFormat="1" ht="45" x14ac:dyDescent="0.25">
      <c r="A269" s="35" t="s">
        <v>74</v>
      </c>
      <c r="B269" s="24">
        <v>852</v>
      </c>
      <c r="C269" s="20" t="s">
        <v>17</v>
      </c>
      <c r="D269" s="20" t="s">
        <v>18</v>
      </c>
      <c r="E269" s="39" t="s">
        <v>117</v>
      </c>
      <c r="F269" s="20" t="s">
        <v>75</v>
      </c>
      <c r="G269" s="33">
        <f t="shared" si="107"/>
        <v>62462027</v>
      </c>
    </row>
    <row r="270" spans="1:7" s="31" customFormat="1" x14ac:dyDescent="0.25">
      <c r="A270" s="35" t="s">
        <v>139</v>
      </c>
      <c r="B270" s="24">
        <v>852</v>
      </c>
      <c r="C270" s="20" t="s">
        <v>17</v>
      </c>
      <c r="D270" s="20" t="s">
        <v>18</v>
      </c>
      <c r="E270" s="39" t="s">
        <v>117</v>
      </c>
      <c r="F270" s="20" t="s">
        <v>138</v>
      </c>
      <c r="G270" s="33">
        <v>62462027</v>
      </c>
    </row>
    <row r="271" spans="1:7" s="22" customFormat="1" x14ac:dyDescent="0.25">
      <c r="A271" s="32" t="s">
        <v>26</v>
      </c>
      <c r="B271" s="24">
        <v>852</v>
      </c>
      <c r="C271" s="20" t="s">
        <v>17</v>
      </c>
      <c r="D271" s="20" t="s">
        <v>18</v>
      </c>
      <c r="E271" s="20" t="s">
        <v>239</v>
      </c>
      <c r="F271" s="20"/>
      <c r="G271" s="33">
        <f t="shared" ref="G271:G272" si="108">G272</f>
        <v>21831860</v>
      </c>
    </row>
    <row r="272" spans="1:7" s="22" customFormat="1" ht="45" x14ac:dyDescent="0.25">
      <c r="A272" s="35" t="s">
        <v>74</v>
      </c>
      <c r="B272" s="24">
        <v>852</v>
      </c>
      <c r="C272" s="20" t="s">
        <v>17</v>
      </c>
      <c r="D272" s="39" t="s">
        <v>18</v>
      </c>
      <c r="E272" s="20" t="s">
        <v>239</v>
      </c>
      <c r="F272" s="20" t="s">
        <v>75</v>
      </c>
      <c r="G272" s="33">
        <f t="shared" si="108"/>
        <v>21831860</v>
      </c>
    </row>
    <row r="273" spans="1:7" s="22" customFormat="1" x14ac:dyDescent="0.25">
      <c r="A273" s="35" t="s">
        <v>139</v>
      </c>
      <c r="B273" s="24">
        <v>852</v>
      </c>
      <c r="C273" s="20" t="s">
        <v>17</v>
      </c>
      <c r="D273" s="39" t="s">
        <v>18</v>
      </c>
      <c r="E273" s="20" t="s">
        <v>239</v>
      </c>
      <c r="F273" s="20" t="s">
        <v>138</v>
      </c>
      <c r="G273" s="33">
        <v>21831860</v>
      </c>
    </row>
    <row r="274" spans="1:7" s="22" customFormat="1" x14ac:dyDescent="0.25">
      <c r="A274" s="32" t="s">
        <v>233</v>
      </c>
      <c r="B274" s="24">
        <v>852</v>
      </c>
      <c r="C274" s="20" t="s">
        <v>17</v>
      </c>
      <c r="D274" s="39" t="s">
        <v>18</v>
      </c>
      <c r="E274" s="20" t="s">
        <v>234</v>
      </c>
      <c r="F274" s="20"/>
      <c r="G274" s="33">
        <f t="shared" ref="G274:G275" si="109">G275</f>
        <v>4553944.3099999996</v>
      </c>
    </row>
    <row r="275" spans="1:7" s="22" customFormat="1" ht="45" x14ac:dyDescent="0.25">
      <c r="A275" s="35" t="s">
        <v>74</v>
      </c>
      <c r="B275" s="24">
        <v>852</v>
      </c>
      <c r="C275" s="20" t="s">
        <v>17</v>
      </c>
      <c r="D275" s="39" t="s">
        <v>18</v>
      </c>
      <c r="E275" s="20" t="s">
        <v>234</v>
      </c>
      <c r="F275" s="20" t="s">
        <v>75</v>
      </c>
      <c r="G275" s="33">
        <f t="shared" si="109"/>
        <v>4553944.3099999996</v>
      </c>
    </row>
    <row r="276" spans="1:7" s="22" customFormat="1" x14ac:dyDescent="0.25">
      <c r="A276" s="35" t="s">
        <v>139</v>
      </c>
      <c r="B276" s="24">
        <v>852</v>
      </c>
      <c r="C276" s="20" t="s">
        <v>17</v>
      </c>
      <c r="D276" s="39" t="s">
        <v>18</v>
      </c>
      <c r="E276" s="20" t="s">
        <v>234</v>
      </c>
      <c r="F276" s="20" t="s">
        <v>138</v>
      </c>
      <c r="G276" s="33">
        <v>4553944.3099999996</v>
      </c>
    </row>
    <row r="277" spans="1:7" s="22" customFormat="1" ht="30" x14ac:dyDescent="0.25">
      <c r="A277" s="32" t="s">
        <v>235</v>
      </c>
      <c r="B277" s="24">
        <v>852</v>
      </c>
      <c r="C277" s="39" t="s">
        <v>17</v>
      </c>
      <c r="D277" s="39" t="s">
        <v>18</v>
      </c>
      <c r="E277" s="39" t="s">
        <v>236</v>
      </c>
      <c r="F277" s="20"/>
      <c r="G277" s="33">
        <f t="shared" ref="G277:G278" si="110">G278</f>
        <v>2509736</v>
      </c>
    </row>
    <row r="278" spans="1:7" s="22" customFormat="1" ht="45" x14ac:dyDescent="0.25">
      <c r="A278" s="35" t="s">
        <v>74</v>
      </c>
      <c r="B278" s="24">
        <v>852</v>
      </c>
      <c r="C278" s="20" t="s">
        <v>17</v>
      </c>
      <c r="D278" s="39" t="s">
        <v>18</v>
      </c>
      <c r="E278" s="39" t="s">
        <v>236</v>
      </c>
      <c r="F278" s="20" t="s">
        <v>75</v>
      </c>
      <c r="G278" s="33">
        <f t="shared" si="110"/>
        <v>2509736</v>
      </c>
    </row>
    <row r="279" spans="1:7" s="22" customFormat="1" x14ac:dyDescent="0.25">
      <c r="A279" s="35" t="s">
        <v>139</v>
      </c>
      <c r="B279" s="24">
        <v>852</v>
      </c>
      <c r="C279" s="20" t="s">
        <v>17</v>
      </c>
      <c r="D279" s="39" t="s">
        <v>18</v>
      </c>
      <c r="E279" s="39" t="s">
        <v>236</v>
      </c>
      <c r="F279" s="20" t="s">
        <v>138</v>
      </c>
      <c r="G279" s="33">
        <v>2509736</v>
      </c>
    </row>
    <row r="280" spans="1:7" s="22" customFormat="1" ht="45" x14ac:dyDescent="0.25">
      <c r="A280" s="32" t="s">
        <v>237</v>
      </c>
      <c r="B280" s="24">
        <v>852</v>
      </c>
      <c r="C280" s="39" t="s">
        <v>17</v>
      </c>
      <c r="D280" s="39" t="s">
        <v>18</v>
      </c>
      <c r="E280" s="39" t="s">
        <v>238</v>
      </c>
      <c r="F280" s="20"/>
      <c r="G280" s="33">
        <f t="shared" ref="G280:G281" si="111">G281</f>
        <v>541711.79</v>
      </c>
    </row>
    <row r="281" spans="1:7" s="22" customFormat="1" ht="45" x14ac:dyDescent="0.25">
      <c r="A281" s="35" t="s">
        <v>74</v>
      </c>
      <c r="B281" s="24">
        <v>852</v>
      </c>
      <c r="C281" s="20" t="s">
        <v>17</v>
      </c>
      <c r="D281" s="39" t="s">
        <v>18</v>
      </c>
      <c r="E281" s="39" t="s">
        <v>238</v>
      </c>
      <c r="F281" s="20" t="s">
        <v>75</v>
      </c>
      <c r="G281" s="33">
        <f t="shared" si="111"/>
        <v>541711.79</v>
      </c>
    </row>
    <row r="282" spans="1:7" s="22" customFormat="1" x14ac:dyDescent="0.25">
      <c r="A282" s="35" t="s">
        <v>139</v>
      </c>
      <c r="B282" s="24">
        <v>852</v>
      </c>
      <c r="C282" s="20" t="s">
        <v>17</v>
      </c>
      <c r="D282" s="39" t="s">
        <v>18</v>
      </c>
      <c r="E282" s="39" t="s">
        <v>238</v>
      </c>
      <c r="F282" s="20" t="s">
        <v>138</v>
      </c>
      <c r="G282" s="33">
        <v>541711.79</v>
      </c>
    </row>
    <row r="283" spans="1:7" s="31" customFormat="1" ht="60" hidden="1" x14ac:dyDescent="0.25">
      <c r="A283" s="36" t="s">
        <v>240</v>
      </c>
      <c r="B283" s="24">
        <v>852</v>
      </c>
      <c r="C283" s="20" t="s">
        <v>17</v>
      </c>
      <c r="D283" s="39" t="s">
        <v>18</v>
      </c>
      <c r="E283" s="20" t="s">
        <v>141</v>
      </c>
      <c r="F283" s="20"/>
      <c r="G283" s="33">
        <f t="shared" ref="G283:G284" si="112">G284</f>
        <v>0</v>
      </c>
    </row>
    <row r="284" spans="1:7" s="31" customFormat="1" ht="45" hidden="1" x14ac:dyDescent="0.25">
      <c r="A284" s="35" t="s">
        <v>74</v>
      </c>
      <c r="B284" s="24">
        <v>852</v>
      </c>
      <c r="C284" s="20" t="s">
        <v>17</v>
      </c>
      <c r="D284" s="39" t="s">
        <v>18</v>
      </c>
      <c r="E284" s="20" t="s">
        <v>141</v>
      </c>
      <c r="F284" s="20" t="s">
        <v>75</v>
      </c>
      <c r="G284" s="33">
        <f t="shared" si="112"/>
        <v>0</v>
      </c>
    </row>
    <row r="285" spans="1:7" s="31" customFormat="1" hidden="1" x14ac:dyDescent="0.25">
      <c r="A285" s="35" t="s">
        <v>132</v>
      </c>
      <c r="B285" s="24">
        <v>852</v>
      </c>
      <c r="C285" s="20" t="s">
        <v>17</v>
      </c>
      <c r="D285" s="39" t="s">
        <v>18</v>
      </c>
      <c r="E285" s="20" t="s">
        <v>141</v>
      </c>
      <c r="F285" s="20" t="s">
        <v>138</v>
      </c>
      <c r="G285" s="33"/>
    </row>
    <row r="286" spans="1:7" s="31" customFormat="1" ht="30" x14ac:dyDescent="0.25">
      <c r="A286" s="36" t="s">
        <v>281</v>
      </c>
      <c r="B286" s="24">
        <v>852</v>
      </c>
      <c r="C286" s="20" t="s">
        <v>17</v>
      </c>
      <c r="D286" s="39" t="s">
        <v>18</v>
      </c>
      <c r="E286" s="20" t="s">
        <v>282</v>
      </c>
      <c r="F286" s="20"/>
      <c r="G286" s="33">
        <f t="shared" ref="G286:G287" si="113">G287</f>
        <v>254691</v>
      </c>
    </row>
    <row r="287" spans="1:7" s="31" customFormat="1" ht="45" x14ac:dyDescent="0.25">
      <c r="A287" s="35" t="s">
        <v>74</v>
      </c>
      <c r="B287" s="24">
        <v>852</v>
      </c>
      <c r="C287" s="20" t="s">
        <v>17</v>
      </c>
      <c r="D287" s="39" t="s">
        <v>18</v>
      </c>
      <c r="E287" s="20" t="s">
        <v>282</v>
      </c>
      <c r="F287" s="20" t="s">
        <v>75</v>
      </c>
      <c r="G287" s="33">
        <f t="shared" si="113"/>
        <v>254691</v>
      </c>
    </row>
    <row r="288" spans="1:7" s="31" customFormat="1" x14ac:dyDescent="0.25">
      <c r="A288" s="35" t="s">
        <v>132</v>
      </c>
      <c r="B288" s="24">
        <v>852</v>
      </c>
      <c r="C288" s="20" t="s">
        <v>17</v>
      </c>
      <c r="D288" s="39" t="s">
        <v>18</v>
      </c>
      <c r="E288" s="20" t="s">
        <v>282</v>
      </c>
      <c r="F288" s="20" t="s">
        <v>138</v>
      </c>
      <c r="G288" s="33">
        <v>254691</v>
      </c>
    </row>
    <row r="289" spans="1:7" s="31" customFormat="1" ht="45" x14ac:dyDescent="0.25">
      <c r="A289" s="36" t="s">
        <v>283</v>
      </c>
      <c r="B289" s="24">
        <v>852</v>
      </c>
      <c r="C289" s="20" t="s">
        <v>17</v>
      </c>
      <c r="D289" s="39" t="s">
        <v>18</v>
      </c>
      <c r="E289" s="20" t="s">
        <v>284</v>
      </c>
      <c r="F289" s="20"/>
      <c r="G289" s="33">
        <f t="shared" ref="G289:G290" si="114">G290</f>
        <v>9775181.3000000007</v>
      </c>
    </row>
    <row r="290" spans="1:7" s="31" customFormat="1" ht="45" x14ac:dyDescent="0.25">
      <c r="A290" s="35" t="s">
        <v>74</v>
      </c>
      <c r="B290" s="24">
        <v>852</v>
      </c>
      <c r="C290" s="20" t="s">
        <v>17</v>
      </c>
      <c r="D290" s="39" t="s">
        <v>18</v>
      </c>
      <c r="E290" s="20" t="s">
        <v>284</v>
      </c>
      <c r="F290" s="20" t="s">
        <v>75</v>
      </c>
      <c r="G290" s="33">
        <f t="shared" si="114"/>
        <v>9775181.3000000007</v>
      </c>
    </row>
    <row r="291" spans="1:7" s="31" customFormat="1" x14ac:dyDescent="0.25">
      <c r="A291" s="35" t="s">
        <v>132</v>
      </c>
      <c r="B291" s="24">
        <v>852</v>
      </c>
      <c r="C291" s="20" t="s">
        <v>17</v>
      </c>
      <c r="D291" s="39" t="s">
        <v>18</v>
      </c>
      <c r="E291" s="20" t="s">
        <v>284</v>
      </c>
      <c r="F291" s="20" t="s">
        <v>138</v>
      </c>
      <c r="G291" s="33">
        <v>9775181.3000000007</v>
      </c>
    </row>
    <row r="292" spans="1:7" s="31" customFormat="1" ht="90" x14ac:dyDescent="0.25">
      <c r="A292" s="32" t="s">
        <v>30</v>
      </c>
      <c r="B292" s="24">
        <v>852</v>
      </c>
      <c r="C292" s="20" t="s">
        <v>17</v>
      </c>
      <c r="D292" s="20" t="s">
        <v>18</v>
      </c>
      <c r="E292" s="20" t="s">
        <v>127</v>
      </c>
      <c r="F292" s="20"/>
      <c r="G292" s="33">
        <f t="shared" ref="G292:G293" si="115">G293</f>
        <v>1882900</v>
      </c>
    </row>
    <row r="293" spans="1:7" s="31" customFormat="1" ht="45" x14ac:dyDescent="0.25">
      <c r="A293" s="35" t="s">
        <v>74</v>
      </c>
      <c r="B293" s="24">
        <v>852</v>
      </c>
      <c r="C293" s="20" t="s">
        <v>17</v>
      </c>
      <c r="D293" s="20" t="s">
        <v>18</v>
      </c>
      <c r="E293" s="20" t="s">
        <v>127</v>
      </c>
      <c r="F293" s="20" t="s">
        <v>75</v>
      </c>
      <c r="G293" s="33">
        <f t="shared" si="115"/>
        <v>1882900</v>
      </c>
    </row>
    <row r="294" spans="1:7" s="31" customFormat="1" x14ac:dyDescent="0.25">
      <c r="A294" s="35" t="s">
        <v>139</v>
      </c>
      <c r="B294" s="24">
        <v>852</v>
      </c>
      <c r="C294" s="20" t="s">
        <v>17</v>
      </c>
      <c r="D294" s="20" t="s">
        <v>18</v>
      </c>
      <c r="E294" s="20" t="s">
        <v>127</v>
      </c>
      <c r="F294" s="20" t="s">
        <v>138</v>
      </c>
      <c r="G294" s="33">
        <v>1882900</v>
      </c>
    </row>
    <row r="295" spans="1:7" s="31" customFormat="1" ht="30" x14ac:dyDescent="0.25">
      <c r="A295" s="32" t="s">
        <v>241</v>
      </c>
      <c r="B295" s="24">
        <v>852</v>
      </c>
      <c r="C295" s="20" t="s">
        <v>17</v>
      </c>
      <c r="D295" s="39" t="s">
        <v>18</v>
      </c>
      <c r="E295" s="20" t="s">
        <v>130</v>
      </c>
      <c r="F295" s="20"/>
      <c r="G295" s="33">
        <f t="shared" ref="G295:G296" si="116">G296</f>
        <v>472320</v>
      </c>
    </row>
    <row r="296" spans="1:7" s="31" customFormat="1" ht="45" x14ac:dyDescent="0.25">
      <c r="A296" s="35" t="s">
        <v>74</v>
      </c>
      <c r="B296" s="24">
        <v>852</v>
      </c>
      <c r="C296" s="20" t="s">
        <v>17</v>
      </c>
      <c r="D296" s="39" t="s">
        <v>18</v>
      </c>
      <c r="E296" s="20" t="s">
        <v>130</v>
      </c>
      <c r="F296" s="20" t="s">
        <v>75</v>
      </c>
      <c r="G296" s="33">
        <f t="shared" si="116"/>
        <v>472320</v>
      </c>
    </row>
    <row r="297" spans="1:7" s="31" customFormat="1" x14ac:dyDescent="0.25">
      <c r="A297" s="35" t="s">
        <v>139</v>
      </c>
      <c r="B297" s="24">
        <v>852</v>
      </c>
      <c r="C297" s="20" t="s">
        <v>17</v>
      </c>
      <c r="D297" s="39" t="s">
        <v>18</v>
      </c>
      <c r="E297" s="20" t="s">
        <v>130</v>
      </c>
      <c r="F297" s="20" t="s">
        <v>138</v>
      </c>
      <c r="G297" s="33">
        <v>472320</v>
      </c>
    </row>
    <row r="298" spans="1:7" s="31" customFormat="1" ht="60" x14ac:dyDescent="0.25">
      <c r="A298" s="36" t="s">
        <v>240</v>
      </c>
      <c r="B298" s="24">
        <v>852</v>
      </c>
      <c r="C298" s="20" t="s">
        <v>17</v>
      </c>
      <c r="D298" s="39" t="s">
        <v>18</v>
      </c>
      <c r="E298" s="20" t="s">
        <v>285</v>
      </c>
      <c r="F298" s="20"/>
      <c r="G298" s="33">
        <f>G299</f>
        <v>3170712</v>
      </c>
    </row>
    <row r="299" spans="1:7" s="31" customFormat="1" ht="45" x14ac:dyDescent="0.25">
      <c r="A299" s="35" t="s">
        <v>74</v>
      </c>
      <c r="B299" s="24">
        <v>852</v>
      </c>
      <c r="C299" s="20" t="s">
        <v>17</v>
      </c>
      <c r="D299" s="39" t="s">
        <v>18</v>
      </c>
      <c r="E299" s="20" t="s">
        <v>285</v>
      </c>
      <c r="F299" s="20" t="s">
        <v>75</v>
      </c>
      <c r="G299" s="33">
        <f>G300</f>
        <v>3170712</v>
      </c>
    </row>
    <row r="300" spans="1:7" s="31" customFormat="1" x14ac:dyDescent="0.25">
      <c r="A300" s="35" t="s">
        <v>132</v>
      </c>
      <c r="B300" s="24">
        <v>852</v>
      </c>
      <c r="C300" s="20" t="s">
        <v>17</v>
      </c>
      <c r="D300" s="39" t="s">
        <v>18</v>
      </c>
      <c r="E300" s="20" t="s">
        <v>285</v>
      </c>
      <c r="F300" s="20" t="s">
        <v>138</v>
      </c>
      <c r="G300" s="33">
        <v>3170712</v>
      </c>
    </row>
    <row r="301" spans="1:7" s="31" customFormat="1" ht="14.25" x14ac:dyDescent="0.25">
      <c r="A301" s="28" t="s">
        <v>147</v>
      </c>
      <c r="B301" s="37">
        <v>852</v>
      </c>
      <c r="C301" s="29" t="s">
        <v>17</v>
      </c>
      <c r="D301" s="47" t="s">
        <v>7</v>
      </c>
      <c r="E301" s="29"/>
      <c r="F301" s="29"/>
      <c r="G301" s="30">
        <f t="shared" ref="G301" si="117">G302+G305+G308+G311+G314</f>
        <v>11689934</v>
      </c>
    </row>
    <row r="302" spans="1:7" s="22" customFormat="1" ht="30" x14ac:dyDescent="0.25">
      <c r="A302" s="32" t="s">
        <v>27</v>
      </c>
      <c r="B302" s="24">
        <v>852</v>
      </c>
      <c r="C302" s="39" t="s">
        <v>17</v>
      </c>
      <c r="D302" s="39" t="s">
        <v>7</v>
      </c>
      <c r="E302" s="39" t="s">
        <v>242</v>
      </c>
      <c r="F302" s="20"/>
      <c r="G302" s="33">
        <f t="shared" ref="G302:G303" si="118">G303</f>
        <v>10252464</v>
      </c>
    </row>
    <row r="303" spans="1:7" s="22" customFormat="1" ht="45" x14ac:dyDescent="0.25">
      <c r="A303" s="35" t="s">
        <v>74</v>
      </c>
      <c r="B303" s="24">
        <v>852</v>
      </c>
      <c r="C303" s="20" t="s">
        <v>17</v>
      </c>
      <c r="D303" s="39" t="s">
        <v>7</v>
      </c>
      <c r="E303" s="39" t="s">
        <v>242</v>
      </c>
      <c r="F303" s="20" t="s">
        <v>75</v>
      </c>
      <c r="G303" s="33">
        <f t="shared" si="118"/>
        <v>10252464</v>
      </c>
    </row>
    <row r="304" spans="1:7" s="22" customFormat="1" x14ac:dyDescent="0.25">
      <c r="A304" s="35" t="s">
        <v>139</v>
      </c>
      <c r="B304" s="24">
        <v>852</v>
      </c>
      <c r="C304" s="20" t="s">
        <v>17</v>
      </c>
      <c r="D304" s="20" t="s">
        <v>7</v>
      </c>
      <c r="E304" s="39" t="s">
        <v>242</v>
      </c>
      <c r="F304" s="20" t="s">
        <v>138</v>
      </c>
      <c r="G304" s="33">
        <v>10252464</v>
      </c>
    </row>
    <row r="305" spans="1:7" s="22" customFormat="1" x14ac:dyDescent="0.25">
      <c r="A305" s="32" t="s">
        <v>233</v>
      </c>
      <c r="B305" s="24">
        <v>852</v>
      </c>
      <c r="C305" s="20" t="s">
        <v>17</v>
      </c>
      <c r="D305" s="20" t="s">
        <v>7</v>
      </c>
      <c r="E305" s="20" t="s">
        <v>234</v>
      </c>
      <c r="F305" s="20"/>
      <c r="G305" s="33">
        <f t="shared" ref="G305:G306" si="119">G306</f>
        <v>1035678</v>
      </c>
    </row>
    <row r="306" spans="1:7" s="22" customFormat="1" ht="45" x14ac:dyDescent="0.25">
      <c r="A306" s="35" t="s">
        <v>74</v>
      </c>
      <c r="B306" s="24">
        <v>852</v>
      </c>
      <c r="C306" s="20" t="s">
        <v>17</v>
      </c>
      <c r="D306" s="20" t="s">
        <v>7</v>
      </c>
      <c r="E306" s="20" t="s">
        <v>234</v>
      </c>
      <c r="F306" s="20" t="s">
        <v>75</v>
      </c>
      <c r="G306" s="33">
        <f t="shared" si="119"/>
        <v>1035678</v>
      </c>
    </row>
    <row r="307" spans="1:7" s="22" customFormat="1" x14ac:dyDescent="0.25">
      <c r="A307" s="35" t="s">
        <v>139</v>
      </c>
      <c r="B307" s="24">
        <v>852</v>
      </c>
      <c r="C307" s="20" t="s">
        <v>17</v>
      </c>
      <c r="D307" s="39" t="s">
        <v>7</v>
      </c>
      <c r="E307" s="20" t="s">
        <v>234</v>
      </c>
      <c r="F307" s="20" t="s">
        <v>138</v>
      </c>
      <c r="G307" s="33">
        <v>1035678</v>
      </c>
    </row>
    <row r="308" spans="1:7" s="22" customFormat="1" ht="45" hidden="1" x14ac:dyDescent="0.25">
      <c r="A308" s="32" t="s">
        <v>237</v>
      </c>
      <c r="B308" s="24">
        <v>852</v>
      </c>
      <c r="C308" s="39" t="s">
        <v>17</v>
      </c>
      <c r="D308" s="39" t="s">
        <v>7</v>
      </c>
      <c r="E308" s="39" t="s">
        <v>238</v>
      </c>
      <c r="F308" s="20"/>
      <c r="G308" s="33">
        <f t="shared" ref="G308:G309" si="120">G309</f>
        <v>0</v>
      </c>
    </row>
    <row r="309" spans="1:7" s="22" customFormat="1" ht="45" hidden="1" x14ac:dyDescent="0.25">
      <c r="A309" s="35" t="s">
        <v>74</v>
      </c>
      <c r="B309" s="24">
        <v>852</v>
      </c>
      <c r="C309" s="20" t="s">
        <v>17</v>
      </c>
      <c r="D309" s="39" t="s">
        <v>7</v>
      </c>
      <c r="E309" s="39" t="s">
        <v>238</v>
      </c>
      <c r="F309" s="20" t="s">
        <v>75</v>
      </c>
      <c r="G309" s="33">
        <f t="shared" si="120"/>
        <v>0</v>
      </c>
    </row>
    <row r="310" spans="1:7" s="22" customFormat="1" hidden="1" x14ac:dyDescent="0.25">
      <c r="A310" s="35" t="s">
        <v>139</v>
      </c>
      <c r="B310" s="24">
        <v>852</v>
      </c>
      <c r="C310" s="20" t="s">
        <v>17</v>
      </c>
      <c r="D310" s="39" t="s">
        <v>7</v>
      </c>
      <c r="E310" s="39" t="s">
        <v>238</v>
      </c>
      <c r="F310" s="20" t="s">
        <v>138</v>
      </c>
      <c r="G310" s="33"/>
    </row>
    <row r="311" spans="1:7" s="22" customFormat="1" ht="30" x14ac:dyDescent="0.25">
      <c r="A311" s="36" t="s">
        <v>243</v>
      </c>
      <c r="B311" s="24">
        <v>852</v>
      </c>
      <c r="C311" s="39" t="s">
        <v>17</v>
      </c>
      <c r="D311" s="39" t="s">
        <v>7</v>
      </c>
      <c r="E311" s="39" t="s">
        <v>244</v>
      </c>
      <c r="F311" s="20"/>
      <c r="G311" s="33">
        <f t="shared" ref="G311:G312" si="121">G312</f>
        <v>213192</v>
      </c>
    </row>
    <row r="312" spans="1:7" s="22" customFormat="1" ht="45" x14ac:dyDescent="0.25">
      <c r="A312" s="35" t="s">
        <v>74</v>
      </c>
      <c r="B312" s="24">
        <v>852</v>
      </c>
      <c r="C312" s="20" t="s">
        <v>17</v>
      </c>
      <c r="D312" s="39" t="s">
        <v>7</v>
      </c>
      <c r="E312" s="39" t="s">
        <v>244</v>
      </c>
      <c r="F312" s="20" t="s">
        <v>75</v>
      </c>
      <c r="G312" s="33">
        <f t="shared" si="121"/>
        <v>213192</v>
      </c>
    </row>
    <row r="313" spans="1:7" s="22" customFormat="1" x14ac:dyDescent="0.25">
      <c r="A313" s="35" t="s">
        <v>139</v>
      </c>
      <c r="B313" s="24">
        <v>852</v>
      </c>
      <c r="C313" s="20" t="s">
        <v>17</v>
      </c>
      <c r="D313" s="39" t="s">
        <v>7</v>
      </c>
      <c r="E313" s="39" t="s">
        <v>244</v>
      </c>
      <c r="F313" s="20" t="s">
        <v>138</v>
      </c>
      <c r="G313" s="33">
        <v>213192</v>
      </c>
    </row>
    <row r="314" spans="1:7" s="31" customFormat="1" ht="90" x14ac:dyDescent="0.25">
      <c r="A314" s="32" t="s">
        <v>30</v>
      </c>
      <c r="B314" s="24">
        <v>852</v>
      </c>
      <c r="C314" s="20" t="s">
        <v>17</v>
      </c>
      <c r="D314" s="20" t="s">
        <v>7</v>
      </c>
      <c r="E314" s="20" t="s">
        <v>127</v>
      </c>
      <c r="F314" s="20"/>
      <c r="G314" s="33">
        <f t="shared" ref="G314:G315" si="122">G315</f>
        <v>188600</v>
      </c>
    </row>
    <row r="315" spans="1:7" s="31" customFormat="1" ht="45" x14ac:dyDescent="0.25">
      <c r="A315" s="35" t="s">
        <v>74</v>
      </c>
      <c r="B315" s="24">
        <v>852</v>
      </c>
      <c r="C315" s="20" t="s">
        <v>17</v>
      </c>
      <c r="D315" s="20" t="s">
        <v>7</v>
      </c>
      <c r="E315" s="20" t="s">
        <v>127</v>
      </c>
      <c r="F315" s="20" t="s">
        <v>75</v>
      </c>
      <c r="G315" s="33">
        <f t="shared" si="122"/>
        <v>188600</v>
      </c>
    </row>
    <row r="316" spans="1:7" s="31" customFormat="1" x14ac:dyDescent="0.25">
      <c r="A316" s="35" t="s">
        <v>139</v>
      </c>
      <c r="B316" s="24">
        <v>852</v>
      </c>
      <c r="C316" s="20" t="s">
        <v>17</v>
      </c>
      <c r="D316" s="20" t="s">
        <v>7</v>
      </c>
      <c r="E316" s="20" t="s">
        <v>127</v>
      </c>
      <c r="F316" s="20" t="s">
        <v>138</v>
      </c>
      <c r="G316" s="33">
        <v>188600</v>
      </c>
    </row>
    <row r="317" spans="1:7" s="22" customFormat="1" x14ac:dyDescent="0.25">
      <c r="A317" s="28" t="s">
        <v>148</v>
      </c>
      <c r="B317" s="24">
        <v>852</v>
      </c>
      <c r="C317" s="29" t="s">
        <v>17</v>
      </c>
      <c r="D317" s="29" t="s">
        <v>17</v>
      </c>
      <c r="E317" s="29"/>
      <c r="F317" s="29"/>
      <c r="G317" s="30">
        <f t="shared" ref="G317" si="123">G318</f>
        <v>123416.1</v>
      </c>
    </row>
    <row r="318" spans="1:7" s="22" customFormat="1" ht="30" x14ac:dyDescent="0.25">
      <c r="A318" s="32" t="s">
        <v>245</v>
      </c>
      <c r="B318" s="24">
        <v>852</v>
      </c>
      <c r="C318" s="20" t="s">
        <v>17</v>
      </c>
      <c r="D318" s="20" t="s">
        <v>17</v>
      </c>
      <c r="E318" s="39" t="s">
        <v>246</v>
      </c>
      <c r="F318" s="20"/>
      <c r="G318" s="33">
        <f t="shared" ref="G318" si="124">G319+G321</f>
        <v>123416.1</v>
      </c>
    </row>
    <row r="319" spans="1:7" s="22" customFormat="1" ht="90" x14ac:dyDescent="0.25">
      <c r="A319" s="34" t="s">
        <v>39</v>
      </c>
      <c r="B319" s="24">
        <v>852</v>
      </c>
      <c r="C319" s="20" t="s">
        <v>17</v>
      </c>
      <c r="D319" s="20" t="s">
        <v>17</v>
      </c>
      <c r="E319" s="39" t="s">
        <v>246</v>
      </c>
      <c r="F319" s="20" t="s">
        <v>40</v>
      </c>
      <c r="G319" s="33">
        <f t="shared" ref="G319" si="125">G320</f>
        <v>3150</v>
      </c>
    </row>
    <row r="320" spans="1:7" s="22" customFormat="1" ht="30" x14ac:dyDescent="0.25">
      <c r="A320" s="35" t="s">
        <v>60</v>
      </c>
      <c r="B320" s="24">
        <v>852</v>
      </c>
      <c r="C320" s="20" t="s">
        <v>17</v>
      </c>
      <c r="D320" s="20" t="s">
        <v>17</v>
      </c>
      <c r="E320" s="39" t="s">
        <v>246</v>
      </c>
      <c r="F320" s="20" t="s">
        <v>61</v>
      </c>
      <c r="G320" s="33">
        <v>3150</v>
      </c>
    </row>
    <row r="321" spans="1:7" s="22" customFormat="1" ht="45" x14ac:dyDescent="0.25">
      <c r="A321" s="35" t="s">
        <v>144</v>
      </c>
      <c r="B321" s="24">
        <v>852</v>
      </c>
      <c r="C321" s="20" t="s">
        <v>17</v>
      </c>
      <c r="D321" s="20" t="s">
        <v>17</v>
      </c>
      <c r="E321" s="39" t="s">
        <v>246</v>
      </c>
      <c r="F321" s="20" t="s">
        <v>43</v>
      </c>
      <c r="G321" s="33">
        <f t="shared" ref="G321" si="126">G322</f>
        <v>120266.1</v>
      </c>
    </row>
    <row r="322" spans="1:7" s="22" customFormat="1" ht="45" x14ac:dyDescent="0.25">
      <c r="A322" s="35" t="s">
        <v>44</v>
      </c>
      <c r="B322" s="24">
        <v>852</v>
      </c>
      <c r="C322" s="20" t="s">
        <v>17</v>
      </c>
      <c r="D322" s="20" t="s">
        <v>17</v>
      </c>
      <c r="E322" s="39" t="s">
        <v>246</v>
      </c>
      <c r="F322" s="20" t="s">
        <v>45</v>
      </c>
      <c r="G322" s="33">
        <v>120266.1</v>
      </c>
    </row>
    <row r="323" spans="1:7" s="22" customFormat="1" ht="28.5" x14ac:dyDescent="0.25">
      <c r="A323" s="28" t="s">
        <v>87</v>
      </c>
      <c r="B323" s="24">
        <v>852</v>
      </c>
      <c r="C323" s="29" t="s">
        <v>17</v>
      </c>
      <c r="D323" s="29" t="s">
        <v>8</v>
      </c>
      <c r="E323" s="29"/>
      <c r="F323" s="29"/>
      <c r="G323" s="30">
        <f>G324+G327+G336+G339</f>
        <v>15651103.850000001</v>
      </c>
    </row>
    <row r="324" spans="1:7" s="22" customFormat="1" ht="45" x14ac:dyDescent="0.25">
      <c r="A324" s="32" t="s">
        <v>24</v>
      </c>
      <c r="B324" s="24">
        <v>852</v>
      </c>
      <c r="C324" s="20" t="s">
        <v>17</v>
      </c>
      <c r="D324" s="20" t="s">
        <v>8</v>
      </c>
      <c r="E324" s="20" t="s">
        <v>247</v>
      </c>
      <c r="F324" s="20"/>
      <c r="G324" s="33">
        <f t="shared" ref="G324:G325" si="127">G325</f>
        <v>1061243.3799999999</v>
      </c>
    </row>
    <row r="325" spans="1:7" s="22" customFormat="1" ht="90" x14ac:dyDescent="0.25">
      <c r="A325" s="34" t="s">
        <v>39</v>
      </c>
      <c r="B325" s="24">
        <v>852</v>
      </c>
      <c r="C325" s="20" t="s">
        <v>17</v>
      </c>
      <c r="D325" s="20" t="s">
        <v>8</v>
      </c>
      <c r="E325" s="20" t="s">
        <v>247</v>
      </c>
      <c r="F325" s="20" t="s">
        <v>40</v>
      </c>
      <c r="G325" s="33">
        <f t="shared" si="127"/>
        <v>1061243.3799999999</v>
      </c>
    </row>
    <row r="326" spans="1:7" s="22" customFormat="1" ht="34.5" customHeight="1" x14ac:dyDescent="0.25">
      <c r="A326" s="34" t="s">
        <v>41</v>
      </c>
      <c r="B326" s="24">
        <v>852</v>
      </c>
      <c r="C326" s="20" t="s">
        <v>17</v>
      </c>
      <c r="D326" s="20" t="s">
        <v>8</v>
      </c>
      <c r="E326" s="20" t="s">
        <v>247</v>
      </c>
      <c r="F326" s="20" t="s">
        <v>42</v>
      </c>
      <c r="G326" s="33">
        <f>818401.94+1000+241841.44</f>
        <v>1061243.3799999999</v>
      </c>
    </row>
    <row r="327" spans="1:7" s="22" customFormat="1" ht="60" x14ac:dyDescent="0.25">
      <c r="A327" s="32" t="s">
        <v>248</v>
      </c>
      <c r="B327" s="24">
        <v>852</v>
      </c>
      <c r="C327" s="20" t="s">
        <v>17</v>
      </c>
      <c r="D327" s="20" t="s">
        <v>8</v>
      </c>
      <c r="E327" s="20" t="s">
        <v>249</v>
      </c>
      <c r="F327" s="20"/>
      <c r="G327" s="33">
        <f>G328+G330+G332+G334</f>
        <v>13151360.470000001</v>
      </c>
    </row>
    <row r="328" spans="1:7" s="22" customFormat="1" ht="90" x14ac:dyDescent="0.25">
      <c r="A328" s="34" t="s">
        <v>39</v>
      </c>
      <c r="B328" s="24">
        <v>852</v>
      </c>
      <c r="C328" s="20" t="s">
        <v>17</v>
      </c>
      <c r="D328" s="20" t="s">
        <v>8</v>
      </c>
      <c r="E328" s="20" t="s">
        <v>249</v>
      </c>
      <c r="F328" s="20" t="s">
        <v>40</v>
      </c>
      <c r="G328" s="33">
        <f t="shared" ref="G328" si="128">G329</f>
        <v>12052521.75</v>
      </c>
    </row>
    <row r="329" spans="1:7" s="22" customFormat="1" ht="45" x14ac:dyDescent="0.25">
      <c r="A329" s="34" t="s">
        <v>41</v>
      </c>
      <c r="B329" s="24">
        <v>852</v>
      </c>
      <c r="C329" s="20" t="s">
        <v>17</v>
      </c>
      <c r="D329" s="20" t="s">
        <v>8</v>
      </c>
      <c r="E329" s="20" t="s">
        <v>249</v>
      </c>
      <c r="F329" s="20" t="s">
        <v>42</v>
      </c>
      <c r="G329" s="33">
        <v>12052521.75</v>
      </c>
    </row>
    <row r="330" spans="1:7" s="22" customFormat="1" ht="45" x14ac:dyDescent="0.25">
      <c r="A330" s="35" t="s">
        <v>144</v>
      </c>
      <c r="B330" s="24">
        <v>852</v>
      </c>
      <c r="C330" s="20" t="s">
        <v>17</v>
      </c>
      <c r="D330" s="20" t="s">
        <v>8</v>
      </c>
      <c r="E330" s="20" t="s">
        <v>249</v>
      </c>
      <c r="F330" s="20" t="s">
        <v>43</v>
      </c>
      <c r="G330" s="33">
        <f t="shared" ref="G330" si="129">G331</f>
        <v>1058238.49</v>
      </c>
    </row>
    <row r="331" spans="1:7" s="22" customFormat="1" ht="45" x14ac:dyDescent="0.25">
      <c r="A331" s="35" t="s">
        <v>44</v>
      </c>
      <c r="B331" s="24">
        <v>852</v>
      </c>
      <c r="C331" s="20" t="s">
        <v>17</v>
      </c>
      <c r="D331" s="20" t="s">
        <v>8</v>
      </c>
      <c r="E331" s="20" t="s">
        <v>249</v>
      </c>
      <c r="F331" s="20" t="s">
        <v>45</v>
      </c>
      <c r="G331" s="33">
        <v>1058238.49</v>
      </c>
    </row>
    <row r="332" spans="1:7" s="22" customFormat="1" ht="30" x14ac:dyDescent="0.25">
      <c r="A332" s="35" t="s">
        <v>79</v>
      </c>
      <c r="B332" s="24">
        <v>852</v>
      </c>
      <c r="C332" s="20" t="s">
        <v>17</v>
      </c>
      <c r="D332" s="20" t="s">
        <v>8</v>
      </c>
      <c r="E332" s="20" t="s">
        <v>249</v>
      </c>
      <c r="F332" s="20" t="s">
        <v>80</v>
      </c>
      <c r="G332" s="33">
        <f>G333</f>
        <v>11087.23</v>
      </c>
    </row>
    <row r="333" spans="1:7" s="22" customFormat="1" ht="45" x14ac:dyDescent="0.25">
      <c r="A333" s="34" t="s">
        <v>140</v>
      </c>
      <c r="B333" s="24">
        <v>852</v>
      </c>
      <c r="C333" s="20" t="s">
        <v>17</v>
      </c>
      <c r="D333" s="20" t="s">
        <v>8</v>
      </c>
      <c r="E333" s="20" t="s">
        <v>249</v>
      </c>
      <c r="F333" s="20" t="s">
        <v>137</v>
      </c>
      <c r="G333" s="33">
        <v>11087.23</v>
      </c>
    </row>
    <row r="334" spans="1:7" s="22" customFormat="1" x14ac:dyDescent="0.25">
      <c r="A334" s="35" t="s">
        <v>46</v>
      </c>
      <c r="B334" s="24">
        <v>852</v>
      </c>
      <c r="C334" s="20" t="s">
        <v>17</v>
      </c>
      <c r="D334" s="20" t="s">
        <v>8</v>
      </c>
      <c r="E334" s="20" t="s">
        <v>249</v>
      </c>
      <c r="F334" s="20" t="s">
        <v>47</v>
      </c>
      <c r="G334" s="33">
        <f t="shared" ref="G334" si="130">G335</f>
        <v>29513</v>
      </c>
    </row>
    <row r="335" spans="1:7" s="22" customFormat="1" x14ac:dyDescent="0.25">
      <c r="A335" s="35" t="s">
        <v>113</v>
      </c>
      <c r="B335" s="24">
        <v>852</v>
      </c>
      <c r="C335" s="20" t="s">
        <v>17</v>
      </c>
      <c r="D335" s="20" t="s">
        <v>8</v>
      </c>
      <c r="E335" s="20" t="s">
        <v>249</v>
      </c>
      <c r="F335" s="20" t="s">
        <v>114</v>
      </c>
      <c r="G335" s="33">
        <v>29513</v>
      </c>
    </row>
    <row r="336" spans="1:7" s="31" customFormat="1" ht="90" x14ac:dyDescent="0.25">
      <c r="A336" s="32" t="s">
        <v>30</v>
      </c>
      <c r="B336" s="24">
        <v>852</v>
      </c>
      <c r="C336" s="20" t="s">
        <v>17</v>
      </c>
      <c r="D336" s="20" t="s">
        <v>8</v>
      </c>
      <c r="E336" s="20" t="s">
        <v>127</v>
      </c>
      <c r="F336" s="20"/>
      <c r="G336" s="33">
        <f t="shared" ref="G336:G337" si="131">G337</f>
        <v>1438500</v>
      </c>
    </row>
    <row r="337" spans="1:7" s="31" customFormat="1" ht="30" x14ac:dyDescent="0.25">
      <c r="A337" s="35" t="s">
        <v>79</v>
      </c>
      <c r="B337" s="24">
        <v>852</v>
      </c>
      <c r="C337" s="20" t="s">
        <v>17</v>
      </c>
      <c r="D337" s="20" t="s">
        <v>8</v>
      </c>
      <c r="E337" s="20" t="s">
        <v>127</v>
      </c>
      <c r="F337" s="20" t="s">
        <v>80</v>
      </c>
      <c r="G337" s="33">
        <f t="shared" si="131"/>
        <v>1438500</v>
      </c>
    </row>
    <row r="338" spans="1:7" s="31" customFormat="1" ht="45" x14ac:dyDescent="0.25">
      <c r="A338" s="34" t="s">
        <v>140</v>
      </c>
      <c r="B338" s="24">
        <v>852</v>
      </c>
      <c r="C338" s="20" t="s">
        <v>17</v>
      </c>
      <c r="D338" s="20" t="s">
        <v>8</v>
      </c>
      <c r="E338" s="20" t="s">
        <v>127</v>
      </c>
      <c r="F338" s="20" t="s">
        <v>137</v>
      </c>
      <c r="G338" s="33">
        <v>1438500</v>
      </c>
    </row>
    <row r="339" spans="1:7" s="22" customFormat="1" ht="45" hidden="1" x14ac:dyDescent="0.25">
      <c r="A339" s="36" t="s">
        <v>267</v>
      </c>
      <c r="B339" s="24">
        <v>852</v>
      </c>
      <c r="C339" s="20" t="s">
        <v>17</v>
      </c>
      <c r="D339" s="20" t="s">
        <v>8</v>
      </c>
      <c r="E339" s="20" t="s">
        <v>268</v>
      </c>
      <c r="F339" s="20"/>
      <c r="G339" s="33">
        <f>G340</f>
        <v>0</v>
      </c>
    </row>
    <row r="340" spans="1:7" s="22" customFormat="1" ht="90" hidden="1" x14ac:dyDescent="0.25">
      <c r="A340" s="34" t="s">
        <v>39</v>
      </c>
      <c r="B340" s="24">
        <v>852</v>
      </c>
      <c r="C340" s="20" t="s">
        <v>17</v>
      </c>
      <c r="D340" s="20" t="s">
        <v>8</v>
      </c>
      <c r="E340" s="20" t="s">
        <v>268</v>
      </c>
      <c r="F340" s="20" t="s">
        <v>40</v>
      </c>
      <c r="G340" s="33">
        <f>G341</f>
        <v>0</v>
      </c>
    </row>
    <row r="341" spans="1:7" s="22" customFormat="1" ht="45" hidden="1" x14ac:dyDescent="0.25">
      <c r="A341" s="34" t="s">
        <v>41</v>
      </c>
      <c r="B341" s="24">
        <v>852</v>
      </c>
      <c r="C341" s="20" t="s">
        <v>17</v>
      </c>
      <c r="D341" s="20" t="s">
        <v>8</v>
      </c>
      <c r="E341" s="20" t="s">
        <v>268</v>
      </c>
      <c r="F341" s="20" t="s">
        <v>42</v>
      </c>
      <c r="G341" s="33"/>
    </row>
    <row r="342" spans="1:7" s="22" customFormat="1" x14ac:dyDescent="0.25">
      <c r="A342" s="23" t="s">
        <v>77</v>
      </c>
      <c r="B342" s="24">
        <v>852</v>
      </c>
      <c r="C342" s="25" t="s">
        <v>22</v>
      </c>
      <c r="D342" s="25"/>
      <c r="E342" s="25"/>
      <c r="F342" s="25"/>
      <c r="G342" s="26">
        <f t="shared" ref="G342" si="132">G343+G347+G358</f>
        <v>9018245.9299999997</v>
      </c>
    </row>
    <row r="343" spans="1:7" s="22" customFormat="1" x14ac:dyDescent="0.25">
      <c r="A343" s="28" t="s">
        <v>81</v>
      </c>
      <c r="B343" s="24">
        <v>852</v>
      </c>
      <c r="C343" s="29" t="s">
        <v>22</v>
      </c>
      <c r="D343" s="29" t="s">
        <v>7</v>
      </c>
      <c r="E343" s="29"/>
      <c r="F343" s="29"/>
      <c r="G343" s="30">
        <f t="shared" ref="G343:G345" si="133">G344</f>
        <v>75000</v>
      </c>
    </row>
    <row r="344" spans="1:7" s="22" customFormat="1" ht="60" x14ac:dyDescent="0.25">
      <c r="A344" s="32" t="s">
        <v>31</v>
      </c>
      <c r="B344" s="24">
        <v>852</v>
      </c>
      <c r="C344" s="20" t="s">
        <v>22</v>
      </c>
      <c r="D344" s="20" t="s">
        <v>7</v>
      </c>
      <c r="E344" s="20" t="s">
        <v>121</v>
      </c>
      <c r="F344" s="29"/>
      <c r="G344" s="33">
        <f t="shared" si="133"/>
        <v>75000</v>
      </c>
    </row>
    <row r="345" spans="1:7" s="22" customFormat="1" ht="30" x14ac:dyDescent="0.25">
      <c r="A345" s="34" t="s">
        <v>79</v>
      </c>
      <c r="B345" s="24">
        <v>852</v>
      </c>
      <c r="C345" s="20" t="s">
        <v>22</v>
      </c>
      <c r="D345" s="20" t="s">
        <v>7</v>
      </c>
      <c r="E345" s="20" t="s">
        <v>121</v>
      </c>
      <c r="F345" s="20" t="s">
        <v>80</v>
      </c>
      <c r="G345" s="33">
        <f t="shared" si="133"/>
        <v>75000</v>
      </c>
    </row>
    <row r="346" spans="1:7" s="22" customFormat="1" ht="45" x14ac:dyDescent="0.25">
      <c r="A346" s="34" t="s">
        <v>140</v>
      </c>
      <c r="B346" s="24">
        <v>852</v>
      </c>
      <c r="C346" s="20" t="s">
        <v>22</v>
      </c>
      <c r="D346" s="20" t="s">
        <v>7</v>
      </c>
      <c r="E346" s="20" t="s">
        <v>121</v>
      </c>
      <c r="F346" s="20" t="s">
        <v>137</v>
      </c>
      <c r="G346" s="33">
        <v>75000</v>
      </c>
    </row>
    <row r="347" spans="1:7" s="22" customFormat="1" x14ac:dyDescent="0.25">
      <c r="A347" s="28" t="s">
        <v>82</v>
      </c>
      <c r="B347" s="24">
        <v>852</v>
      </c>
      <c r="C347" s="29" t="s">
        <v>22</v>
      </c>
      <c r="D347" s="29" t="s">
        <v>4</v>
      </c>
      <c r="E347" s="29"/>
      <c r="F347" s="29"/>
      <c r="G347" s="30">
        <f t="shared" ref="G347" si="134">G348+G351+G355</f>
        <v>8278326.9400000004</v>
      </c>
    </row>
    <row r="348" spans="1:7" s="22" customFormat="1" ht="75" x14ac:dyDescent="0.25">
      <c r="A348" s="32" t="s">
        <v>29</v>
      </c>
      <c r="B348" s="24">
        <v>852</v>
      </c>
      <c r="C348" s="20" t="s">
        <v>22</v>
      </c>
      <c r="D348" s="20" t="s">
        <v>4</v>
      </c>
      <c r="E348" s="20" t="s">
        <v>118</v>
      </c>
      <c r="F348" s="29"/>
      <c r="G348" s="33">
        <f t="shared" ref="G348:G349" si="135">G349</f>
        <v>985646.52</v>
      </c>
    </row>
    <row r="349" spans="1:7" s="22" customFormat="1" ht="30" x14ac:dyDescent="0.25">
      <c r="A349" s="34" t="s">
        <v>79</v>
      </c>
      <c r="B349" s="24">
        <v>852</v>
      </c>
      <c r="C349" s="20" t="s">
        <v>22</v>
      </c>
      <c r="D349" s="20" t="s">
        <v>4</v>
      </c>
      <c r="E349" s="20" t="s">
        <v>118</v>
      </c>
      <c r="F349" s="20" t="s">
        <v>80</v>
      </c>
      <c r="G349" s="33">
        <f t="shared" si="135"/>
        <v>985646.52</v>
      </c>
    </row>
    <row r="350" spans="1:7" s="22" customFormat="1" ht="45" x14ac:dyDescent="0.25">
      <c r="A350" s="34" t="s">
        <v>140</v>
      </c>
      <c r="B350" s="24">
        <v>852</v>
      </c>
      <c r="C350" s="20" t="s">
        <v>22</v>
      </c>
      <c r="D350" s="20" t="s">
        <v>4</v>
      </c>
      <c r="E350" s="20" t="s">
        <v>118</v>
      </c>
      <c r="F350" s="20" t="s">
        <v>137</v>
      </c>
      <c r="G350" s="33">
        <v>985646.52</v>
      </c>
    </row>
    <row r="351" spans="1:7" s="22" customFormat="1" ht="228.75" customHeight="1" x14ac:dyDescent="0.25">
      <c r="A351" s="52" t="s">
        <v>250</v>
      </c>
      <c r="B351" s="24">
        <v>852</v>
      </c>
      <c r="C351" s="20" t="s">
        <v>22</v>
      </c>
      <c r="D351" s="20" t="s">
        <v>4</v>
      </c>
      <c r="E351" s="20" t="s">
        <v>251</v>
      </c>
      <c r="F351" s="20"/>
      <c r="G351" s="33">
        <f t="shared" ref="G351" si="136">G352</f>
        <v>7240241.2300000004</v>
      </c>
    </row>
    <row r="352" spans="1:7" s="22" customFormat="1" ht="30" x14ac:dyDescent="0.25">
      <c r="A352" s="34" t="s">
        <v>79</v>
      </c>
      <c r="B352" s="24">
        <v>852</v>
      </c>
      <c r="C352" s="20" t="s">
        <v>22</v>
      </c>
      <c r="D352" s="20" t="s">
        <v>4</v>
      </c>
      <c r="E352" s="20" t="s">
        <v>251</v>
      </c>
      <c r="F352" s="20" t="s">
        <v>80</v>
      </c>
      <c r="G352" s="33">
        <f t="shared" ref="G352" si="137">G353+G354</f>
        <v>7240241.2300000004</v>
      </c>
    </row>
    <row r="353" spans="1:7" s="22" customFormat="1" ht="30" x14ac:dyDescent="0.25">
      <c r="A353" s="34" t="s">
        <v>135</v>
      </c>
      <c r="B353" s="24">
        <v>852</v>
      </c>
      <c r="C353" s="20" t="s">
        <v>22</v>
      </c>
      <c r="D353" s="20" t="s">
        <v>4</v>
      </c>
      <c r="E353" s="20" t="s">
        <v>251</v>
      </c>
      <c r="F353" s="20" t="s">
        <v>136</v>
      </c>
      <c r="G353" s="33">
        <v>5345859.79</v>
      </c>
    </row>
    <row r="354" spans="1:7" s="22" customFormat="1" ht="45" x14ac:dyDescent="0.25">
      <c r="A354" s="34" t="s">
        <v>140</v>
      </c>
      <c r="B354" s="24">
        <v>852</v>
      </c>
      <c r="C354" s="20" t="s">
        <v>22</v>
      </c>
      <c r="D354" s="20" t="s">
        <v>4</v>
      </c>
      <c r="E354" s="20" t="s">
        <v>251</v>
      </c>
      <c r="F354" s="20" t="s">
        <v>137</v>
      </c>
      <c r="G354" s="33">
        <v>1894381.44</v>
      </c>
    </row>
    <row r="355" spans="1:7" s="22" customFormat="1" ht="46.5" customHeight="1" x14ac:dyDescent="0.25">
      <c r="A355" s="32" t="s">
        <v>119</v>
      </c>
      <c r="B355" s="24">
        <v>852</v>
      </c>
      <c r="C355" s="20" t="s">
        <v>22</v>
      </c>
      <c r="D355" s="20" t="s">
        <v>4</v>
      </c>
      <c r="E355" s="20" t="s">
        <v>120</v>
      </c>
      <c r="F355" s="20"/>
      <c r="G355" s="33">
        <f t="shared" ref="G355:G356" si="138">G356</f>
        <v>52439.19</v>
      </c>
    </row>
    <row r="356" spans="1:7" s="22" customFormat="1" ht="30" x14ac:dyDescent="0.25">
      <c r="A356" s="34" t="s">
        <v>79</v>
      </c>
      <c r="B356" s="24">
        <v>852</v>
      </c>
      <c r="C356" s="20" t="s">
        <v>22</v>
      </c>
      <c r="D356" s="20" t="s">
        <v>4</v>
      </c>
      <c r="E356" s="20" t="s">
        <v>120</v>
      </c>
      <c r="F356" s="20" t="s">
        <v>80</v>
      </c>
      <c r="G356" s="33">
        <f t="shared" si="138"/>
        <v>52439.19</v>
      </c>
    </row>
    <row r="357" spans="1:7" s="22" customFormat="1" ht="30" x14ac:dyDescent="0.25">
      <c r="A357" s="34" t="s">
        <v>135</v>
      </c>
      <c r="B357" s="24">
        <v>852</v>
      </c>
      <c r="C357" s="20" t="s">
        <v>22</v>
      </c>
      <c r="D357" s="20" t="s">
        <v>4</v>
      </c>
      <c r="E357" s="20" t="s">
        <v>120</v>
      </c>
      <c r="F357" s="20" t="s">
        <v>136</v>
      </c>
      <c r="G357" s="33">
        <v>52439.19</v>
      </c>
    </row>
    <row r="358" spans="1:7" s="22" customFormat="1" ht="28.5" x14ac:dyDescent="0.25">
      <c r="A358" s="28" t="s">
        <v>83</v>
      </c>
      <c r="B358" s="24">
        <v>852</v>
      </c>
      <c r="C358" s="29" t="s">
        <v>22</v>
      </c>
      <c r="D358" s="29" t="s">
        <v>23</v>
      </c>
      <c r="E358" s="29"/>
      <c r="F358" s="29"/>
      <c r="G358" s="30">
        <f t="shared" ref="G358" si="139">G364+G359</f>
        <v>664918.99</v>
      </c>
    </row>
    <row r="359" spans="1:7" s="22" customFormat="1" ht="183" customHeight="1" x14ac:dyDescent="0.25">
      <c r="A359" s="32" t="s">
        <v>252</v>
      </c>
      <c r="B359" s="24">
        <v>852</v>
      </c>
      <c r="C359" s="20" t="s">
        <v>22</v>
      </c>
      <c r="D359" s="20" t="s">
        <v>23</v>
      </c>
      <c r="E359" s="20" t="s">
        <v>253</v>
      </c>
      <c r="F359" s="20"/>
      <c r="G359" s="33">
        <f t="shared" ref="G359" si="140">G360+G362</f>
        <v>650918.99</v>
      </c>
    </row>
    <row r="360" spans="1:7" s="22" customFormat="1" ht="90" x14ac:dyDescent="0.25">
      <c r="A360" s="34" t="s">
        <v>39</v>
      </c>
      <c r="B360" s="24">
        <v>852</v>
      </c>
      <c r="C360" s="39" t="s">
        <v>22</v>
      </c>
      <c r="D360" s="39" t="s">
        <v>23</v>
      </c>
      <c r="E360" s="20" t="s">
        <v>253</v>
      </c>
      <c r="F360" s="20" t="s">
        <v>40</v>
      </c>
      <c r="G360" s="33">
        <f t="shared" ref="G360" si="141">G361</f>
        <v>508521.59</v>
      </c>
    </row>
    <row r="361" spans="1:7" s="22" customFormat="1" ht="45" x14ac:dyDescent="0.25">
      <c r="A361" s="34" t="s">
        <v>41</v>
      </c>
      <c r="B361" s="24">
        <v>852</v>
      </c>
      <c r="C361" s="39" t="s">
        <v>22</v>
      </c>
      <c r="D361" s="39" t="s">
        <v>23</v>
      </c>
      <c r="E361" s="20" t="s">
        <v>253</v>
      </c>
      <c r="F361" s="20" t="s">
        <v>42</v>
      </c>
      <c r="G361" s="33">
        <v>508521.59</v>
      </c>
    </row>
    <row r="362" spans="1:7" s="22" customFormat="1" ht="45" x14ac:dyDescent="0.25">
      <c r="A362" s="35" t="s">
        <v>144</v>
      </c>
      <c r="B362" s="24">
        <v>852</v>
      </c>
      <c r="C362" s="39" t="s">
        <v>22</v>
      </c>
      <c r="D362" s="39" t="s">
        <v>23</v>
      </c>
      <c r="E362" s="20" t="s">
        <v>253</v>
      </c>
      <c r="F362" s="20" t="s">
        <v>43</v>
      </c>
      <c r="G362" s="33">
        <f t="shared" ref="G362" si="142">G363</f>
        <v>142397.4</v>
      </c>
    </row>
    <row r="363" spans="1:7" s="22" customFormat="1" ht="45" x14ac:dyDescent="0.25">
      <c r="A363" s="35" t="s">
        <v>44</v>
      </c>
      <c r="B363" s="24">
        <v>852</v>
      </c>
      <c r="C363" s="39" t="s">
        <v>22</v>
      </c>
      <c r="D363" s="39" t="s">
        <v>23</v>
      </c>
      <c r="E363" s="20" t="s">
        <v>253</v>
      </c>
      <c r="F363" s="20" t="s">
        <v>45</v>
      </c>
      <c r="G363" s="33">
        <v>142397.4</v>
      </c>
    </row>
    <row r="364" spans="1:7" s="22" customFormat="1" ht="195.75" customHeight="1" x14ac:dyDescent="0.25">
      <c r="A364" s="32" t="s">
        <v>254</v>
      </c>
      <c r="B364" s="24">
        <v>852</v>
      </c>
      <c r="C364" s="39" t="s">
        <v>22</v>
      </c>
      <c r="D364" s="39" t="s">
        <v>23</v>
      </c>
      <c r="E364" s="20" t="s">
        <v>255</v>
      </c>
      <c r="F364" s="20"/>
      <c r="G364" s="33">
        <f t="shared" ref="G364:G365" si="143">G365</f>
        <v>14000</v>
      </c>
    </row>
    <row r="365" spans="1:7" s="22" customFormat="1" ht="45" x14ac:dyDescent="0.25">
      <c r="A365" s="35" t="s">
        <v>144</v>
      </c>
      <c r="B365" s="24">
        <v>852</v>
      </c>
      <c r="C365" s="39" t="s">
        <v>22</v>
      </c>
      <c r="D365" s="39" t="s">
        <v>23</v>
      </c>
      <c r="E365" s="20" t="s">
        <v>255</v>
      </c>
      <c r="F365" s="20" t="s">
        <v>43</v>
      </c>
      <c r="G365" s="33">
        <f t="shared" si="143"/>
        <v>14000</v>
      </c>
    </row>
    <row r="366" spans="1:7" s="22" customFormat="1" ht="45" x14ac:dyDescent="0.25">
      <c r="A366" s="35" t="s">
        <v>44</v>
      </c>
      <c r="B366" s="24">
        <v>852</v>
      </c>
      <c r="C366" s="39" t="s">
        <v>22</v>
      </c>
      <c r="D366" s="39" t="s">
        <v>23</v>
      </c>
      <c r="E366" s="20" t="s">
        <v>255</v>
      </c>
      <c r="F366" s="20" t="s">
        <v>45</v>
      </c>
      <c r="G366" s="33">
        <v>14000</v>
      </c>
    </row>
    <row r="367" spans="1:7" s="22" customFormat="1" ht="29.25" customHeight="1" x14ac:dyDescent="0.25">
      <c r="A367" s="23" t="s">
        <v>88</v>
      </c>
      <c r="B367" s="51">
        <v>853</v>
      </c>
      <c r="C367" s="20"/>
      <c r="D367" s="20"/>
      <c r="E367" s="20"/>
      <c r="F367" s="20"/>
      <c r="G367" s="26">
        <f t="shared" ref="G367" si="144">G368+G387+G396</f>
        <v>8159755.6300000008</v>
      </c>
    </row>
    <row r="368" spans="1:7" s="27" customFormat="1" x14ac:dyDescent="0.25">
      <c r="A368" s="23" t="s">
        <v>37</v>
      </c>
      <c r="B368" s="40">
        <v>853</v>
      </c>
      <c r="C368" s="25" t="s">
        <v>3</v>
      </c>
      <c r="D368" s="25"/>
      <c r="E368" s="25"/>
      <c r="F368" s="25"/>
      <c r="G368" s="26">
        <f t="shared" ref="G368" si="145">G369+G383</f>
        <v>4931755.6300000008</v>
      </c>
    </row>
    <row r="369" spans="1:7" s="31" customFormat="1" ht="71.25" x14ac:dyDescent="0.25">
      <c r="A369" s="28" t="s">
        <v>89</v>
      </c>
      <c r="B369" s="40">
        <v>853</v>
      </c>
      <c r="C369" s="29" t="s">
        <v>3</v>
      </c>
      <c r="D369" s="29" t="s">
        <v>23</v>
      </c>
      <c r="E369" s="29"/>
      <c r="F369" s="29"/>
      <c r="G369" s="30">
        <f>G370+G377+G380</f>
        <v>4931755.6300000008</v>
      </c>
    </row>
    <row r="370" spans="1:7" s="22" customFormat="1" ht="45" x14ac:dyDescent="0.25">
      <c r="A370" s="32" t="s">
        <v>24</v>
      </c>
      <c r="B370" s="40">
        <v>853</v>
      </c>
      <c r="C370" s="20" t="s">
        <v>14</v>
      </c>
      <c r="D370" s="20" t="s">
        <v>23</v>
      </c>
      <c r="E370" s="20" t="s">
        <v>256</v>
      </c>
      <c r="F370" s="20"/>
      <c r="G370" s="33">
        <f t="shared" ref="G370" si="146">G371+G373+G375</f>
        <v>4847394.7300000004</v>
      </c>
    </row>
    <row r="371" spans="1:7" s="22" customFormat="1" ht="90" x14ac:dyDescent="0.25">
      <c r="A371" s="34" t="s">
        <v>39</v>
      </c>
      <c r="B371" s="40">
        <v>853</v>
      </c>
      <c r="C371" s="20" t="s">
        <v>3</v>
      </c>
      <c r="D371" s="20" t="s">
        <v>23</v>
      </c>
      <c r="E371" s="20" t="s">
        <v>256</v>
      </c>
      <c r="F371" s="20" t="s">
        <v>40</v>
      </c>
      <c r="G371" s="33">
        <f t="shared" ref="G371" si="147">G372</f>
        <v>4464507.57</v>
      </c>
    </row>
    <row r="372" spans="1:7" s="22" customFormat="1" ht="45" x14ac:dyDescent="0.25">
      <c r="A372" s="34" t="s">
        <v>41</v>
      </c>
      <c r="B372" s="40">
        <v>853</v>
      </c>
      <c r="C372" s="20" t="s">
        <v>3</v>
      </c>
      <c r="D372" s="20" t="s">
        <v>23</v>
      </c>
      <c r="E372" s="20" t="s">
        <v>256</v>
      </c>
      <c r="F372" s="20" t="s">
        <v>42</v>
      </c>
      <c r="G372" s="33">
        <f>3439842.73+1024664.84</f>
        <v>4464507.57</v>
      </c>
    </row>
    <row r="373" spans="1:7" s="22" customFormat="1" ht="45" x14ac:dyDescent="0.25">
      <c r="A373" s="35" t="s">
        <v>144</v>
      </c>
      <c r="B373" s="40">
        <v>853</v>
      </c>
      <c r="C373" s="20" t="s">
        <v>3</v>
      </c>
      <c r="D373" s="20" t="s">
        <v>23</v>
      </c>
      <c r="E373" s="20" t="s">
        <v>256</v>
      </c>
      <c r="F373" s="20" t="s">
        <v>43</v>
      </c>
      <c r="G373" s="33">
        <f t="shared" ref="G373" si="148">G374</f>
        <v>382887.16</v>
      </c>
    </row>
    <row r="374" spans="1:7" s="22" customFormat="1" ht="45" x14ac:dyDescent="0.25">
      <c r="A374" s="35" t="s">
        <v>44</v>
      </c>
      <c r="B374" s="40">
        <v>853</v>
      </c>
      <c r="C374" s="20" t="s">
        <v>3</v>
      </c>
      <c r="D374" s="20" t="s">
        <v>23</v>
      </c>
      <c r="E374" s="20" t="s">
        <v>256</v>
      </c>
      <c r="F374" s="20" t="s">
        <v>45</v>
      </c>
      <c r="G374" s="33">
        <v>382887.16</v>
      </c>
    </row>
    <row r="375" spans="1:7" s="22" customFormat="1" hidden="1" x14ac:dyDescent="0.25">
      <c r="A375" s="35" t="s">
        <v>46</v>
      </c>
      <c r="B375" s="40">
        <v>853</v>
      </c>
      <c r="C375" s="20" t="s">
        <v>3</v>
      </c>
      <c r="D375" s="20" t="s">
        <v>23</v>
      </c>
      <c r="E375" s="20" t="s">
        <v>256</v>
      </c>
      <c r="F375" s="20" t="s">
        <v>47</v>
      </c>
      <c r="G375" s="33">
        <f t="shared" ref="G375" si="149">G376</f>
        <v>0</v>
      </c>
    </row>
    <row r="376" spans="1:7" s="22" customFormat="1" hidden="1" x14ac:dyDescent="0.25">
      <c r="A376" s="35" t="s">
        <v>113</v>
      </c>
      <c r="B376" s="40">
        <v>853</v>
      </c>
      <c r="C376" s="20" t="s">
        <v>3</v>
      </c>
      <c r="D376" s="20" t="s">
        <v>23</v>
      </c>
      <c r="E376" s="20" t="s">
        <v>256</v>
      </c>
      <c r="F376" s="20" t="s">
        <v>114</v>
      </c>
      <c r="G376" s="33"/>
    </row>
    <row r="377" spans="1:7" s="22" customFormat="1" ht="90" x14ac:dyDescent="0.25">
      <c r="A377" s="36" t="s">
        <v>257</v>
      </c>
      <c r="B377" s="40">
        <v>853</v>
      </c>
      <c r="C377" s="20" t="s">
        <v>3</v>
      </c>
      <c r="D377" s="20" t="s">
        <v>23</v>
      </c>
      <c r="E377" s="20" t="s">
        <v>258</v>
      </c>
      <c r="F377" s="20"/>
      <c r="G377" s="33">
        <f t="shared" ref="G377:G378" si="150">G378</f>
        <v>2400</v>
      </c>
    </row>
    <row r="378" spans="1:7" s="22" customFormat="1" ht="45" x14ac:dyDescent="0.25">
      <c r="A378" s="35" t="s">
        <v>144</v>
      </c>
      <c r="B378" s="40">
        <v>853</v>
      </c>
      <c r="C378" s="20" t="s">
        <v>3</v>
      </c>
      <c r="D378" s="20" t="s">
        <v>23</v>
      </c>
      <c r="E378" s="20" t="s">
        <v>258</v>
      </c>
      <c r="F378" s="20" t="s">
        <v>43</v>
      </c>
      <c r="G378" s="33">
        <f t="shared" si="150"/>
        <v>2400</v>
      </c>
    </row>
    <row r="379" spans="1:7" s="22" customFormat="1" ht="45" x14ac:dyDescent="0.25">
      <c r="A379" s="35" t="s">
        <v>44</v>
      </c>
      <c r="B379" s="40">
        <v>853</v>
      </c>
      <c r="C379" s="20" t="s">
        <v>3</v>
      </c>
      <c r="D379" s="20" t="s">
        <v>23</v>
      </c>
      <c r="E379" s="20" t="s">
        <v>258</v>
      </c>
      <c r="F379" s="20" t="s">
        <v>45</v>
      </c>
      <c r="G379" s="33">
        <v>2400</v>
      </c>
    </row>
    <row r="380" spans="1:7" s="22" customFormat="1" ht="45" x14ac:dyDescent="0.25">
      <c r="A380" s="36" t="s">
        <v>267</v>
      </c>
      <c r="B380" s="40">
        <v>853</v>
      </c>
      <c r="C380" s="20" t="s">
        <v>3</v>
      </c>
      <c r="D380" s="20" t="s">
        <v>23</v>
      </c>
      <c r="E380" s="20" t="s">
        <v>268</v>
      </c>
      <c r="F380" s="20"/>
      <c r="G380" s="33">
        <f>G381</f>
        <v>81960.899999999994</v>
      </c>
    </row>
    <row r="381" spans="1:7" s="22" customFormat="1" ht="90" x14ac:dyDescent="0.25">
      <c r="A381" s="34" t="s">
        <v>39</v>
      </c>
      <c r="B381" s="40">
        <v>853</v>
      </c>
      <c r="C381" s="20" t="s">
        <v>3</v>
      </c>
      <c r="D381" s="20" t="s">
        <v>23</v>
      </c>
      <c r="E381" s="20" t="s">
        <v>268</v>
      </c>
      <c r="F381" s="20" t="s">
        <v>40</v>
      </c>
      <c r="G381" s="33">
        <f>G382</f>
        <v>81960.899999999994</v>
      </c>
    </row>
    <row r="382" spans="1:7" s="22" customFormat="1" ht="45" x14ac:dyDescent="0.25">
      <c r="A382" s="34" t="s">
        <v>41</v>
      </c>
      <c r="B382" s="40">
        <v>853</v>
      </c>
      <c r="C382" s="20" t="s">
        <v>3</v>
      </c>
      <c r="D382" s="20" t="s">
        <v>23</v>
      </c>
      <c r="E382" s="20" t="s">
        <v>268</v>
      </c>
      <c r="F382" s="20" t="s">
        <v>42</v>
      </c>
      <c r="G382" s="33">
        <v>81960.899999999994</v>
      </c>
    </row>
    <row r="383" spans="1:7" s="22" customFormat="1" hidden="1" x14ac:dyDescent="0.25">
      <c r="A383" s="28" t="s">
        <v>49</v>
      </c>
      <c r="B383" s="40">
        <v>853</v>
      </c>
      <c r="C383" s="29" t="s">
        <v>3</v>
      </c>
      <c r="D383" s="29" t="s">
        <v>21</v>
      </c>
      <c r="E383" s="20"/>
      <c r="F383" s="29"/>
      <c r="G383" s="30">
        <f t="shared" ref="G383:G385" si="151">G384</f>
        <v>0</v>
      </c>
    </row>
    <row r="384" spans="1:7" s="22" customFormat="1" hidden="1" x14ac:dyDescent="0.25">
      <c r="A384" s="32" t="s">
        <v>220</v>
      </c>
      <c r="B384" s="40">
        <v>853</v>
      </c>
      <c r="C384" s="20" t="s">
        <v>3</v>
      </c>
      <c r="D384" s="20" t="s">
        <v>21</v>
      </c>
      <c r="E384" s="20" t="s">
        <v>221</v>
      </c>
      <c r="F384" s="20"/>
      <c r="G384" s="33">
        <f t="shared" si="151"/>
        <v>0</v>
      </c>
    </row>
    <row r="385" spans="1:7" s="22" customFormat="1" hidden="1" x14ac:dyDescent="0.25">
      <c r="A385" s="35" t="s">
        <v>46</v>
      </c>
      <c r="B385" s="40">
        <v>853</v>
      </c>
      <c r="C385" s="20" t="s">
        <v>3</v>
      </c>
      <c r="D385" s="20" t="s">
        <v>21</v>
      </c>
      <c r="E385" s="20" t="s">
        <v>221</v>
      </c>
      <c r="F385" s="20" t="s">
        <v>47</v>
      </c>
      <c r="G385" s="33">
        <f t="shared" si="151"/>
        <v>0</v>
      </c>
    </row>
    <row r="386" spans="1:7" s="22" customFormat="1" hidden="1" x14ac:dyDescent="0.25">
      <c r="A386" s="34" t="s">
        <v>50</v>
      </c>
      <c r="B386" s="40">
        <v>853</v>
      </c>
      <c r="C386" s="20" t="s">
        <v>3</v>
      </c>
      <c r="D386" s="20" t="s">
        <v>21</v>
      </c>
      <c r="E386" s="20" t="s">
        <v>221</v>
      </c>
      <c r="F386" s="20" t="s">
        <v>51</v>
      </c>
      <c r="G386" s="33"/>
    </row>
    <row r="387" spans="1:7" s="22" customFormat="1" ht="57" x14ac:dyDescent="0.25">
      <c r="A387" s="23" t="s">
        <v>96</v>
      </c>
      <c r="B387" s="40">
        <v>853</v>
      </c>
      <c r="C387" s="46" t="s">
        <v>32</v>
      </c>
      <c r="D387" s="46"/>
      <c r="E387" s="46"/>
      <c r="F387" s="46"/>
      <c r="G387" s="53">
        <f t="shared" ref="G387" si="152">G388+G392</f>
        <v>3228000</v>
      </c>
    </row>
    <row r="388" spans="1:7" s="22" customFormat="1" ht="57" x14ac:dyDescent="0.25">
      <c r="A388" s="28" t="s">
        <v>97</v>
      </c>
      <c r="B388" s="40">
        <v>853</v>
      </c>
      <c r="C388" s="47" t="s">
        <v>32</v>
      </c>
      <c r="D388" s="47" t="s">
        <v>3</v>
      </c>
      <c r="E388" s="54"/>
      <c r="F388" s="47"/>
      <c r="G388" s="55">
        <f t="shared" ref="G388:G390" si="153">G389</f>
        <v>728000</v>
      </c>
    </row>
    <row r="389" spans="1:7" s="22" customFormat="1" ht="30" x14ac:dyDescent="0.25">
      <c r="A389" s="32" t="s">
        <v>286</v>
      </c>
      <c r="B389" s="40">
        <v>853</v>
      </c>
      <c r="C389" s="47" t="s">
        <v>32</v>
      </c>
      <c r="D389" s="47" t="s">
        <v>3</v>
      </c>
      <c r="E389" s="39" t="s">
        <v>122</v>
      </c>
      <c r="F389" s="47"/>
      <c r="G389" s="33">
        <f t="shared" si="153"/>
        <v>728000</v>
      </c>
    </row>
    <row r="390" spans="1:7" s="22" customFormat="1" x14ac:dyDescent="0.25">
      <c r="A390" s="34" t="s">
        <v>90</v>
      </c>
      <c r="B390" s="40">
        <v>853</v>
      </c>
      <c r="C390" s="20" t="s">
        <v>32</v>
      </c>
      <c r="D390" s="20" t="s">
        <v>3</v>
      </c>
      <c r="E390" s="39" t="s">
        <v>122</v>
      </c>
      <c r="F390" s="20" t="s">
        <v>91</v>
      </c>
      <c r="G390" s="33">
        <f t="shared" si="153"/>
        <v>728000</v>
      </c>
    </row>
    <row r="391" spans="1:7" s="22" customFormat="1" x14ac:dyDescent="0.25">
      <c r="A391" s="34" t="s">
        <v>98</v>
      </c>
      <c r="B391" s="40">
        <v>853</v>
      </c>
      <c r="C391" s="20" t="s">
        <v>32</v>
      </c>
      <c r="D391" s="20" t="s">
        <v>3</v>
      </c>
      <c r="E391" s="39" t="s">
        <v>122</v>
      </c>
      <c r="F391" s="20" t="s">
        <v>99</v>
      </c>
      <c r="G391" s="33">
        <v>728000</v>
      </c>
    </row>
    <row r="392" spans="1:7" s="22" customFormat="1" x14ac:dyDescent="0.25">
      <c r="A392" s="28" t="s">
        <v>100</v>
      </c>
      <c r="B392" s="40">
        <v>853</v>
      </c>
      <c r="C392" s="29" t="s">
        <v>32</v>
      </c>
      <c r="D392" s="29" t="s">
        <v>18</v>
      </c>
      <c r="E392" s="29"/>
      <c r="F392" s="29"/>
      <c r="G392" s="30">
        <f t="shared" ref="G392" si="154">G393</f>
        <v>2500000</v>
      </c>
    </row>
    <row r="393" spans="1:7" s="22" customFormat="1" ht="30.75" customHeight="1" x14ac:dyDescent="0.25">
      <c r="A393" s="32" t="s">
        <v>259</v>
      </c>
      <c r="B393" s="56">
        <v>853</v>
      </c>
      <c r="C393" s="20" t="s">
        <v>32</v>
      </c>
      <c r="D393" s="20" t="s">
        <v>18</v>
      </c>
      <c r="E393" s="20" t="s">
        <v>260</v>
      </c>
      <c r="F393" s="20"/>
      <c r="G393" s="33">
        <f t="shared" ref="G393:G394" si="155">G394</f>
        <v>2500000</v>
      </c>
    </row>
    <row r="394" spans="1:7" s="22" customFormat="1" x14ac:dyDescent="0.25">
      <c r="A394" s="34" t="s">
        <v>90</v>
      </c>
      <c r="B394" s="56">
        <v>853</v>
      </c>
      <c r="C394" s="20" t="s">
        <v>32</v>
      </c>
      <c r="D394" s="20" t="s">
        <v>18</v>
      </c>
      <c r="E394" s="20" t="s">
        <v>260</v>
      </c>
      <c r="F394" s="20" t="s">
        <v>91</v>
      </c>
      <c r="G394" s="33">
        <f t="shared" si="155"/>
        <v>2500000</v>
      </c>
    </row>
    <row r="395" spans="1:7" s="22" customFormat="1" x14ac:dyDescent="0.25">
      <c r="A395" s="34" t="s">
        <v>101</v>
      </c>
      <c r="B395" s="56">
        <v>853</v>
      </c>
      <c r="C395" s="20" t="s">
        <v>32</v>
      </c>
      <c r="D395" s="20" t="s">
        <v>18</v>
      </c>
      <c r="E395" s="20" t="s">
        <v>260</v>
      </c>
      <c r="F395" s="20" t="s">
        <v>99</v>
      </c>
      <c r="G395" s="33">
        <v>2500000</v>
      </c>
    </row>
    <row r="396" spans="1:7" s="22" customFormat="1" hidden="1" x14ac:dyDescent="0.25">
      <c r="A396" s="57" t="s">
        <v>287</v>
      </c>
      <c r="B396" s="58">
        <v>853</v>
      </c>
      <c r="C396" s="29" t="s">
        <v>288</v>
      </c>
      <c r="D396" s="29"/>
      <c r="E396" s="29"/>
      <c r="F396" s="29"/>
      <c r="G396" s="33"/>
    </row>
    <row r="397" spans="1:7" s="22" customFormat="1" hidden="1" x14ac:dyDescent="0.25">
      <c r="A397" s="59" t="s">
        <v>287</v>
      </c>
      <c r="B397" s="56">
        <v>853</v>
      </c>
      <c r="C397" s="20" t="s">
        <v>288</v>
      </c>
      <c r="D397" s="20" t="s">
        <v>288</v>
      </c>
      <c r="E397" s="20"/>
      <c r="F397" s="20"/>
      <c r="G397" s="33"/>
    </row>
    <row r="398" spans="1:7" s="22" customFormat="1" hidden="1" x14ac:dyDescent="0.25">
      <c r="A398" s="59" t="s">
        <v>287</v>
      </c>
      <c r="B398" s="56">
        <v>853</v>
      </c>
      <c r="C398" s="20" t="s">
        <v>288</v>
      </c>
      <c r="D398" s="20" t="s">
        <v>288</v>
      </c>
      <c r="E398" s="20" t="s">
        <v>289</v>
      </c>
      <c r="F398" s="20"/>
      <c r="G398" s="33"/>
    </row>
    <row r="399" spans="1:7" s="22" customFormat="1" hidden="1" x14ac:dyDescent="0.25">
      <c r="A399" s="59" t="s">
        <v>287</v>
      </c>
      <c r="B399" s="56">
        <v>853</v>
      </c>
      <c r="C399" s="20" t="s">
        <v>288</v>
      </c>
      <c r="D399" s="20" t="s">
        <v>288</v>
      </c>
      <c r="E399" s="20" t="s">
        <v>289</v>
      </c>
      <c r="F399" s="20" t="s">
        <v>290</v>
      </c>
      <c r="G399" s="33"/>
    </row>
    <row r="400" spans="1:7" s="27" customFormat="1" ht="28.5" x14ac:dyDescent="0.25">
      <c r="A400" s="23" t="s">
        <v>102</v>
      </c>
      <c r="B400" s="19">
        <v>854</v>
      </c>
      <c r="C400" s="19"/>
      <c r="D400" s="25"/>
      <c r="E400" s="25"/>
      <c r="F400" s="25"/>
      <c r="G400" s="26">
        <f t="shared" ref="G400:G402" si="156">G401</f>
        <v>321774.76</v>
      </c>
    </row>
    <row r="401" spans="1:7" s="27" customFormat="1" x14ac:dyDescent="0.25">
      <c r="A401" s="23" t="s">
        <v>37</v>
      </c>
      <c r="B401" s="45">
        <v>854</v>
      </c>
      <c r="C401" s="25" t="s">
        <v>3</v>
      </c>
      <c r="D401" s="25"/>
      <c r="E401" s="25"/>
      <c r="F401" s="25"/>
      <c r="G401" s="26">
        <f t="shared" si="156"/>
        <v>321774.76</v>
      </c>
    </row>
    <row r="402" spans="1:7" s="31" customFormat="1" ht="72" customHeight="1" x14ac:dyDescent="0.25">
      <c r="A402" s="28" t="s">
        <v>103</v>
      </c>
      <c r="B402" s="24">
        <v>854</v>
      </c>
      <c r="C402" s="29" t="s">
        <v>3</v>
      </c>
      <c r="D402" s="29" t="s">
        <v>7</v>
      </c>
      <c r="E402" s="29"/>
      <c r="F402" s="29"/>
      <c r="G402" s="30">
        <f t="shared" si="156"/>
        <v>321774.76</v>
      </c>
    </row>
    <row r="403" spans="1:7" s="22" customFormat="1" ht="45" x14ac:dyDescent="0.25">
      <c r="A403" s="32" t="s">
        <v>24</v>
      </c>
      <c r="B403" s="24">
        <v>854</v>
      </c>
      <c r="C403" s="20" t="s">
        <v>14</v>
      </c>
      <c r="D403" s="20" t="s">
        <v>7</v>
      </c>
      <c r="E403" s="20" t="s">
        <v>261</v>
      </c>
      <c r="F403" s="20"/>
      <c r="G403" s="33">
        <f t="shared" ref="G403" si="157">G404+G406+G408</f>
        <v>321774.76</v>
      </c>
    </row>
    <row r="404" spans="1:7" s="22" customFormat="1" ht="90" x14ac:dyDescent="0.25">
      <c r="A404" s="34" t="s">
        <v>39</v>
      </c>
      <c r="B404" s="24">
        <v>854</v>
      </c>
      <c r="C404" s="20" t="s">
        <v>3</v>
      </c>
      <c r="D404" s="20" t="s">
        <v>7</v>
      </c>
      <c r="E404" s="20" t="s">
        <v>261</v>
      </c>
      <c r="F404" s="20" t="s">
        <v>40</v>
      </c>
      <c r="G404" s="33">
        <f t="shared" ref="G404" si="158">G405</f>
        <v>273372.75</v>
      </c>
    </row>
    <row r="405" spans="1:7" s="22" customFormat="1" ht="45" x14ac:dyDescent="0.25">
      <c r="A405" s="34" t="s">
        <v>41</v>
      </c>
      <c r="B405" s="24">
        <v>854</v>
      </c>
      <c r="C405" s="20" t="s">
        <v>3</v>
      </c>
      <c r="D405" s="20" t="s">
        <v>7</v>
      </c>
      <c r="E405" s="20" t="s">
        <v>261</v>
      </c>
      <c r="F405" s="20" t="s">
        <v>42</v>
      </c>
      <c r="G405" s="33">
        <v>273372.75</v>
      </c>
    </row>
    <row r="406" spans="1:7" s="22" customFormat="1" ht="45" x14ac:dyDescent="0.25">
      <c r="A406" s="35" t="s">
        <v>144</v>
      </c>
      <c r="B406" s="24">
        <v>854</v>
      </c>
      <c r="C406" s="20" t="s">
        <v>3</v>
      </c>
      <c r="D406" s="20" t="s">
        <v>7</v>
      </c>
      <c r="E406" s="20" t="s">
        <v>261</v>
      </c>
      <c r="F406" s="20" t="s">
        <v>43</v>
      </c>
      <c r="G406" s="33">
        <f t="shared" ref="G406" si="159">G407</f>
        <v>48402.01</v>
      </c>
    </row>
    <row r="407" spans="1:7" s="22" customFormat="1" ht="45" x14ac:dyDescent="0.25">
      <c r="A407" s="35" t="s">
        <v>44</v>
      </c>
      <c r="B407" s="24">
        <v>854</v>
      </c>
      <c r="C407" s="20" t="s">
        <v>3</v>
      </c>
      <c r="D407" s="20" t="s">
        <v>7</v>
      </c>
      <c r="E407" s="20" t="s">
        <v>261</v>
      </c>
      <c r="F407" s="20" t="s">
        <v>45</v>
      </c>
      <c r="G407" s="33">
        <v>48402.01</v>
      </c>
    </row>
    <row r="408" spans="1:7" s="22" customFormat="1" hidden="1" x14ac:dyDescent="0.25">
      <c r="A408" s="35" t="s">
        <v>46</v>
      </c>
      <c r="B408" s="24">
        <v>854</v>
      </c>
      <c r="C408" s="20" t="s">
        <v>3</v>
      </c>
      <c r="D408" s="20" t="s">
        <v>7</v>
      </c>
      <c r="E408" s="20" t="s">
        <v>261</v>
      </c>
      <c r="F408" s="20" t="s">
        <v>47</v>
      </c>
      <c r="G408" s="33">
        <f t="shared" ref="G408" si="160">G409</f>
        <v>0</v>
      </c>
    </row>
    <row r="409" spans="1:7" s="22" customFormat="1" hidden="1" x14ac:dyDescent="0.25">
      <c r="A409" s="35" t="s">
        <v>113</v>
      </c>
      <c r="B409" s="24">
        <v>854</v>
      </c>
      <c r="C409" s="20" t="s">
        <v>3</v>
      </c>
      <c r="D409" s="20" t="s">
        <v>7</v>
      </c>
      <c r="E409" s="20" t="s">
        <v>261</v>
      </c>
      <c r="F409" s="20" t="s">
        <v>114</v>
      </c>
      <c r="G409" s="33"/>
    </row>
    <row r="410" spans="1:7" s="27" customFormat="1" ht="42.75" x14ac:dyDescent="0.25">
      <c r="A410" s="23" t="s">
        <v>104</v>
      </c>
      <c r="B410" s="51">
        <v>857</v>
      </c>
      <c r="C410" s="19"/>
      <c r="D410" s="25"/>
      <c r="E410" s="25"/>
      <c r="F410" s="25"/>
      <c r="G410" s="26">
        <f t="shared" ref="G410:G411" si="161">G411</f>
        <v>627539.32999999996</v>
      </c>
    </row>
    <row r="411" spans="1:7" s="27" customFormat="1" ht="14.25" x14ac:dyDescent="0.25">
      <c r="A411" s="23" t="s">
        <v>37</v>
      </c>
      <c r="B411" s="51">
        <v>857</v>
      </c>
      <c r="C411" s="25" t="s">
        <v>3</v>
      </c>
      <c r="D411" s="25"/>
      <c r="E411" s="25"/>
      <c r="F411" s="25"/>
      <c r="G411" s="26">
        <f t="shared" si="161"/>
        <v>627539.32999999996</v>
      </c>
    </row>
    <row r="412" spans="1:7" s="31" customFormat="1" ht="71.25" x14ac:dyDescent="0.25">
      <c r="A412" s="28" t="s">
        <v>89</v>
      </c>
      <c r="B412" s="24">
        <v>857</v>
      </c>
      <c r="C412" s="29" t="s">
        <v>3</v>
      </c>
      <c r="D412" s="29" t="s">
        <v>23</v>
      </c>
      <c r="E412" s="29"/>
      <c r="F412" s="29"/>
      <c r="G412" s="30">
        <f t="shared" ref="G412" si="162">G413+G416+G420</f>
        <v>627539.32999999996</v>
      </c>
    </row>
    <row r="413" spans="1:7" s="31" customFormat="1" ht="45" x14ac:dyDescent="0.25">
      <c r="A413" s="32" t="s">
        <v>24</v>
      </c>
      <c r="B413" s="24">
        <v>857</v>
      </c>
      <c r="C413" s="20" t="s">
        <v>3</v>
      </c>
      <c r="D413" s="20" t="s">
        <v>23</v>
      </c>
      <c r="E413" s="20" t="s">
        <v>261</v>
      </c>
      <c r="F413" s="20"/>
      <c r="G413" s="33">
        <f t="shared" ref="G413" si="163">G414</f>
        <v>21558</v>
      </c>
    </row>
    <row r="414" spans="1:7" s="31" customFormat="1" ht="45" x14ac:dyDescent="0.25">
      <c r="A414" s="35" t="s">
        <v>144</v>
      </c>
      <c r="B414" s="24">
        <v>857</v>
      </c>
      <c r="C414" s="20" t="s">
        <v>3</v>
      </c>
      <c r="D414" s="20" t="s">
        <v>23</v>
      </c>
      <c r="E414" s="20" t="s">
        <v>261</v>
      </c>
      <c r="F414" s="20" t="s">
        <v>43</v>
      </c>
      <c r="G414" s="33">
        <f t="shared" ref="G414" si="164">G415</f>
        <v>21558</v>
      </c>
    </row>
    <row r="415" spans="1:7" s="31" customFormat="1" ht="45" x14ac:dyDescent="0.25">
      <c r="A415" s="35" t="s">
        <v>44</v>
      </c>
      <c r="B415" s="24">
        <v>857</v>
      </c>
      <c r="C415" s="20" t="s">
        <v>3</v>
      </c>
      <c r="D415" s="20" t="s">
        <v>23</v>
      </c>
      <c r="E415" s="20" t="s">
        <v>261</v>
      </c>
      <c r="F415" s="20" t="s">
        <v>45</v>
      </c>
      <c r="G415" s="33">
        <v>21558</v>
      </c>
    </row>
    <row r="416" spans="1:7" s="22" customFormat="1" ht="60" x14ac:dyDescent="0.25">
      <c r="A416" s="32" t="s">
        <v>262</v>
      </c>
      <c r="B416" s="24">
        <v>857</v>
      </c>
      <c r="C416" s="20" t="s">
        <v>3</v>
      </c>
      <c r="D416" s="20" t="s">
        <v>23</v>
      </c>
      <c r="E416" s="20" t="s">
        <v>263</v>
      </c>
      <c r="F416" s="20"/>
      <c r="G416" s="33">
        <f t="shared" ref="G416" si="165">G417</f>
        <v>587981.32999999996</v>
      </c>
    </row>
    <row r="417" spans="1:7" s="22" customFormat="1" ht="90" x14ac:dyDescent="0.25">
      <c r="A417" s="34" t="s">
        <v>39</v>
      </c>
      <c r="B417" s="24">
        <v>857</v>
      </c>
      <c r="C417" s="20" t="s">
        <v>14</v>
      </c>
      <c r="D417" s="20" t="s">
        <v>23</v>
      </c>
      <c r="E417" s="20" t="s">
        <v>263</v>
      </c>
      <c r="F417" s="20" t="s">
        <v>40</v>
      </c>
      <c r="G417" s="33">
        <f t="shared" ref="G417" si="166">G418</f>
        <v>587981.32999999996</v>
      </c>
    </row>
    <row r="418" spans="1:7" s="22" customFormat="1" ht="45" x14ac:dyDescent="0.25">
      <c r="A418" s="34" t="s">
        <v>41</v>
      </c>
      <c r="B418" s="24">
        <v>857</v>
      </c>
      <c r="C418" s="20" t="s">
        <v>3</v>
      </c>
      <c r="D418" s="20" t="s">
        <v>23</v>
      </c>
      <c r="E418" s="20" t="s">
        <v>263</v>
      </c>
      <c r="F418" s="20" t="s">
        <v>42</v>
      </c>
      <c r="G418" s="33">
        <v>587981.32999999996</v>
      </c>
    </row>
    <row r="419" spans="1:7" s="22" customFormat="1" ht="90" x14ac:dyDescent="0.25">
      <c r="A419" s="32" t="s">
        <v>264</v>
      </c>
      <c r="B419" s="24">
        <v>857</v>
      </c>
      <c r="C419" s="20" t="s">
        <v>14</v>
      </c>
      <c r="D419" s="20" t="s">
        <v>23</v>
      </c>
      <c r="E419" s="20" t="s">
        <v>265</v>
      </c>
      <c r="F419" s="20"/>
      <c r="G419" s="33">
        <f t="shared" ref="G419:G420" si="167">G420</f>
        <v>18000</v>
      </c>
    </row>
    <row r="420" spans="1:7" s="22" customFormat="1" ht="45" x14ac:dyDescent="0.25">
      <c r="A420" s="35" t="s">
        <v>144</v>
      </c>
      <c r="B420" s="24">
        <v>857</v>
      </c>
      <c r="C420" s="20" t="s">
        <v>3</v>
      </c>
      <c r="D420" s="20" t="s">
        <v>23</v>
      </c>
      <c r="E420" s="20" t="s">
        <v>265</v>
      </c>
      <c r="F420" s="20" t="s">
        <v>43</v>
      </c>
      <c r="G420" s="33">
        <f t="shared" si="167"/>
        <v>18000</v>
      </c>
    </row>
    <row r="421" spans="1:7" s="22" customFormat="1" ht="45" x14ac:dyDescent="0.25">
      <c r="A421" s="35" t="s">
        <v>44</v>
      </c>
      <c r="B421" s="24">
        <v>857</v>
      </c>
      <c r="C421" s="20" t="s">
        <v>3</v>
      </c>
      <c r="D421" s="20" t="s">
        <v>23</v>
      </c>
      <c r="E421" s="20" t="s">
        <v>265</v>
      </c>
      <c r="F421" s="20" t="s">
        <v>45</v>
      </c>
      <c r="G421" s="33">
        <v>18000</v>
      </c>
    </row>
    <row r="422" spans="1:7" s="22" customFormat="1" ht="18.75" customHeight="1" x14ac:dyDescent="0.25">
      <c r="A422" s="48" t="s">
        <v>105</v>
      </c>
      <c r="B422" s="37"/>
      <c r="C422" s="29"/>
      <c r="D422" s="29"/>
      <c r="E422" s="29"/>
      <c r="F422" s="29"/>
      <c r="G422" s="30">
        <f t="shared" ref="G422" si="168">G6+G241+G367+G400+G410</f>
        <v>262854884.09999999</v>
      </c>
    </row>
    <row r="423" spans="1:7" s="22" customFormat="1" x14ac:dyDescent="0.25">
      <c r="A423" s="41"/>
    </row>
    <row r="424" spans="1:7" s="22" customFormat="1" x14ac:dyDescent="0.25">
      <c r="A424" s="41"/>
    </row>
    <row r="425" spans="1:7" s="22" customFormat="1" x14ac:dyDescent="0.25">
      <c r="A425" s="41"/>
    </row>
    <row r="426" spans="1:7" s="22" customFormat="1" x14ac:dyDescent="0.25"/>
    <row r="427" spans="1:7" s="22" customFormat="1" x14ac:dyDescent="0.25"/>
    <row r="428" spans="1:7" s="22" customFormat="1" x14ac:dyDescent="0.25"/>
    <row r="429" spans="1:7" s="22" customFormat="1" x14ac:dyDescent="0.25"/>
    <row r="430" spans="1:7" s="22" customFormat="1" x14ac:dyDescent="0.25"/>
    <row r="431" spans="1:7" s="22" customFormat="1" x14ac:dyDescent="0.25"/>
    <row r="432" spans="1:7" s="22" customFormat="1" x14ac:dyDescent="0.25"/>
    <row r="433" s="22" customFormat="1" x14ac:dyDescent="0.25"/>
    <row r="434" s="22" customFormat="1" x14ac:dyDescent="0.25"/>
    <row r="435" s="22" customFormat="1" x14ac:dyDescent="0.25"/>
    <row r="436" s="22" customFormat="1" x14ac:dyDescent="0.25"/>
    <row r="437" s="22" customFormat="1" x14ac:dyDescent="0.25"/>
    <row r="438" s="22" customFormat="1" x14ac:dyDescent="0.25"/>
    <row r="439" s="22" customFormat="1" x14ac:dyDescent="0.25"/>
    <row r="440" s="22" customFormat="1" x14ac:dyDescent="0.25"/>
    <row r="441" s="22" customFormat="1" x14ac:dyDescent="0.25"/>
    <row r="442" s="22" customFormat="1" x14ac:dyDescent="0.25"/>
    <row r="443" s="22" customFormat="1" x14ac:dyDescent="0.25"/>
    <row r="444" s="22" customFormat="1" x14ac:dyDescent="0.25"/>
    <row r="445" s="22" customFormat="1" x14ac:dyDescent="0.25"/>
    <row r="446" s="22" customFormat="1" x14ac:dyDescent="0.25"/>
    <row r="447" s="22" customFormat="1" x14ac:dyDescent="0.25"/>
    <row r="448" s="22" customFormat="1" x14ac:dyDescent="0.25"/>
    <row r="449" s="22" customFormat="1" x14ac:dyDescent="0.25"/>
    <row r="450" s="22" customFormat="1" x14ac:dyDescent="0.25"/>
    <row r="451" s="22" customFormat="1" x14ac:dyDescent="0.25"/>
    <row r="452" s="22" customFormat="1" x14ac:dyDescent="0.25"/>
    <row r="453" s="22" customFormat="1" x14ac:dyDescent="0.25"/>
    <row r="454" s="22" customFormat="1" x14ac:dyDescent="0.25"/>
    <row r="455" s="22" customFormat="1" x14ac:dyDescent="0.25"/>
    <row r="456" s="22" customFormat="1" x14ac:dyDescent="0.25"/>
    <row r="457" s="22" customFormat="1" x14ac:dyDescent="0.25"/>
    <row r="458" s="22" customFormat="1" x14ac:dyDescent="0.25"/>
    <row r="459" s="22" customFormat="1" x14ac:dyDescent="0.25"/>
    <row r="460" s="22" customFormat="1" x14ac:dyDescent="0.25"/>
    <row r="461" s="22" customFormat="1" x14ac:dyDescent="0.25"/>
    <row r="462" s="22" customFormat="1" x14ac:dyDescent="0.25"/>
    <row r="463" s="22" customFormat="1" x14ac:dyDescent="0.25"/>
    <row r="464" s="22" customFormat="1" x14ac:dyDescent="0.25"/>
    <row r="465" spans="1:6" s="22" customFormat="1" x14ac:dyDescent="0.25"/>
    <row r="466" spans="1:6" s="22" customFormat="1" x14ac:dyDescent="0.25"/>
    <row r="467" spans="1:6" s="22" customFormat="1" x14ac:dyDescent="0.25"/>
    <row r="468" spans="1:6" s="22" customFormat="1" x14ac:dyDescent="0.25"/>
    <row r="469" spans="1:6" s="22" customFormat="1" x14ac:dyDescent="0.25"/>
    <row r="470" spans="1:6" s="22" customFormat="1" x14ac:dyDescent="0.25"/>
    <row r="471" spans="1:6" x14ac:dyDescent="0.25">
      <c r="A471" s="4"/>
      <c r="B471" s="4"/>
      <c r="C471" s="4"/>
      <c r="D471" s="4"/>
      <c r="F471" s="4"/>
    </row>
    <row r="472" spans="1:6" x14ac:dyDescent="0.25">
      <c r="A472" s="4"/>
      <c r="B472" s="4"/>
      <c r="C472" s="4"/>
      <c r="D472" s="4"/>
      <c r="F472" s="4"/>
    </row>
    <row r="473" spans="1:6" x14ac:dyDescent="0.25">
      <c r="A473" s="4"/>
      <c r="B473" s="4"/>
      <c r="C473" s="4"/>
      <c r="D473" s="4"/>
      <c r="F473" s="4"/>
    </row>
    <row r="474" spans="1:6" x14ac:dyDescent="0.25">
      <c r="A474" s="4"/>
      <c r="B474" s="4"/>
      <c r="C474" s="4"/>
      <c r="D474" s="4"/>
      <c r="F474" s="4"/>
    </row>
    <row r="475" spans="1:6" x14ac:dyDescent="0.25">
      <c r="A475" s="4"/>
      <c r="B475" s="4"/>
      <c r="C475" s="4"/>
      <c r="D475" s="4"/>
      <c r="F475" s="4"/>
    </row>
    <row r="476" spans="1:6" x14ac:dyDescent="0.25">
      <c r="A476" s="4"/>
      <c r="B476" s="4"/>
      <c r="C476" s="4"/>
      <c r="D476" s="4"/>
      <c r="F476" s="4"/>
    </row>
    <row r="477" spans="1:6" x14ac:dyDescent="0.25">
      <c r="A477" s="4"/>
      <c r="B477" s="4"/>
      <c r="C477" s="4"/>
      <c r="D477" s="4"/>
      <c r="F477" s="4"/>
    </row>
    <row r="478" spans="1:6" x14ac:dyDescent="0.25">
      <c r="A478" s="4"/>
      <c r="B478" s="4"/>
      <c r="C478" s="4"/>
      <c r="D478" s="4"/>
      <c r="F478" s="4"/>
    </row>
    <row r="479" spans="1:6" x14ac:dyDescent="0.25">
      <c r="A479" s="4"/>
      <c r="B479" s="4"/>
      <c r="C479" s="4"/>
      <c r="D479" s="4"/>
      <c r="F479" s="4"/>
    </row>
    <row r="480" spans="1:6" x14ac:dyDescent="0.25">
      <c r="A480" s="4"/>
      <c r="B480" s="4"/>
      <c r="C480" s="4"/>
      <c r="D480" s="4"/>
      <c r="F480" s="4"/>
    </row>
    <row r="481" spans="1:6" x14ac:dyDescent="0.25">
      <c r="A481" s="4"/>
      <c r="B481" s="4"/>
      <c r="C481" s="4"/>
      <c r="D481" s="4"/>
      <c r="F481" s="4"/>
    </row>
    <row r="482" spans="1:6" x14ac:dyDescent="0.25">
      <c r="A482" s="4"/>
      <c r="B482" s="4"/>
      <c r="C482" s="4"/>
      <c r="D482" s="4"/>
      <c r="F482" s="4"/>
    </row>
    <row r="483" spans="1:6" x14ac:dyDescent="0.25">
      <c r="A483" s="4"/>
      <c r="B483" s="4"/>
      <c r="C483" s="4"/>
      <c r="D483" s="4"/>
      <c r="F483" s="4"/>
    </row>
    <row r="484" spans="1:6" x14ac:dyDescent="0.25">
      <c r="A484" s="4"/>
      <c r="B484" s="4"/>
      <c r="C484" s="4"/>
      <c r="D484" s="4"/>
      <c r="F484" s="4"/>
    </row>
    <row r="485" spans="1:6" x14ac:dyDescent="0.25">
      <c r="A485" s="4"/>
      <c r="B485" s="4"/>
      <c r="C485" s="4"/>
      <c r="D485" s="4"/>
      <c r="F485" s="4"/>
    </row>
    <row r="486" spans="1:6" x14ac:dyDescent="0.25">
      <c r="A486" s="4"/>
      <c r="B486" s="4"/>
      <c r="C486" s="4"/>
      <c r="D486" s="4"/>
      <c r="F486" s="4"/>
    </row>
    <row r="487" spans="1:6" x14ac:dyDescent="0.25">
      <c r="A487" s="4"/>
      <c r="B487" s="4"/>
      <c r="C487" s="4"/>
      <c r="D487" s="4"/>
      <c r="F487" s="4"/>
    </row>
    <row r="488" spans="1:6" x14ac:dyDescent="0.25">
      <c r="A488" s="4"/>
      <c r="B488" s="4"/>
      <c r="C488" s="4"/>
      <c r="D488" s="4"/>
      <c r="F488" s="4"/>
    </row>
    <row r="489" spans="1:6" x14ac:dyDescent="0.25">
      <c r="A489" s="4"/>
      <c r="B489" s="4"/>
      <c r="C489" s="4"/>
      <c r="D489" s="4"/>
      <c r="F489" s="4"/>
    </row>
    <row r="490" spans="1:6" x14ac:dyDescent="0.25">
      <c r="A490" s="4"/>
      <c r="B490" s="4"/>
      <c r="C490" s="4"/>
      <c r="D490" s="4"/>
      <c r="F490" s="4"/>
    </row>
    <row r="491" spans="1:6" x14ac:dyDescent="0.25">
      <c r="A491" s="4"/>
      <c r="B491" s="4"/>
      <c r="C491" s="4"/>
      <c r="D491" s="4"/>
      <c r="F491" s="4"/>
    </row>
    <row r="492" spans="1:6" x14ac:dyDescent="0.25">
      <c r="A492" s="4"/>
      <c r="B492" s="4"/>
      <c r="C492" s="4"/>
      <c r="D492" s="4"/>
      <c r="F492" s="4"/>
    </row>
    <row r="493" spans="1:6" x14ac:dyDescent="0.25">
      <c r="A493" s="4"/>
      <c r="B493" s="4"/>
      <c r="C493" s="4"/>
      <c r="D493" s="4"/>
      <c r="F493" s="4"/>
    </row>
    <row r="494" spans="1:6" x14ac:dyDescent="0.25">
      <c r="A494" s="4"/>
      <c r="B494" s="4"/>
      <c r="C494" s="4"/>
      <c r="D494" s="4"/>
      <c r="F494" s="4"/>
    </row>
    <row r="495" spans="1:6" x14ac:dyDescent="0.25">
      <c r="A495" s="4"/>
      <c r="B495" s="4"/>
      <c r="C495" s="4"/>
      <c r="D495" s="4"/>
      <c r="F495" s="4"/>
    </row>
    <row r="496" spans="1:6" x14ac:dyDescent="0.25">
      <c r="A496" s="4"/>
      <c r="B496" s="4"/>
      <c r="C496" s="4"/>
      <c r="D496" s="4"/>
      <c r="F496" s="4"/>
    </row>
    <row r="497" spans="1:6" x14ac:dyDescent="0.25">
      <c r="A497" s="4"/>
      <c r="B497" s="4"/>
      <c r="C497" s="4"/>
      <c r="D497" s="4"/>
      <c r="F497" s="4"/>
    </row>
    <row r="498" spans="1:6" x14ac:dyDescent="0.25">
      <c r="A498" s="4"/>
      <c r="B498" s="4"/>
      <c r="C498" s="4"/>
      <c r="D498" s="4"/>
      <c r="F498" s="4"/>
    </row>
    <row r="499" spans="1:6" x14ac:dyDescent="0.25">
      <c r="A499" s="4"/>
      <c r="B499" s="4"/>
      <c r="C499" s="4"/>
      <c r="D499" s="4"/>
      <c r="F499" s="4"/>
    </row>
    <row r="500" spans="1:6" x14ac:dyDescent="0.25">
      <c r="A500" s="4"/>
      <c r="B500" s="4"/>
      <c r="C500" s="4"/>
      <c r="D500" s="4"/>
      <c r="F500" s="4"/>
    </row>
    <row r="501" spans="1:6" x14ac:dyDescent="0.25">
      <c r="A501" s="4"/>
      <c r="B501" s="4"/>
      <c r="C501" s="4"/>
      <c r="D501" s="4"/>
      <c r="F501" s="4"/>
    </row>
    <row r="502" spans="1:6" x14ac:dyDescent="0.25">
      <c r="A502" s="4"/>
      <c r="B502" s="4"/>
      <c r="C502" s="4"/>
      <c r="D502" s="4"/>
      <c r="F502" s="4"/>
    </row>
    <row r="503" spans="1:6" x14ac:dyDescent="0.25">
      <c r="A503" s="4"/>
      <c r="B503" s="4"/>
      <c r="C503" s="4"/>
      <c r="D503" s="4"/>
      <c r="F503" s="4"/>
    </row>
    <row r="504" spans="1:6" x14ac:dyDescent="0.25">
      <c r="A504" s="4"/>
      <c r="B504" s="4"/>
      <c r="C504" s="4"/>
      <c r="D504" s="4"/>
      <c r="F504" s="4"/>
    </row>
    <row r="505" spans="1:6" x14ac:dyDescent="0.25">
      <c r="A505" s="4"/>
      <c r="B505" s="4"/>
      <c r="C505" s="4"/>
      <c r="D505" s="4"/>
      <c r="F505" s="4"/>
    </row>
    <row r="506" spans="1:6" x14ac:dyDescent="0.25">
      <c r="A506" s="4"/>
      <c r="B506" s="4"/>
      <c r="C506" s="4"/>
      <c r="D506" s="4"/>
      <c r="F506" s="4"/>
    </row>
    <row r="507" spans="1:6" x14ac:dyDescent="0.25">
      <c r="A507" s="4"/>
      <c r="B507" s="4"/>
      <c r="C507" s="4"/>
      <c r="D507" s="4"/>
      <c r="F507" s="4"/>
    </row>
    <row r="508" spans="1:6" x14ac:dyDescent="0.25">
      <c r="A508" s="4"/>
      <c r="B508" s="4"/>
      <c r="C508" s="4"/>
      <c r="D508" s="4"/>
      <c r="F508" s="4"/>
    </row>
    <row r="509" spans="1:6" x14ac:dyDescent="0.25">
      <c r="A509" s="4"/>
      <c r="B509" s="4"/>
      <c r="C509" s="4"/>
      <c r="D509" s="4"/>
      <c r="F509" s="4"/>
    </row>
    <row r="510" spans="1:6" x14ac:dyDescent="0.25">
      <c r="A510" s="4"/>
      <c r="B510" s="4"/>
      <c r="C510" s="4"/>
      <c r="D510" s="4"/>
      <c r="F510" s="4"/>
    </row>
    <row r="511" spans="1:6" x14ac:dyDescent="0.25">
      <c r="A511" s="4"/>
      <c r="B511" s="4"/>
      <c r="C511" s="4"/>
      <c r="D511" s="4"/>
      <c r="F511" s="4"/>
    </row>
    <row r="512" spans="1:6" x14ac:dyDescent="0.25">
      <c r="A512" s="4"/>
      <c r="B512" s="4"/>
      <c r="C512" s="4"/>
      <c r="D512" s="4"/>
      <c r="F512" s="4"/>
    </row>
    <row r="513" spans="1:6" x14ac:dyDescent="0.25">
      <c r="A513" s="4"/>
      <c r="B513" s="4"/>
      <c r="C513" s="4"/>
      <c r="D513" s="4"/>
      <c r="F513" s="4"/>
    </row>
    <row r="514" spans="1:6" x14ac:dyDescent="0.25">
      <c r="A514" s="4"/>
      <c r="B514" s="4"/>
      <c r="C514" s="4"/>
      <c r="D514" s="4"/>
      <c r="F514" s="4"/>
    </row>
    <row r="515" spans="1:6" x14ac:dyDescent="0.25">
      <c r="A515" s="4"/>
      <c r="B515" s="4"/>
      <c r="C515" s="4"/>
      <c r="D515" s="4"/>
      <c r="F515" s="4"/>
    </row>
    <row r="516" spans="1:6" x14ac:dyDescent="0.25">
      <c r="A516" s="4"/>
      <c r="B516" s="4"/>
      <c r="C516" s="4"/>
      <c r="D516" s="4"/>
      <c r="F516" s="4"/>
    </row>
    <row r="517" spans="1:6" x14ac:dyDescent="0.25">
      <c r="A517" s="4"/>
      <c r="B517" s="4"/>
      <c r="C517" s="4"/>
      <c r="D517" s="4"/>
      <c r="F517" s="4"/>
    </row>
    <row r="518" spans="1:6" x14ac:dyDescent="0.25">
      <c r="A518" s="4"/>
      <c r="B518" s="4"/>
      <c r="C518" s="4"/>
      <c r="D518" s="4"/>
      <c r="F518" s="4"/>
    </row>
    <row r="519" spans="1:6" x14ac:dyDescent="0.25">
      <c r="A519" s="4"/>
      <c r="B519" s="4"/>
      <c r="C519" s="4"/>
      <c r="D519" s="4"/>
      <c r="F519" s="4"/>
    </row>
    <row r="520" spans="1:6" x14ac:dyDescent="0.25">
      <c r="A520" s="4"/>
      <c r="B520" s="4"/>
      <c r="C520" s="4"/>
      <c r="D520" s="4"/>
      <c r="F520" s="4"/>
    </row>
    <row r="521" spans="1:6" x14ac:dyDescent="0.25">
      <c r="A521" s="4"/>
      <c r="B521" s="4"/>
      <c r="C521" s="4"/>
      <c r="D521" s="4"/>
      <c r="F521" s="4"/>
    </row>
    <row r="522" spans="1:6" x14ac:dyDescent="0.25">
      <c r="A522" s="4"/>
      <c r="B522" s="4"/>
      <c r="C522" s="4"/>
      <c r="D522" s="4"/>
      <c r="F522" s="4"/>
    </row>
    <row r="523" spans="1:6" x14ac:dyDescent="0.25">
      <c r="A523" s="4"/>
      <c r="B523" s="4"/>
      <c r="C523" s="4"/>
      <c r="D523" s="4"/>
      <c r="F523" s="4"/>
    </row>
    <row r="524" spans="1:6" x14ac:dyDescent="0.25">
      <c r="A524" s="4"/>
      <c r="B524" s="4"/>
      <c r="C524" s="4"/>
      <c r="D524" s="4"/>
      <c r="F524" s="4"/>
    </row>
    <row r="525" spans="1:6" x14ac:dyDescent="0.25">
      <c r="A525" s="4"/>
      <c r="B525" s="4"/>
      <c r="C525" s="4"/>
      <c r="D525" s="4"/>
      <c r="F525" s="4"/>
    </row>
    <row r="526" spans="1:6" x14ac:dyDescent="0.25">
      <c r="A526" s="4"/>
      <c r="B526" s="4"/>
      <c r="C526" s="4"/>
      <c r="D526" s="4"/>
      <c r="F526" s="4"/>
    </row>
    <row r="527" spans="1:6" x14ac:dyDescent="0.25">
      <c r="A527" s="4"/>
      <c r="B527" s="4"/>
      <c r="C527" s="4"/>
      <c r="D527" s="4"/>
      <c r="F527" s="4"/>
    </row>
    <row r="528" spans="1:6" x14ac:dyDescent="0.25">
      <c r="A528" s="4"/>
      <c r="B528" s="4"/>
      <c r="C528" s="4"/>
      <c r="D528" s="4"/>
      <c r="F528" s="4"/>
    </row>
    <row r="529" spans="1:6" x14ac:dyDescent="0.25">
      <c r="A529" s="4"/>
      <c r="B529" s="4"/>
      <c r="C529" s="4"/>
      <c r="D529" s="4"/>
      <c r="F529" s="4"/>
    </row>
    <row r="530" spans="1:6" x14ac:dyDescent="0.25">
      <c r="A530" s="4"/>
      <c r="B530" s="4"/>
      <c r="C530" s="4"/>
      <c r="D530" s="4"/>
      <c r="F530" s="4"/>
    </row>
    <row r="531" spans="1:6" x14ac:dyDescent="0.25">
      <c r="A531" s="4"/>
      <c r="B531" s="4"/>
      <c r="C531" s="4"/>
      <c r="D531" s="4"/>
      <c r="F531" s="4"/>
    </row>
    <row r="532" spans="1:6" x14ac:dyDescent="0.25">
      <c r="A532" s="4"/>
      <c r="B532" s="4"/>
      <c r="C532" s="4"/>
      <c r="D532" s="4"/>
      <c r="F532" s="4"/>
    </row>
    <row r="533" spans="1:6" x14ac:dyDescent="0.25">
      <c r="A533" s="4"/>
      <c r="B533" s="4"/>
      <c r="C533" s="4"/>
      <c r="D533" s="4"/>
      <c r="F533" s="4"/>
    </row>
    <row r="534" spans="1:6" x14ac:dyDescent="0.25">
      <c r="A534" s="4"/>
      <c r="B534" s="4"/>
      <c r="C534" s="4"/>
      <c r="D534" s="4"/>
      <c r="F534" s="4"/>
    </row>
    <row r="535" spans="1:6" x14ac:dyDescent="0.25">
      <c r="A535" s="4"/>
      <c r="B535" s="4"/>
      <c r="C535" s="4"/>
      <c r="D535" s="4"/>
      <c r="F535" s="4"/>
    </row>
    <row r="536" spans="1:6" x14ac:dyDescent="0.25">
      <c r="A536" s="4"/>
      <c r="B536" s="4"/>
      <c r="C536" s="4"/>
      <c r="D536" s="4"/>
      <c r="F536" s="4"/>
    </row>
    <row r="537" spans="1:6" x14ac:dyDescent="0.25">
      <c r="A537" s="4"/>
      <c r="B537" s="4"/>
      <c r="C537" s="4"/>
      <c r="D537" s="4"/>
      <c r="F537" s="4"/>
    </row>
    <row r="538" spans="1:6" x14ac:dyDescent="0.25">
      <c r="A538" s="4"/>
      <c r="B538" s="4"/>
      <c r="C538" s="4"/>
      <c r="D538" s="4"/>
      <c r="F538" s="4"/>
    </row>
    <row r="539" spans="1:6" x14ac:dyDescent="0.25">
      <c r="A539" s="4"/>
      <c r="B539" s="4"/>
      <c r="C539" s="4"/>
      <c r="D539" s="4"/>
      <c r="F539" s="4"/>
    </row>
    <row r="540" spans="1:6" x14ac:dyDescent="0.25">
      <c r="A540" s="4"/>
      <c r="B540" s="4"/>
      <c r="C540" s="4"/>
      <c r="D540" s="4"/>
      <c r="F540" s="4"/>
    </row>
    <row r="541" spans="1:6" x14ac:dyDescent="0.25">
      <c r="A541" s="4"/>
      <c r="B541" s="4"/>
      <c r="C541" s="4"/>
      <c r="D541" s="4"/>
      <c r="F541" s="4"/>
    </row>
    <row r="542" spans="1:6" x14ac:dyDescent="0.25">
      <c r="A542" s="4"/>
      <c r="B542" s="4"/>
      <c r="C542" s="4"/>
      <c r="D542" s="4"/>
      <c r="F542" s="4"/>
    </row>
    <row r="543" spans="1:6" x14ac:dyDescent="0.25">
      <c r="A543" s="4"/>
      <c r="B543" s="4"/>
      <c r="C543" s="4"/>
      <c r="D543" s="4"/>
      <c r="F543" s="4"/>
    </row>
    <row r="544" spans="1:6" x14ac:dyDescent="0.25">
      <c r="A544" s="4"/>
      <c r="B544" s="4"/>
      <c r="C544" s="4"/>
      <c r="D544" s="4"/>
      <c r="F544" s="4"/>
    </row>
    <row r="545" spans="1:6" x14ac:dyDescent="0.25">
      <c r="A545" s="4"/>
      <c r="B545" s="4"/>
      <c r="C545" s="4"/>
      <c r="D545" s="4"/>
      <c r="F545" s="4"/>
    </row>
    <row r="546" spans="1:6" x14ac:dyDescent="0.25">
      <c r="A546" s="4"/>
      <c r="B546" s="4"/>
      <c r="C546" s="4"/>
      <c r="D546" s="4"/>
      <c r="F546" s="4"/>
    </row>
    <row r="547" spans="1:6" x14ac:dyDescent="0.25">
      <c r="A547" s="4"/>
      <c r="B547" s="4"/>
      <c r="C547" s="4"/>
      <c r="D547" s="4"/>
      <c r="F547" s="4"/>
    </row>
    <row r="548" spans="1:6" x14ac:dyDescent="0.25">
      <c r="A548" s="4"/>
      <c r="B548" s="4"/>
      <c r="C548" s="4"/>
      <c r="D548" s="4"/>
      <c r="F548" s="4"/>
    </row>
    <row r="549" spans="1:6" x14ac:dyDescent="0.25">
      <c r="A549" s="4"/>
      <c r="B549" s="4"/>
      <c r="C549" s="4"/>
      <c r="D549" s="4"/>
      <c r="F549" s="4"/>
    </row>
    <row r="550" spans="1:6" x14ac:dyDescent="0.25">
      <c r="A550" s="4"/>
      <c r="B550" s="4"/>
      <c r="C550" s="4"/>
      <c r="D550" s="4"/>
      <c r="F550" s="4"/>
    </row>
    <row r="551" spans="1:6" x14ac:dyDescent="0.25">
      <c r="A551" s="4"/>
      <c r="B551" s="4"/>
      <c r="C551" s="4"/>
      <c r="D551" s="4"/>
      <c r="F551" s="4"/>
    </row>
    <row r="552" spans="1:6" x14ac:dyDescent="0.25">
      <c r="A552" s="4"/>
      <c r="B552" s="4"/>
      <c r="C552" s="4"/>
      <c r="D552" s="4"/>
      <c r="F552" s="4"/>
    </row>
    <row r="553" spans="1:6" x14ac:dyDescent="0.25">
      <c r="A553" s="4"/>
      <c r="B553" s="4"/>
      <c r="C553" s="4"/>
      <c r="D553" s="4"/>
      <c r="F553" s="4"/>
    </row>
    <row r="554" spans="1:6" x14ac:dyDescent="0.25">
      <c r="A554" s="4"/>
      <c r="B554" s="4"/>
      <c r="C554" s="4"/>
      <c r="D554" s="4"/>
      <c r="F554" s="4"/>
    </row>
    <row r="555" spans="1:6" x14ac:dyDescent="0.25">
      <c r="A555" s="4"/>
      <c r="B555" s="4"/>
      <c r="C555" s="4"/>
      <c r="D555" s="4"/>
      <c r="F555" s="4"/>
    </row>
    <row r="556" spans="1:6" x14ac:dyDescent="0.25">
      <c r="A556" s="4"/>
      <c r="B556" s="4"/>
      <c r="C556" s="4"/>
      <c r="D556" s="4"/>
      <c r="F556" s="4"/>
    </row>
    <row r="557" spans="1:6" x14ac:dyDescent="0.25">
      <c r="A557" s="4"/>
      <c r="B557" s="4"/>
      <c r="C557" s="4"/>
      <c r="D557" s="4"/>
      <c r="F557" s="4"/>
    </row>
    <row r="558" spans="1:6" x14ac:dyDescent="0.25">
      <c r="A558" s="4"/>
      <c r="B558" s="4"/>
      <c r="C558" s="4"/>
      <c r="D558" s="4"/>
      <c r="F558" s="4"/>
    </row>
    <row r="559" spans="1:6" x14ac:dyDescent="0.25">
      <c r="A559" s="4"/>
      <c r="B559" s="4"/>
      <c r="C559" s="4"/>
      <c r="D559" s="4"/>
      <c r="F559" s="4"/>
    </row>
    <row r="560" spans="1:6" x14ac:dyDescent="0.25">
      <c r="A560" s="4"/>
      <c r="B560" s="4"/>
      <c r="C560" s="4"/>
      <c r="D560" s="4"/>
      <c r="F560" s="4"/>
    </row>
    <row r="561" spans="1:6" x14ac:dyDescent="0.25">
      <c r="A561" s="4"/>
      <c r="B561" s="4"/>
      <c r="C561" s="4"/>
      <c r="D561" s="4"/>
      <c r="F561" s="4"/>
    </row>
    <row r="562" spans="1:6" x14ac:dyDescent="0.25">
      <c r="A562" s="4"/>
      <c r="B562" s="4"/>
      <c r="C562" s="4"/>
      <c r="D562" s="4"/>
      <c r="F562" s="4"/>
    </row>
    <row r="563" spans="1:6" x14ac:dyDescent="0.25">
      <c r="A563" s="4"/>
      <c r="B563" s="4"/>
      <c r="C563" s="4"/>
      <c r="D563" s="4"/>
      <c r="F563" s="4"/>
    </row>
    <row r="564" spans="1:6" x14ac:dyDescent="0.25">
      <c r="A564" s="4"/>
      <c r="B564" s="4"/>
      <c r="C564" s="4"/>
      <c r="D564" s="4"/>
      <c r="F564" s="4"/>
    </row>
    <row r="565" spans="1:6" x14ac:dyDescent="0.25">
      <c r="A565" s="4"/>
      <c r="B565" s="4"/>
      <c r="C565" s="4"/>
      <c r="D565" s="4"/>
      <c r="F565" s="4"/>
    </row>
    <row r="566" spans="1:6" x14ac:dyDescent="0.25">
      <c r="A566" s="4"/>
      <c r="B566" s="4"/>
      <c r="C566" s="4"/>
      <c r="D566" s="4"/>
      <c r="F566" s="4"/>
    </row>
    <row r="567" spans="1:6" x14ac:dyDescent="0.25">
      <c r="A567" s="4"/>
      <c r="B567" s="4"/>
      <c r="C567" s="4"/>
      <c r="D567" s="4"/>
      <c r="F567" s="4"/>
    </row>
    <row r="568" spans="1:6" x14ac:dyDescent="0.25">
      <c r="A568" s="4"/>
      <c r="B568" s="4"/>
      <c r="C568" s="4"/>
      <c r="D568" s="4"/>
      <c r="F568" s="4"/>
    </row>
    <row r="569" spans="1:6" x14ac:dyDescent="0.25">
      <c r="A569" s="4"/>
      <c r="B569" s="4"/>
      <c r="C569" s="4"/>
      <c r="D569" s="4"/>
      <c r="F569" s="4"/>
    </row>
    <row r="570" spans="1:6" x14ac:dyDescent="0.25">
      <c r="A570" s="4"/>
      <c r="B570" s="4"/>
      <c r="C570" s="4"/>
      <c r="D570" s="4"/>
      <c r="F570" s="4"/>
    </row>
    <row r="571" spans="1:6" x14ac:dyDescent="0.25">
      <c r="A571" s="4"/>
      <c r="B571" s="4"/>
      <c r="C571" s="4"/>
      <c r="D571" s="4"/>
      <c r="F571" s="4"/>
    </row>
    <row r="572" spans="1:6" x14ac:dyDescent="0.25">
      <c r="A572" s="4"/>
      <c r="B572" s="4"/>
      <c r="C572" s="4"/>
      <c r="D572" s="4"/>
      <c r="F572" s="4"/>
    </row>
    <row r="573" spans="1:6" x14ac:dyDescent="0.25">
      <c r="A573" s="4"/>
      <c r="B573" s="4"/>
      <c r="C573" s="4"/>
      <c r="D573" s="4"/>
      <c r="F573" s="4"/>
    </row>
    <row r="574" spans="1:6" x14ac:dyDescent="0.25">
      <c r="A574" s="4"/>
      <c r="B574" s="4"/>
      <c r="C574" s="4"/>
      <c r="D574" s="4"/>
      <c r="F574" s="4"/>
    </row>
    <row r="575" spans="1:6" x14ac:dyDescent="0.25">
      <c r="A575" s="4"/>
      <c r="B575" s="4"/>
      <c r="C575" s="4"/>
      <c r="D575" s="4"/>
      <c r="F575" s="4"/>
    </row>
    <row r="576" spans="1:6" x14ac:dyDescent="0.25">
      <c r="A576" s="4"/>
      <c r="B576" s="4"/>
      <c r="C576" s="4"/>
      <c r="D576" s="4"/>
      <c r="F576" s="4"/>
    </row>
    <row r="577" spans="1:6" x14ac:dyDescent="0.25">
      <c r="A577" s="4"/>
      <c r="B577" s="4"/>
      <c r="C577" s="4"/>
      <c r="D577" s="4"/>
      <c r="F577" s="4"/>
    </row>
    <row r="578" spans="1:6" x14ac:dyDescent="0.25">
      <c r="A578" s="4"/>
      <c r="B578" s="4"/>
      <c r="C578" s="4"/>
      <c r="D578" s="4"/>
      <c r="F578" s="4"/>
    </row>
    <row r="579" spans="1:6" x14ac:dyDescent="0.25">
      <c r="A579" s="4"/>
      <c r="B579" s="4"/>
      <c r="C579" s="4"/>
      <c r="D579" s="4"/>
      <c r="F579" s="4"/>
    </row>
    <row r="580" spans="1:6" x14ac:dyDescent="0.25">
      <c r="A580" s="4"/>
      <c r="B580" s="4"/>
      <c r="C580" s="4"/>
      <c r="D580" s="4"/>
      <c r="F580" s="4"/>
    </row>
    <row r="581" spans="1:6" x14ac:dyDescent="0.25">
      <c r="A581" s="4"/>
      <c r="B581" s="4"/>
      <c r="C581" s="4"/>
      <c r="D581" s="4"/>
      <c r="F581" s="4"/>
    </row>
    <row r="582" spans="1:6" x14ac:dyDescent="0.25">
      <c r="A582" s="4"/>
      <c r="B582" s="4"/>
      <c r="C582" s="4"/>
      <c r="D582" s="4"/>
      <c r="F582" s="4"/>
    </row>
    <row r="583" spans="1:6" x14ac:dyDescent="0.25">
      <c r="A583" s="4"/>
      <c r="B583" s="4"/>
      <c r="C583" s="4"/>
      <c r="D583" s="4"/>
      <c r="F583" s="4"/>
    </row>
    <row r="584" spans="1:6" x14ac:dyDescent="0.25">
      <c r="A584" s="4"/>
      <c r="B584" s="4"/>
      <c r="C584" s="4"/>
      <c r="D584" s="4"/>
      <c r="F584" s="4"/>
    </row>
    <row r="585" spans="1:6" x14ac:dyDescent="0.25">
      <c r="A585" s="4"/>
      <c r="B585" s="4"/>
      <c r="C585" s="4"/>
      <c r="D585" s="4"/>
      <c r="F585" s="4"/>
    </row>
    <row r="586" spans="1:6" x14ac:dyDescent="0.25">
      <c r="A586" s="4"/>
      <c r="B586" s="4"/>
      <c r="C586" s="4"/>
      <c r="D586" s="4"/>
      <c r="F586" s="4"/>
    </row>
    <row r="587" spans="1:6" x14ac:dyDescent="0.25">
      <c r="A587" s="4"/>
      <c r="B587" s="4"/>
      <c r="C587" s="4"/>
      <c r="D587" s="4"/>
      <c r="F587" s="4"/>
    </row>
    <row r="588" spans="1:6" x14ac:dyDescent="0.25">
      <c r="A588" s="4"/>
      <c r="B588" s="4"/>
      <c r="C588" s="4"/>
      <c r="D588" s="4"/>
      <c r="F588" s="4"/>
    </row>
    <row r="589" spans="1:6" x14ac:dyDescent="0.25">
      <c r="A589" s="4"/>
      <c r="B589" s="4"/>
      <c r="C589" s="4"/>
      <c r="D589" s="4"/>
      <c r="F589" s="4"/>
    </row>
    <row r="590" spans="1:6" x14ac:dyDescent="0.25">
      <c r="A590" s="4"/>
      <c r="B590" s="4"/>
      <c r="C590" s="4"/>
      <c r="D590" s="4"/>
      <c r="F590" s="4"/>
    </row>
    <row r="591" spans="1:6" x14ac:dyDescent="0.25">
      <c r="A591" s="4"/>
      <c r="B591" s="4"/>
      <c r="C591" s="4"/>
      <c r="D591" s="4"/>
      <c r="F591" s="4"/>
    </row>
    <row r="592" spans="1:6" x14ac:dyDescent="0.25">
      <c r="A592" s="4"/>
      <c r="B592" s="4"/>
      <c r="C592" s="4"/>
      <c r="D592" s="4"/>
      <c r="F592" s="4"/>
    </row>
    <row r="593" spans="1:6" x14ac:dyDescent="0.25">
      <c r="A593" s="4"/>
      <c r="B593" s="4"/>
      <c r="C593" s="4"/>
      <c r="D593" s="4"/>
      <c r="F593" s="4"/>
    </row>
    <row r="594" spans="1:6" x14ac:dyDescent="0.25">
      <c r="A594" s="4"/>
      <c r="B594" s="4"/>
      <c r="C594" s="4"/>
      <c r="D594" s="4"/>
      <c r="F594" s="4"/>
    </row>
    <row r="595" spans="1:6" x14ac:dyDescent="0.25">
      <c r="A595" s="4"/>
      <c r="B595" s="4"/>
      <c r="C595" s="4"/>
      <c r="D595" s="4"/>
      <c r="F595" s="4"/>
    </row>
    <row r="596" spans="1:6" x14ac:dyDescent="0.25">
      <c r="A596" s="4"/>
      <c r="B596" s="4"/>
      <c r="C596" s="4"/>
      <c r="D596" s="4"/>
      <c r="F596" s="4"/>
    </row>
    <row r="597" spans="1:6" x14ac:dyDescent="0.25">
      <c r="A597" s="4"/>
      <c r="B597" s="4"/>
      <c r="C597" s="4"/>
      <c r="D597" s="4"/>
      <c r="F597" s="4"/>
    </row>
    <row r="598" spans="1:6" x14ac:dyDescent="0.25">
      <c r="A598" s="4"/>
      <c r="B598" s="4"/>
      <c r="C598" s="4"/>
      <c r="D598" s="4"/>
      <c r="F598" s="4"/>
    </row>
    <row r="599" spans="1:6" x14ac:dyDescent="0.25">
      <c r="A599" s="4"/>
      <c r="B599" s="4"/>
      <c r="C599" s="4"/>
      <c r="D599" s="4"/>
      <c r="F599" s="4"/>
    </row>
    <row r="600" spans="1:6" x14ac:dyDescent="0.25">
      <c r="A600" s="4"/>
      <c r="B600" s="4"/>
      <c r="C600" s="4"/>
      <c r="D600" s="4"/>
      <c r="F600" s="4"/>
    </row>
    <row r="601" spans="1:6" x14ac:dyDescent="0.25">
      <c r="A601" s="4"/>
      <c r="B601" s="4"/>
      <c r="C601" s="4"/>
      <c r="D601" s="4"/>
      <c r="F601" s="4"/>
    </row>
    <row r="602" spans="1:6" x14ac:dyDescent="0.25">
      <c r="A602" s="4"/>
      <c r="B602" s="4"/>
      <c r="C602" s="4"/>
      <c r="D602" s="4"/>
      <c r="F602" s="4"/>
    </row>
    <row r="603" spans="1:6" x14ac:dyDescent="0.25">
      <c r="A603" s="4"/>
      <c r="B603" s="4"/>
      <c r="C603" s="4"/>
      <c r="D603" s="4"/>
      <c r="F603" s="4"/>
    </row>
    <row r="604" spans="1:6" x14ac:dyDescent="0.25">
      <c r="A604" s="4"/>
      <c r="B604" s="4"/>
      <c r="C604" s="4"/>
      <c r="D604" s="4"/>
      <c r="F604" s="4"/>
    </row>
    <row r="605" spans="1:6" x14ac:dyDescent="0.25">
      <c r="A605" s="4"/>
      <c r="B605" s="4"/>
      <c r="C605" s="4"/>
      <c r="D605" s="4"/>
      <c r="F605" s="4"/>
    </row>
    <row r="606" spans="1:6" x14ac:dyDescent="0.25">
      <c r="A606" s="4"/>
      <c r="B606" s="4"/>
      <c r="C606" s="4"/>
      <c r="D606" s="4"/>
      <c r="F606" s="4"/>
    </row>
    <row r="607" spans="1:6" x14ac:dyDescent="0.25">
      <c r="A607" s="4"/>
      <c r="B607" s="4"/>
      <c r="C607" s="4"/>
      <c r="D607" s="4"/>
      <c r="F607" s="4"/>
    </row>
    <row r="608" spans="1:6" x14ac:dyDescent="0.25">
      <c r="A608" s="4"/>
      <c r="B608" s="4"/>
      <c r="C608" s="4"/>
      <c r="D608" s="4"/>
      <c r="F608" s="4"/>
    </row>
    <row r="609" spans="1:6" x14ac:dyDescent="0.25">
      <c r="A609" s="4"/>
      <c r="B609" s="4"/>
      <c r="C609" s="4"/>
      <c r="D609" s="4"/>
      <c r="F609" s="4"/>
    </row>
    <row r="610" spans="1:6" x14ac:dyDescent="0.25">
      <c r="A610" s="4"/>
      <c r="B610" s="4"/>
      <c r="C610" s="4"/>
      <c r="D610" s="4"/>
      <c r="F610" s="4"/>
    </row>
    <row r="611" spans="1:6" x14ac:dyDescent="0.25">
      <c r="A611" s="4"/>
      <c r="B611" s="4"/>
      <c r="C611" s="4"/>
      <c r="D611" s="4"/>
      <c r="F611" s="4"/>
    </row>
    <row r="612" spans="1:6" x14ac:dyDescent="0.25">
      <c r="A612" s="4"/>
      <c r="B612" s="4"/>
      <c r="C612" s="4"/>
      <c r="D612" s="4"/>
      <c r="F612" s="4"/>
    </row>
    <row r="613" spans="1:6" x14ac:dyDescent="0.25">
      <c r="A613" s="4"/>
      <c r="B613" s="4"/>
      <c r="C613" s="4"/>
      <c r="D613" s="4"/>
      <c r="F613" s="4"/>
    </row>
    <row r="614" spans="1:6" x14ac:dyDescent="0.25">
      <c r="A614" s="4"/>
      <c r="B614" s="4"/>
      <c r="C614" s="4"/>
      <c r="D614" s="4"/>
      <c r="F614" s="4"/>
    </row>
    <row r="615" spans="1:6" x14ac:dyDescent="0.25">
      <c r="A615" s="4"/>
      <c r="B615" s="4"/>
      <c r="C615" s="4"/>
      <c r="D615" s="4"/>
      <c r="F615" s="4"/>
    </row>
    <row r="616" spans="1:6" x14ac:dyDescent="0.25">
      <c r="A616" s="4"/>
      <c r="B616" s="4"/>
      <c r="C616" s="4"/>
      <c r="D616" s="4"/>
      <c r="F616" s="4"/>
    </row>
    <row r="617" spans="1:6" x14ac:dyDescent="0.25">
      <c r="A617" s="4"/>
      <c r="B617" s="4"/>
      <c r="C617" s="4"/>
      <c r="D617" s="4"/>
      <c r="F617" s="4"/>
    </row>
    <row r="618" spans="1:6" x14ac:dyDescent="0.25">
      <c r="A618" s="4"/>
      <c r="B618" s="4"/>
      <c r="C618" s="4"/>
      <c r="D618" s="4"/>
      <c r="F618" s="4"/>
    </row>
    <row r="619" spans="1:6" x14ac:dyDescent="0.25">
      <c r="A619" s="4"/>
      <c r="B619" s="4"/>
      <c r="C619" s="4"/>
      <c r="D619" s="4"/>
      <c r="F619" s="4"/>
    </row>
    <row r="620" spans="1:6" x14ac:dyDescent="0.25">
      <c r="A620" s="4"/>
      <c r="B620" s="4"/>
      <c r="C620" s="4"/>
      <c r="D620" s="4"/>
      <c r="F620" s="4"/>
    </row>
    <row r="621" spans="1:6" x14ac:dyDescent="0.25">
      <c r="A621" s="4"/>
      <c r="B621" s="4"/>
      <c r="C621" s="4"/>
      <c r="D621" s="4"/>
      <c r="F621" s="4"/>
    </row>
    <row r="622" spans="1:6" x14ac:dyDescent="0.25">
      <c r="A622" s="4"/>
      <c r="B622" s="4"/>
      <c r="C622" s="4"/>
      <c r="D622" s="4"/>
      <c r="F622" s="4"/>
    </row>
    <row r="623" spans="1:6" x14ac:dyDescent="0.25">
      <c r="A623" s="4"/>
      <c r="B623" s="4"/>
      <c r="C623" s="4"/>
      <c r="D623" s="4"/>
      <c r="F623" s="4"/>
    </row>
    <row r="624" spans="1:6" x14ac:dyDescent="0.25">
      <c r="A624" s="4"/>
      <c r="B624" s="4"/>
      <c r="C624" s="4"/>
      <c r="D624" s="4"/>
      <c r="F624" s="4"/>
    </row>
    <row r="625" spans="1:6" x14ac:dyDescent="0.25">
      <c r="A625" s="4"/>
      <c r="B625" s="4"/>
      <c r="C625" s="4"/>
      <c r="D625" s="4"/>
      <c r="F625" s="4"/>
    </row>
    <row r="626" spans="1:6" x14ac:dyDescent="0.25">
      <c r="A626" s="4"/>
      <c r="B626" s="4"/>
      <c r="C626" s="4"/>
      <c r="D626" s="4"/>
      <c r="F626" s="4"/>
    </row>
    <row r="627" spans="1:6" x14ac:dyDescent="0.25">
      <c r="A627" s="4"/>
      <c r="B627" s="4"/>
      <c r="C627" s="4"/>
      <c r="D627" s="4"/>
      <c r="F627" s="4"/>
    </row>
    <row r="628" spans="1:6" x14ac:dyDescent="0.25">
      <c r="A628" s="4"/>
      <c r="B628" s="4"/>
      <c r="C628" s="4"/>
      <c r="D628" s="4"/>
      <c r="F628" s="4"/>
    </row>
    <row r="629" spans="1:6" x14ac:dyDescent="0.25">
      <c r="A629" s="4"/>
      <c r="B629" s="4"/>
      <c r="C629" s="4"/>
      <c r="D629" s="4"/>
      <c r="F629" s="4"/>
    </row>
    <row r="630" spans="1:6" x14ac:dyDescent="0.25">
      <c r="A630" s="4"/>
      <c r="B630" s="4"/>
      <c r="C630" s="4"/>
      <c r="D630" s="4"/>
      <c r="F630" s="4"/>
    </row>
    <row r="631" spans="1:6" x14ac:dyDescent="0.25">
      <c r="A631" s="4"/>
      <c r="B631" s="4"/>
      <c r="C631" s="4"/>
      <c r="D631" s="4"/>
      <c r="F631" s="4"/>
    </row>
    <row r="632" spans="1:6" x14ac:dyDescent="0.25">
      <c r="A632" s="4"/>
      <c r="B632" s="4"/>
      <c r="C632" s="4"/>
      <c r="D632" s="4"/>
      <c r="F632" s="4"/>
    </row>
    <row r="633" spans="1:6" x14ac:dyDescent="0.25">
      <c r="A633" s="4"/>
      <c r="B633" s="4"/>
      <c r="C633" s="4"/>
      <c r="D633" s="4"/>
      <c r="F633" s="4"/>
    </row>
    <row r="634" spans="1:6" x14ac:dyDescent="0.25">
      <c r="A634" s="4"/>
      <c r="B634" s="4"/>
      <c r="C634" s="4"/>
      <c r="D634" s="4"/>
      <c r="F634" s="4"/>
    </row>
    <row r="635" spans="1:6" x14ac:dyDescent="0.25">
      <c r="A635" s="4"/>
      <c r="B635" s="4"/>
      <c r="C635" s="4"/>
      <c r="D635" s="4"/>
      <c r="F635" s="4"/>
    </row>
    <row r="636" spans="1:6" x14ac:dyDescent="0.25">
      <c r="A636" s="4"/>
      <c r="B636" s="4"/>
      <c r="C636" s="4"/>
      <c r="D636" s="4"/>
      <c r="F636" s="4"/>
    </row>
    <row r="637" spans="1:6" x14ac:dyDescent="0.25">
      <c r="A637" s="4"/>
      <c r="B637" s="4"/>
      <c r="C637" s="4"/>
      <c r="D637" s="4"/>
      <c r="F637" s="4"/>
    </row>
    <row r="638" spans="1:6" x14ac:dyDescent="0.25">
      <c r="A638" s="4"/>
      <c r="B638" s="4"/>
      <c r="C638" s="4"/>
      <c r="D638" s="4"/>
      <c r="F638" s="4"/>
    </row>
    <row r="639" spans="1:6" x14ac:dyDescent="0.25">
      <c r="A639" s="4"/>
      <c r="B639" s="4"/>
      <c r="C639" s="4"/>
      <c r="D639" s="4"/>
      <c r="F639" s="4"/>
    </row>
    <row r="640" spans="1:6" x14ac:dyDescent="0.25">
      <c r="A640" s="4"/>
      <c r="B640" s="4"/>
      <c r="C640" s="4"/>
      <c r="D640" s="4"/>
      <c r="F640" s="4"/>
    </row>
    <row r="641" spans="1:6" x14ac:dyDescent="0.25">
      <c r="A641" s="4"/>
      <c r="B641" s="4"/>
      <c r="C641" s="4"/>
      <c r="D641" s="4"/>
      <c r="F641" s="4"/>
    </row>
    <row r="642" spans="1:6" x14ac:dyDescent="0.25">
      <c r="A642" s="4"/>
      <c r="B642" s="4"/>
      <c r="C642" s="4"/>
      <c r="D642" s="4"/>
      <c r="F642" s="4"/>
    </row>
    <row r="643" spans="1:6" x14ac:dyDescent="0.25">
      <c r="A643" s="4"/>
      <c r="B643" s="4"/>
      <c r="C643" s="4"/>
      <c r="D643" s="4"/>
      <c r="F643" s="4"/>
    </row>
    <row r="644" spans="1:6" x14ac:dyDescent="0.25">
      <c r="A644" s="4"/>
      <c r="B644" s="4"/>
      <c r="C644" s="4"/>
      <c r="D644" s="4"/>
      <c r="F644" s="4"/>
    </row>
    <row r="645" spans="1:6" x14ac:dyDescent="0.25">
      <c r="A645" s="4"/>
      <c r="B645" s="4"/>
      <c r="C645" s="4"/>
      <c r="D645" s="4"/>
      <c r="F645" s="4"/>
    </row>
    <row r="646" spans="1:6" x14ac:dyDescent="0.25">
      <c r="A646" s="4"/>
      <c r="B646" s="4"/>
      <c r="C646" s="4"/>
      <c r="D646" s="4"/>
      <c r="F646" s="4"/>
    </row>
    <row r="647" spans="1:6" x14ac:dyDescent="0.25">
      <c r="A647" s="4"/>
      <c r="B647" s="4"/>
      <c r="C647" s="4"/>
      <c r="D647" s="4"/>
      <c r="F647" s="4"/>
    </row>
    <row r="648" spans="1:6" x14ac:dyDescent="0.25">
      <c r="A648" s="4"/>
      <c r="B648" s="4"/>
      <c r="C648" s="4"/>
      <c r="D648" s="4"/>
      <c r="F648" s="4"/>
    </row>
    <row r="649" spans="1:6" x14ac:dyDescent="0.25">
      <c r="A649" s="4"/>
      <c r="B649" s="4"/>
      <c r="C649" s="4"/>
      <c r="D649" s="4"/>
      <c r="F649" s="4"/>
    </row>
    <row r="650" spans="1:6" x14ac:dyDescent="0.25">
      <c r="A650" s="4"/>
      <c r="B650" s="4"/>
      <c r="C650" s="4"/>
      <c r="D650" s="4"/>
      <c r="F650" s="4"/>
    </row>
    <row r="651" spans="1:6" x14ac:dyDescent="0.25">
      <c r="A651" s="4"/>
      <c r="B651" s="4"/>
      <c r="C651" s="4"/>
      <c r="D651" s="4"/>
      <c r="F651" s="4"/>
    </row>
    <row r="652" spans="1:6" x14ac:dyDescent="0.25">
      <c r="A652" s="4"/>
      <c r="B652" s="4"/>
      <c r="C652" s="4"/>
      <c r="D652" s="4"/>
      <c r="F652" s="4"/>
    </row>
    <row r="653" spans="1:6" x14ac:dyDescent="0.25">
      <c r="A653" s="4"/>
      <c r="B653" s="4"/>
      <c r="C653" s="4"/>
      <c r="D653" s="4"/>
      <c r="F653" s="4"/>
    </row>
    <row r="654" spans="1:6" x14ac:dyDescent="0.25">
      <c r="A654" s="4"/>
      <c r="B654" s="4"/>
      <c r="C654" s="4"/>
      <c r="D654" s="4"/>
      <c r="F654" s="4"/>
    </row>
    <row r="655" spans="1:6" x14ac:dyDescent="0.25">
      <c r="A655" s="4"/>
      <c r="B655" s="4"/>
      <c r="C655" s="4"/>
      <c r="D655" s="4"/>
      <c r="F655" s="4"/>
    </row>
    <row r="656" spans="1:6" x14ac:dyDescent="0.25">
      <c r="A656" s="4"/>
      <c r="B656" s="4"/>
      <c r="C656" s="4"/>
      <c r="D656" s="4"/>
      <c r="F656" s="4"/>
    </row>
    <row r="657" spans="1:6" x14ac:dyDescent="0.25">
      <c r="A657" s="4"/>
      <c r="B657" s="4"/>
      <c r="C657" s="4"/>
      <c r="D657" s="4"/>
      <c r="F657" s="4"/>
    </row>
    <row r="658" spans="1:6" x14ac:dyDescent="0.25">
      <c r="A658" s="4"/>
      <c r="B658" s="4"/>
      <c r="C658" s="4"/>
      <c r="D658" s="4"/>
      <c r="F658" s="4"/>
    </row>
    <row r="659" spans="1:6" x14ac:dyDescent="0.25">
      <c r="A659" s="4"/>
      <c r="B659" s="4"/>
      <c r="C659" s="4"/>
      <c r="D659" s="4"/>
      <c r="F659" s="4"/>
    </row>
    <row r="660" spans="1:6" x14ac:dyDescent="0.25">
      <c r="A660" s="4"/>
      <c r="B660" s="4"/>
      <c r="C660" s="4"/>
      <c r="D660" s="4"/>
      <c r="F660" s="4"/>
    </row>
    <row r="661" spans="1:6" x14ac:dyDescent="0.25">
      <c r="A661" s="4"/>
      <c r="B661" s="4"/>
      <c r="C661" s="4"/>
      <c r="D661" s="4"/>
      <c r="F661" s="4"/>
    </row>
    <row r="662" spans="1:6" x14ac:dyDescent="0.25">
      <c r="A662" s="4"/>
      <c r="B662" s="4"/>
      <c r="C662" s="4"/>
      <c r="D662" s="4"/>
      <c r="F662" s="4"/>
    </row>
    <row r="663" spans="1:6" x14ac:dyDescent="0.25">
      <c r="A663" s="4"/>
      <c r="B663" s="4"/>
      <c r="C663" s="4"/>
      <c r="D663" s="4"/>
      <c r="F663" s="4"/>
    </row>
    <row r="664" spans="1:6" x14ac:dyDescent="0.25">
      <c r="A664" s="4"/>
      <c r="B664" s="4"/>
      <c r="C664" s="4"/>
      <c r="D664" s="4"/>
      <c r="F664" s="4"/>
    </row>
    <row r="665" spans="1:6" x14ac:dyDescent="0.25">
      <c r="A665" s="4"/>
      <c r="B665" s="4"/>
      <c r="C665" s="4"/>
      <c r="D665" s="4"/>
      <c r="F665" s="4"/>
    </row>
    <row r="666" spans="1:6" x14ac:dyDescent="0.25">
      <c r="A666" s="4"/>
      <c r="B666" s="4"/>
      <c r="C666" s="4"/>
      <c r="D666" s="4"/>
      <c r="F666" s="4"/>
    </row>
    <row r="667" spans="1:6" x14ac:dyDescent="0.25">
      <c r="A667" s="4"/>
      <c r="B667" s="4"/>
      <c r="C667" s="4"/>
      <c r="D667" s="4"/>
      <c r="F667" s="4"/>
    </row>
    <row r="668" spans="1:6" x14ac:dyDescent="0.25">
      <c r="A668" s="4"/>
      <c r="B668" s="4"/>
      <c r="C668" s="4"/>
      <c r="D668" s="4"/>
      <c r="F668" s="4"/>
    </row>
    <row r="669" spans="1:6" x14ac:dyDescent="0.25">
      <c r="A669" s="4"/>
      <c r="B669" s="4"/>
      <c r="C669" s="4"/>
      <c r="D669" s="4"/>
      <c r="F669" s="4"/>
    </row>
    <row r="670" spans="1:6" x14ac:dyDescent="0.25">
      <c r="A670" s="4"/>
      <c r="B670" s="4"/>
      <c r="C670" s="4"/>
      <c r="D670" s="4"/>
      <c r="F670" s="4"/>
    </row>
    <row r="671" spans="1:6" x14ac:dyDescent="0.25">
      <c r="A671" s="4"/>
      <c r="B671" s="4"/>
      <c r="C671" s="4"/>
      <c r="D671" s="4"/>
      <c r="F671" s="4"/>
    </row>
    <row r="672" spans="1:6" x14ac:dyDescent="0.25">
      <c r="A672" s="4"/>
      <c r="B672" s="4"/>
      <c r="C672" s="4"/>
      <c r="D672" s="4"/>
      <c r="F672" s="4"/>
    </row>
    <row r="673" spans="1:6" x14ac:dyDescent="0.25">
      <c r="A673" s="4"/>
      <c r="B673" s="4"/>
      <c r="C673" s="4"/>
      <c r="D673" s="4"/>
      <c r="F673" s="4"/>
    </row>
    <row r="674" spans="1:6" x14ac:dyDescent="0.25">
      <c r="A674" s="4"/>
      <c r="B674" s="4"/>
      <c r="C674" s="4"/>
      <c r="D674" s="4"/>
      <c r="F674" s="4"/>
    </row>
    <row r="675" spans="1:6" x14ac:dyDescent="0.25">
      <c r="A675" s="4"/>
      <c r="B675" s="4"/>
      <c r="C675" s="4"/>
      <c r="D675" s="4"/>
      <c r="F675" s="4"/>
    </row>
    <row r="676" spans="1:6" x14ac:dyDescent="0.25">
      <c r="A676" s="4"/>
      <c r="B676" s="4"/>
      <c r="C676" s="4"/>
      <c r="D676" s="4"/>
      <c r="F676" s="4"/>
    </row>
    <row r="677" spans="1:6" x14ac:dyDescent="0.25">
      <c r="A677" s="4"/>
      <c r="B677" s="4"/>
      <c r="C677" s="4"/>
      <c r="D677" s="4"/>
      <c r="F677" s="4"/>
    </row>
    <row r="678" spans="1:6" x14ac:dyDescent="0.25">
      <c r="A678" s="4"/>
      <c r="B678" s="4"/>
      <c r="C678" s="4"/>
      <c r="D678" s="4"/>
      <c r="F678" s="4"/>
    </row>
    <row r="679" spans="1:6" x14ac:dyDescent="0.25">
      <c r="A679" s="4"/>
      <c r="B679" s="4"/>
      <c r="C679" s="4"/>
      <c r="D679" s="4"/>
      <c r="F679" s="4"/>
    </row>
    <row r="680" spans="1:6" x14ac:dyDescent="0.25">
      <c r="A680" s="4"/>
      <c r="B680" s="4"/>
      <c r="C680" s="4"/>
      <c r="D680" s="4"/>
      <c r="F680" s="4"/>
    </row>
    <row r="681" spans="1:6" x14ac:dyDescent="0.25">
      <c r="A681" s="4"/>
      <c r="B681" s="4"/>
      <c r="C681" s="4"/>
      <c r="D681" s="4"/>
      <c r="F681" s="4"/>
    </row>
    <row r="682" spans="1:6" x14ac:dyDescent="0.25">
      <c r="A682" s="4"/>
      <c r="B682" s="4"/>
      <c r="C682" s="4"/>
      <c r="D682" s="4"/>
      <c r="F682" s="4"/>
    </row>
    <row r="683" spans="1:6" x14ac:dyDescent="0.25">
      <c r="A683" s="4"/>
      <c r="B683" s="4"/>
      <c r="C683" s="4"/>
      <c r="D683" s="4"/>
      <c r="F683" s="4"/>
    </row>
    <row r="684" spans="1:6" x14ac:dyDescent="0.25">
      <c r="A684" s="4"/>
      <c r="B684" s="4"/>
      <c r="C684" s="4"/>
      <c r="D684" s="4"/>
      <c r="F684" s="4"/>
    </row>
    <row r="685" spans="1:6" x14ac:dyDescent="0.25">
      <c r="A685" s="4"/>
      <c r="B685" s="4"/>
      <c r="C685" s="4"/>
      <c r="D685" s="4"/>
      <c r="F685" s="4"/>
    </row>
    <row r="686" spans="1:6" x14ac:dyDescent="0.25">
      <c r="A686" s="4"/>
      <c r="B686" s="4"/>
      <c r="C686" s="4"/>
      <c r="D686" s="4"/>
      <c r="F686" s="4"/>
    </row>
    <row r="687" spans="1:6" x14ac:dyDescent="0.25">
      <c r="A687" s="4"/>
      <c r="B687" s="4"/>
      <c r="C687" s="4"/>
      <c r="D687" s="4"/>
      <c r="F687" s="4"/>
    </row>
    <row r="688" spans="1:6" x14ac:dyDescent="0.25">
      <c r="A688" s="4"/>
      <c r="B688" s="4"/>
      <c r="C688" s="4"/>
      <c r="D688" s="4"/>
      <c r="F688" s="4"/>
    </row>
    <row r="689" spans="1:6" x14ac:dyDescent="0.25">
      <c r="A689" s="4"/>
      <c r="B689" s="4"/>
      <c r="C689" s="4"/>
      <c r="D689" s="4"/>
      <c r="F689" s="4"/>
    </row>
    <row r="690" spans="1:6" x14ac:dyDescent="0.25">
      <c r="A690" s="4"/>
      <c r="B690" s="4"/>
      <c r="C690" s="4"/>
      <c r="D690" s="4"/>
      <c r="F690" s="4"/>
    </row>
    <row r="691" spans="1:6" x14ac:dyDescent="0.25">
      <c r="A691" s="4"/>
      <c r="B691" s="4"/>
      <c r="C691" s="4"/>
      <c r="D691" s="4"/>
      <c r="F691" s="4"/>
    </row>
    <row r="692" spans="1:6" x14ac:dyDescent="0.25">
      <c r="A692" s="4"/>
      <c r="B692" s="4"/>
      <c r="C692" s="4"/>
      <c r="D692" s="4"/>
      <c r="F692" s="4"/>
    </row>
    <row r="693" spans="1:6" x14ac:dyDescent="0.25">
      <c r="A693" s="4"/>
      <c r="B693" s="4"/>
      <c r="C693" s="4"/>
      <c r="D693" s="4"/>
      <c r="F693" s="4"/>
    </row>
    <row r="694" spans="1:6" x14ac:dyDescent="0.25">
      <c r="A694" s="4"/>
      <c r="B694" s="4"/>
      <c r="C694" s="4"/>
      <c r="D694" s="4"/>
      <c r="F694" s="4"/>
    </row>
    <row r="695" spans="1:6" x14ac:dyDescent="0.25">
      <c r="A695" s="4"/>
      <c r="B695" s="4"/>
      <c r="C695" s="4"/>
      <c r="D695" s="4"/>
      <c r="F695" s="4"/>
    </row>
    <row r="696" spans="1:6" x14ac:dyDescent="0.25">
      <c r="A696" s="4"/>
      <c r="B696" s="4"/>
      <c r="C696" s="4"/>
      <c r="D696" s="4"/>
      <c r="F696" s="4"/>
    </row>
    <row r="697" spans="1:6" x14ac:dyDescent="0.25">
      <c r="A697" s="4"/>
      <c r="B697" s="4"/>
      <c r="C697" s="4"/>
      <c r="D697" s="4"/>
      <c r="F697" s="4"/>
    </row>
    <row r="698" spans="1:6" x14ac:dyDescent="0.25">
      <c r="A698" s="4"/>
      <c r="B698" s="4"/>
      <c r="C698" s="4"/>
      <c r="D698" s="4"/>
      <c r="F698" s="4"/>
    </row>
    <row r="699" spans="1:6" x14ac:dyDescent="0.25">
      <c r="A699" s="4"/>
      <c r="B699" s="4"/>
      <c r="C699" s="4"/>
      <c r="D699" s="4"/>
      <c r="F699" s="4"/>
    </row>
    <row r="700" spans="1:6" x14ac:dyDescent="0.25">
      <c r="A700" s="4"/>
      <c r="B700" s="4"/>
      <c r="C700" s="4"/>
      <c r="D700" s="4"/>
      <c r="F700" s="4"/>
    </row>
    <row r="701" spans="1:6" x14ac:dyDescent="0.25">
      <c r="A701" s="4"/>
      <c r="B701" s="4"/>
      <c r="C701" s="4"/>
      <c r="D701" s="4"/>
      <c r="F701" s="4"/>
    </row>
    <row r="702" spans="1:6" x14ac:dyDescent="0.25">
      <c r="A702" s="4"/>
      <c r="B702" s="4"/>
      <c r="C702" s="4"/>
      <c r="D702" s="4"/>
      <c r="F702" s="4"/>
    </row>
    <row r="703" spans="1:6" x14ac:dyDescent="0.25">
      <c r="A703" s="4"/>
      <c r="B703" s="4"/>
      <c r="C703" s="4"/>
      <c r="D703" s="4"/>
      <c r="F703" s="4"/>
    </row>
    <row r="704" spans="1:6" x14ac:dyDescent="0.25">
      <c r="A704" s="4"/>
      <c r="B704" s="4"/>
      <c r="C704" s="4"/>
      <c r="D704" s="4"/>
      <c r="F704" s="4"/>
    </row>
    <row r="705" spans="1:6" x14ac:dyDescent="0.25">
      <c r="A705" s="4"/>
      <c r="B705" s="4"/>
      <c r="C705" s="4"/>
      <c r="D705" s="4"/>
      <c r="F705" s="4"/>
    </row>
    <row r="706" spans="1:6" x14ac:dyDescent="0.25">
      <c r="A706" s="4"/>
      <c r="B706" s="4"/>
      <c r="C706" s="4"/>
      <c r="D706" s="4"/>
      <c r="F706" s="4"/>
    </row>
    <row r="707" spans="1:6" x14ac:dyDescent="0.25">
      <c r="A707" s="4"/>
      <c r="B707" s="4"/>
      <c r="C707" s="4"/>
      <c r="D707" s="4"/>
      <c r="F707" s="4"/>
    </row>
    <row r="708" spans="1:6" x14ac:dyDescent="0.25">
      <c r="A708" s="4"/>
      <c r="B708" s="4"/>
      <c r="C708" s="4"/>
      <c r="D708" s="4"/>
      <c r="F708" s="4"/>
    </row>
    <row r="709" spans="1:6" x14ac:dyDescent="0.25">
      <c r="A709" s="4"/>
      <c r="B709" s="4"/>
      <c r="C709" s="4"/>
      <c r="D709" s="4"/>
      <c r="F709" s="4"/>
    </row>
    <row r="710" spans="1:6" x14ac:dyDescent="0.25">
      <c r="A710" s="4"/>
      <c r="B710" s="4"/>
      <c r="C710" s="4"/>
      <c r="D710" s="4"/>
      <c r="F710" s="4"/>
    </row>
    <row r="711" spans="1:6" x14ac:dyDescent="0.25">
      <c r="A711" s="4"/>
      <c r="B711" s="4"/>
      <c r="C711" s="4"/>
      <c r="D711" s="4"/>
      <c r="F711" s="4"/>
    </row>
    <row r="712" spans="1:6" x14ac:dyDescent="0.25">
      <c r="A712" s="4"/>
      <c r="B712" s="4"/>
      <c r="C712" s="4"/>
      <c r="D712" s="4"/>
      <c r="F712" s="4"/>
    </row>
    <row r="713" spans="1:6" x14ac:dyDescent="0.25">
      <c r="A713" s="4"/>
      <c r="B713" s="4"/>
      <c r="C713" s="4"/>
      <c r="D713" s="4"/>
      <c r="F713" s="4"/>
    </row>
    <row r="714" spans="1:6" x14ac:dyDescent="0.25">
      <c r="A714" s="4"/>
      <c r="B714" s="4"/>
      <c r="C714" s="4"/>
      <c r="D714" s="4"/>
      <c r="F714" s="4"/>
    </row>
    <row r="715" spans="1:6" x14ac:dyDescent="0.25">
      <c r="A715" s="4"/>
      <c r="B715" s="4"/>
      <c r="C715" s="4"/>
      <c r="D715" s="4"/>
      <c r="F715" s="4"/>
    </row>
    <row r="716" spans="1:6" x14ac:dyDescent="0.25">
      <c r="A716" s="4"/>
      <c r="B716" s="4"/>
      <c r="C716" s="4"/>
      <c r="D716" s="4"/>
      <c r="F716" s="4"/>
    </row>
    <row r="717" spans="1:6" x14ac:dyDescent="0.25">
      <c r="A717" s="4"/>
      <c r="B717" s="4"/>
      <c r="C717" s="4"/>
      <c r="D717" s="4"/>
      <c r="F717" s="4"/>
    </row>
    <row r="718" spans="1:6" x14ac:dyDescent="0.25">
      <c r="A718" s="4"/>
      <c r="B718" s="4"/>
      <c r="C718" s="4"/>
      <c r="D718" s="4"/>
      <c r="F718" s="4"/>
    </row>
    <row r="719" spans="1:6" x14ac:dyDescent="0.25">
      <c r="A719" s="4"/>
      <c r="B719" s="4"/>
      <c r="C719" s="4"/>
      <c r="D719" s="4"/>
      <c r="F719" s="4"/>
    </row>
    <row r="720" spans="1:6" x14ac:dyDescent="0.25">
      <c r="A720" s="4"/>
      <c r="B720" s="4"/>
      <c r="C720" s="4"/>
      <c r="D720" s="4"/>
      <c r="F720" s="4"/>
    </row>
    <row r="721" spans="1:6" x14ac:dyDescent="0.25">
      <c r="A721" s="4"/>
      <c r="B721" s="4"/>
      <c r="C721" s="4"/>
      <c r="D721" s="4"/>
      <c r="F721" s="4"/>
    </row>
    <row r="722" spans="1:6" x14ac:dyDescent="0.25">
      <c r="A722" s="4"/>
      <c r="B722" s="4"/>
      <c r="C722" s="4"/>
      <c r="D722" s="4"/>
      <c r="F722" s="4"/>
    </row>
    <row r="723" spans="1:6" x14ac:dyDescent="0.25">
      <c r="A723" s="4"/>
      <c r="B723" s="4"/>
      <c r="C723" s="4"/>
      <c r="D723" s="4"/>
      <c r="F723" s="4"/>
    </row>
    <row r="724" spans="1:6" x14ac:dyDescent="0.25">
      <c r="A724" s="4"/>
      <c r="B724" s="4"/>
      <c r="C724" s="4"/>
      <c r="D724" s="4"/>
      <c r="F724" s="4"/>
    </row>
    <row r="725" spans="1:6" x14ac:dyDescent="0.25">
      <c r="A725" s="4"/>
      <c r="B725" s="4"/>
      <c r="C725" s="4"/>
      <c r="D725" s="4"/>
      <c r="F725" s="4"/>
    </row>
    <row r="726" spans="1:6" x14ac:dyDescent="0.25">
      <c r="A726" s="4"/>
      <c r="B726" s="4"/>
      <c r="C726" s="4"/>
      <c r="D726" s="4"/>
      <c r="F726" s="4"/>
    </row>
    <row r="727" spans="1:6" x14ac:dyDescent="0.25">
      <c r="A727" s="4"/>
      <c r="B727" s="4"/>
      <c r="C727" s="4"/>
      <c r="D727" s="4"/>
      <c r="F727" s="4"/>
    </row>
    <row r="728" spans="1:6" x14ac:dyDescent="0.25">
      <c r="A728" s="4"/>
      <c r="B728" s="4"/>
      <c r="C728" s="4"/>
      <c r="D728" s="4"/>
      <c r="F728" s="4"/>
    </row>
    <row r="729" spans="1:6" x14ac:dyDescent="0.25">
      <c r="A729" s="4"/>
      <c r="B729" s="4"/>
      <c r="C729" s="4"/>
      <c r="D729" s="4"/>
      <c r="F729" s="4"/>
    </row>
    <row r="730" spans="1:6" x14ac:dyDescent="0.25">
      <c r="A730" s="4"/>
      <c r="B730" s="4"/>
      <c r="C730" s="4"/>
      <c r="D730" s="4"/>
      <c r="F730" s="4"/>
    </row>
    <row r="731" spans="1:6" x14ac:dyDescent="0.25">
      <c r="A731" s="4"/>
      <c r="B731" s="4"/>
      <c r="C731" s="4"/>
      <c r="D731" s="4"/>
      <c r="F731" s="4"/>
    </row>
    <row r="732" spans="1:6" x14ac:dyDescent="0.25">
      <c r="A732" s="4"/>
      <c r="B732" s="4"/>
      <c r="C732" s="4"/>
      <c r="D732" s="4"/>
      <c r="F732" s="4"/>
    </row>
    <row r="733" spans="1:6" x14ac:dyDescent="0.25">
      <c r="A733" s="4"/>
      <c r="B733" s="4"/>
      <c r="C733" s="4"/>
      <c r="D733" s="4"/>
      <c r="F733" s="4"/>
    </row>
    <row r="734" spans="1:6" x14ac:dyDescent="0.25">
      <c r="A734" s="4"/>
      <c r="B734" s="4"/>
      <c r="C734" s="4"/>
      <c r="D734" s="4"/>
      <c r="F734" s="4"/>
    </row>
    <row r="735" spans="1:6" x14ac:dyDescent="0.25">
      <c r="A735" s="4"/>
      <c r="B735" s="4"/>
      <c r="C735" s="4"/>
      <c r="D735" s="4"/>
      <c r="F735" s="4"/>
    </row>
    <row r="736" spans="1:6" x14ac:dyDescent="0.25">
      <c r="A736" s="4"/>
      <c r="B736" s="4"/>
      <c r="C736" s="4"/>
      <c r="D736" s="4"/>
      <c r="F736" s="4"/>
    </row>
    <row r="737" spans="1:6" x14ac:dyDescent="0.25">
      <c r="A737" s="4"/>
      <c r="B737" s="4"/>
      <c r="C737" s="4"/>
      <c r="D737" s="4"/>
      <c r="F737" s="4"/>
    </row>
    <row r="738" spans="1:6" x14ac:dyDescent="0.25">
      <c r="A738" s="4"/>
      <c r="B738" s="4"/>
      <c r="C738" s="4"/>
      <c r="D738" s="4"/>
      <c r="F738" s="4"/>
    </row>
    <row r="739" spans="1:6" x14ac:dyDescent="0.25">
      <c r="A739" s="4"/>
      <c r="B739" s="4"/>
      <c r="C739" s="4"/>
      <c r="D739" s="4"/>
      <c r="F739" s="4"/>
    </row>
    <row r="740" spans="1:6" x14ac:dyDescent="0.25">
      <c r="A740" s="4"/>
      <c r="B740" s="4"/>
      <c r="C740" s="4"/>
      <c r="D740" s="4"/>
      <c r="F740" s="4"/>
    </row>
    <row r="741" spans="1:6" x14ac:dyDescent="0.25">
      <c r="A741" s="4"/>
      <c r="B741" s="4"/>
      <c r="C741" s="4"/>
      <c r="D741" s="4"/>
      <c r="F741" s="4"/>
    </row>
    <row r="742" spans="1:6" x14ac:dyDescent="0.25">
      <c r="A742" s="4"/>
      <c r="B742" s="4"/>
      <c r="C742" s="4"/>
      <c r="D742" s="4"/>
      <c r="F742" s="4"/>
    </row>
    <row r="743" spans="1:6" x14ac:dyDescent="0.25">
      <c r="A743" s="4"/>
      <c r="B743" s="4"/>
      <c r="C743" s="4"/>
      <c r="D743" s="4"/>
      <c r="F743" s="4"/>
    </row>
    <row r="744" spans="1:6" x14ac:dyDescent="0.25">
      <c r="A744" s="4"/>
      <c r="B744" s="4"/>
      <c r="C744" s="4"/>
      <c r="D744" s="4"/>
      <c r="F744" s="4"/>
    </row>
    <row r="745" spans="1:6" x14ac:dyDescent="0.25">
      <c r="A745" s="4"/>
      <c r="B745" s="4"/>
      <c r="C745" s="4"/>
      <c r="D745" s="4"/>
      <c r="F745" s="4"/>
    </row>
    <row r="746" spans="1:6" x14ac:dyDescent="0.25">
      <c r="A746" s="4"/>
      <c r="B746" s="4"/>
      <c r="C746" s="4"/>
      <c r="D746" s="4"/>
      <c r="F746" s="4"/>
    </row>
    <row r="747" spans="1:6" x14ac:dyDescent="0.25">
      <c r="A747" s="4"/>
      <c r="B747" s="4"/>
      <c r="C747" s="4"/>
      <c r="D747" s="4"/>
      <c r="F747" s="4"/>
    </row>
    <row r="748" spans="1:6" x14ac:dyDescent="0.25">
      <c r="A748" s="4"/>
      <c r="B748" s="4"/>
      <c r="C748" s="4"/>
      <c r="D748" s="4"/>
      <c r="F748" s="4"/>
    </row>
    <row r="749" spans="1:6" x14ac:dyDescent="0.25">
      <c r="A749" s="4"/>
      <c r="B749" s="4"/>
      <c r="C749" s="4"/>
      <c r="D749" s="4"/>
      <c r="F749" s="4"/>
    </row>
    <row r="750" spans="1:6" x14ac:dyDescent="0.25">
      <c r="A750" s="4"/>
      <c r="B750" s="4"/>
      <c r="C750" s="4"/>
      <c r="D750" s="4"/>
      <c r="F750" s="4"/>
    </row>
    <row r="751" spans="1:6" x14ac:dyDescent="0.25">
      <c r="A751" s="4"/>
      <c r="B751" s="4"/>
      <c r="C751" s="4"/>
      <c r="D751" s="4"/>
      <c r="F751" s="4"/>
    </row>
    <row r="752" spans="1:6" x14ac:dyDescent="0.25">
      <c r="A752" s="4"/>
      <c r="B752" s="4"/>
      <c r="C752" s="4"/>
      <c r="D752" s="4"/>
      <c r="F752" s="4"/>
    </row>
    <row r="753" spans="1:6" x14ac:dyDescent="0.25">
      <c r="A753" s="4"/>
      <c r="B753" s="4"/>
      <c r="C753" s="4"/>
      <c r="D753" s="4"/>
      <c r="F753" s="4"/>
    </row>
    <row r="754" spans="1:6" x14ac:dyDescent="0.25">
      <c r="A754" s="4"/>
      <c r="B754" s="4"/>
      <c r="C754" s="4"/>
      <c r="D754" s="4"/>
      <c r="F754" s="4"/>
    </row>
    <row r="755" spans="1:6" x14ac:dyDescent="0.25">
      <c r="A755" s="4"/>
      <c r="B755" s="4"/>
      <c r="C755" s="4"/>
      <c r="D755" s="4"/>
      <c r="F755" s="4"/>
    </row>
    <row r="756" spans="1:6" x14ac:dyDescent="0.25">
      <c r="A756" s="4"/>
      <c r="B756" s="4"/>
      <c r="C756" s="4"/>
      <c r="D756" s="4"/>
      <c r="F756" s="4"/>
    </row>
    <row r="757" spans="1:6" x14ac:dyDescent="0.25">
      <c r="A757" s="4"/>
      <c r="B757" s="4"/>
      <c r="C757" s="4"/>
      <c r="D757" s="4"/>
      <c r="F757" s="4"/>
    </row>
    <row r="758" spans="1:6" x14ac:dyDescent="0.25">
      <c r="A758" s="4"/>
      <c r="B758" s="4"/>
      <c r="C758" s="4"/>
      <c r="D758" s="4"/>
      <c r="F758" s="4"/>
    </row>
    <row r="759" spans="1:6" x14ac:dyDescent="0.25">
      <c r="A759" s="4"/>
      <c r="B759" s="4"/>
      <c r="C759" s="4"/>
      <c r="D759" s="4"/>
      <c r="F759" s="4"/>
    </row>
    <row r="760" spans="1:6" x14ac:dyDescent="0.25">
      <c r="A760" s="4"/>
      <c r="B760" s="4"/>
      <c r="C760" s="4"/>
      <c r="D760" s="4"/>
      <c r="F760" s="4"/>
    </row>
    <row r="761" spans="1:6" x14ac:dyDescent="0.25">
      <c r="A761" s="4"/>
      <c r="B761" s="4"/>
      <c r="C761" s="4"/>
      <c r="D761" s="4"/>
      <c r="F761" s="4"/>
    </row>
    <row r="762" spans="1:6" x14ac:dyDescent="0.25">
      <c r="A762" s="4"/>
      <c r="B762" s="4"/>
      <c r="C762" s="4"/>
      <c r="D762" s="4"/>
      <c r="F762" s="4"/>
    </row>
    <row r="763" spans="1:6" x14ac:dyDescent="0.25">
      <c r="A763" s="4"/>
      <c r="B763" s="4"/>
      <c r="C763" s="4"/>
      <c r="D763" s="4"/>
      <c r="F763" s="4"/>
    </row>
    <row r="764" spans="1:6" x14ac:dyDescent="0.25">
      <c r="A764" s="4"/>
      <c r="B764" s="4"/>
      <c r="C764" s="4"/>
      <c r="D764" s="4"/>
      <c r="F764" s="4"/>
    </row>
    <row r="765" spans="1:6" x14ac:dyDescent="0.25">
      <c r="A765" s="4"/>
      <c r="B765" s="4"/>
      <c r="C765" s="4"/>
      <c r="D765" s="4"/>
      <c r="F765" s="4"/>
    </row>
    <row r="766" spans="1:6" x14ac:dyDescent="0.25">
      <c r="A766" s="4"/>
      <c r="B766" s="4"/>
      <c r="C766" s="4"/>
      <c r="D766" s="4"/>
      <c r="F766" s="4"/>
    </row>
    <row r="767" spans="1:6" x14ac:dyDescent="0.25">
      <c r="A767" s="4"/>
      <c r="B767" s="4"/>
      <c r="C767" s="4"/>
      <c r="D767" s="4"/>
      <c r="F767" s="4"/>
    </row>
    <row r="768" spans="1:6" x14ac:dyDescent="0.25">
      <c r="A768" s="4"/>
      <c r="B768" s="4"/>
      <c r="C768" s="4"/>
      <c r="D768" s="4"/>
      <c r="F768" s="4"/>
    </row>
    <row r="769" spans="1:6" x14ac:dyDescent="0.25">
      <c r="A769" s="4"/>
      <c r="B769" s="4"/>
      <c r="C769" s="4"/>
      <c r="D769" s="4"/>
      <c r="F769" s="4"/>
    </row>
    <row r="770" spans="1:6" x14ac:dyDescent="0.25">
      <c r="A770" s="4"/>
      <c r="B770" s="4"/>
      <c r="C770" s="4"/>
      <c r="D770" s="4"/>
      <c r="F770" s="4"/>
    </row>
    <row r="771" spans="1:6" x14ac:dyDescent="0.25">
      <c r="A771" s="4"/>
      <c r="B771" s="4"/>
      <c r="C771" s="4"/>
      <c r="D771" s="4"/>
      <c r="F771" s="4"/>
    </row>
    <row r="772" spans="1:6" x14ac:dyDescent="0.25">
      <c r="A772" s="4"/>
      <c r="B772" s="4"/>
      <c r="C772" s="4"/>
      <c r="D772" s="4"/>
      <c r="F772" s="4"/>
    </row>
    <row r="773" spans="1:6" x14ac:dyDescent="0.25">
      <c r="A773" s="4"/>
      <c r="B773" s="4"/>
      <c r="C773" s="4"/>
      <c r="D773" s="4"/>
      <c r="F773" s="4"/>
    </row>
    <row r="774" spans="1:6" x14ac:dyDescent="0.25">
      <c r="A774" s="4"/>
      <c r="B774" s="4"/>
      <c r="C774" s="4"/>
      <c r="D774" s="4"/>
      <c r="F774" s="4"/>
    </row>
    <row r="775" spans="1:6" x14ac:dyDescent="0.25">
      <c r="A775" s="4"/>
      <c r="B775" s="4"/>
      <c r="C775" s="4"/>
      <c r="D775" s="4"/>
      <c r="F775" s="4"/>
    </row>
    <row r="776" spans="1:6" x14ac:dyDescent="0.25">
      <c r="A776" s="4"/>
      <c r="B776" s="4"/>
      <c r="C776" s="4"/>
      <c r="D776" s="4"/>
      <c r="F776" s="4"/>
    </row>
    <row r="777" spans="1:6" x14ac:dyDescent="0.25">
      <c r="A777" s="4"/>
      <c r="B777" s="4"/>
      <c r="C777" s="4"/>
      <c r="D777" s="4"/>
      <c r="F777" s="4"/>
    </row>
    <row r="778" spans="1:6" x14ac:dyDescent="0.25">
      <c r="A778" s="4"/>
      <c r="B778" s="4"/>
      <c r="C778" s="4"/>
      <c r="D778" s="4"/>
      <c r="F778" s="4"/>
    </row>
    <row r="779" spans="1:6" x14ac:dyDescent="0.25">
      <c r="A779" s="4"/>
      <c r="B779" s="4"/>
      <c r="C779" s="4"/>
      <c r="D779" s="4"/>
      <c r="F779" s="4"/>
    </row>
    <row r="780" spans="1:6" x14ac:dyDescent="0.25">
      <c r="A780" s="4"/>
      <c r="B780" s="4"/>
      <c r="C780" s="4"/>
      <c r="D780" s="4"/>
      <c r="F780" s="4"/>
    </row>
    <row r="781" spans="1:6" x14ac:dyDescent="0.25">
      <c r="A781" s="4"/>
      <c r="B781" s="4"/>
      <c r="C781" s="4"/>
      <c r="D781" s="4"/>
      <c r="F781" s="4"/>
    </row>
    <row r="782" spans="1:6" x14ac:dyDescent="0.25">
      <c r="A782" s="4"/>
      <c r="B782" s="4"/>
      <c r="C782" s="4"/>
      <c r="D782" s="4"/>
      <c r="F782" s="4"/>
    </row>
    <row r="783" spans="1:6" x14ac:dyDescent="0.25">
      <c r="A783" s="4"/>
      <c r="B783" s="4"/>
      <c r="C783" s="4"/>
      <c r="D783" s="4"/>
      <c r="F783" s="4"/>
    </row>
    <row r="784" spans="1:6" x14ac:dyDescent="0.25">
      <c r="A784" s="4"/>
      <c r="B784" s="4"/>
      <c r="C784" s="4"/>
      <c r="D784" s="4"/>
      <c r="F784" s="4"/>
    </row>
    <row r="785" spans="1:6" x14ac:dyDescent="0.25">
      <c r="A785" s="4"/>
      <c r="B785" s="4"/>
      <c r="C785" s="4"/>
      <c r="D785" s="4"/>
      <c r="F785" s="4"/>
    </row>
    <row r="786" spans="1:6" x14ac:dyDescent="0.25">
      <c r="A786" s="4"/>
      <c r="B786" s="4"/>
      <c r="C786" s="4"/>
      <c r="D786" s="4"/>
      <c r="F786" s="4"/>
    </row>
    <row r="787" spans="1:6" x14ac:dyDescent="0.25">
      <c r="A787" s="4"/>
      <c r="B787" s="4"/>
      <c r="C787" s="4"/>
      <c r="D787" s="4"/>
      <c r="F787" s="4"/>
    </row>
    <row r="788" spans="1:6" x14ac:dyDescent="0.25">
      <c r="A788" s="4"/>
      <c r="B788" s="4"/>
      <c r="C788" s="4"/>
      <c r="D788" s="4"/>
      <c r="F788" s="4"/>
    </row>
    <row r="789" spans="1:6" x14ac:dyDescent="0.25">
      <c r="A789" s="4"/>
      <c r="B789" s="4"/>
      <c r="C789" s="4"/>
      <c r="D789" s="4"/>
      <c r="F789" s="4"/>
    </row>
    <row r="790" spans="1:6" x14ac:dyDescent="0.25">
      <c r="A790" s="4"/>
      <c r="B790" s="4"/>
      <c r="C790" s="4"/>
      <c r="D790" s="4"/>
      <c r="F790" s="4"/>
    </row>
    <row r="791" spans="1:6" x14ac:dyDescent="0.25">
      <c r="A791" s="4"/>
      <c r="B791" s="4"/>
      <c r="C791" s="4"/>
      <c r="D791" s="4"/>
      <c r="F791" s="4"/>
    </row>
    <row r="792" spans="1:6" x14ac:dyDescent="0.25">
      <c r="A792" s="4"/>
      <c r="B792" s="4"/>
      <c r="C792" s="4"/>
      <c r="D792" s="4"/>
      <c r="F792" s="4"/>
    </row>
    <row r="793" spans="1:6" x14ac:dyDescent="0.25">
      <c r="A793" s="4"/>
      <c r="B793" s="4"/>
      <c r="C793" s="4"/>
      <c r="D793" s="4"/>
      <c r="F793" s="4"/>
    </row>
    <row r="794" spans="1:6" x14ac:dyDescent="0.25">
      <c r="A794" s="4"/>
      <c r="B794" s="4"/>
      <c r="C794" s="4"/>
      <c r="D794" s="4"/>
      <c r="F794" s="4"/>
    </row>
    <row r="795" spans="1:6" x14ac:dyDescent="0.25">
      <c r="A795" s="4"/>
      <c r="B795" s="4"/>
      <c r="C795" s="4"/>
      <c r="D795" s="4"/>
      <c r="F795" s="4"/>
    </row>
    <row r="796" spans="1:6" x14ac:dyDescent="0.25">
      <c r="A796" s="4"/>
      <c r="B796" s="4"/>
      <c r="C796" s="4"/>
      <c r="D796" s="4"/>
      <c r="F796" s="4"/>
    </row>
    <row r="797" spans="1:6" x14ac:dyDescent="0.25">
      <c r="A797" s="4"/>
      <c r="B797" s="4"/>
      <c r="C797" s="4"/>
      <c r="D797" s="4"/>
      <c r="F797" s="4"/>
    </row>
    <row r="798" spans="1:6" x14ac:dyDescent="0.25">
      <c r="A798" s="4"/>
      <c r="B798" s="4"/>
      <c r="C798" s="4"/>
      <c r="D798" s="4"/>
      <c r="F798" s="4"/>
    </row>
    <row r="799" spans="1:6" x14ac:dyDescent="0.25">
      <c r="A799" s="4"/>
      <c r="B799" s="4"/>
      <c r="C799" s="4"/>
      <c r="D799" s="4"/>
      <c r="F799" s="4"/>
    </row>
    <row r="800" spans="1:6" x14ac:dyDescent="0.25">
      <c r="A800" s="4"/>
      <c r="B800" s="4"/>
      <c r="C800" s="4"/>
      <c r="D800" s="4"/>
      <c r="F800" s="4"/>
    </row>
    <row r="801" spans="1:6" x14ac:dyDescent="0.25">
      <c r="A801" s="4"/>
      <c r="B801" s="4"/>
      <c r="C801" s="4"/>
      <c r="D801" s="4"/>
      <c r="F801" s="4"/>
    </row>
    <row r="802" spans="1:6" x14ac:dyDescent="0.25">
      <c r="A802" s="4"/>
      <c r="B802" s="4"/>
      <c r="C802" s="4"/>
      <c r="D802" s="4"/>
      <c r="F802" s="4"/>
    </row>
    <row r="803" spans="1:6" x14ac:dyDescent="0.25">
      <c r="A803" s="4"/>
      <c r="B803" s="4"/>
      <c r="C803" s="4"/>
      <c r="D803" s="4"/>
      <c r="F803" s="4"/>
    </row>
    <row r="804" spans="1:6" x14ac:dyDescent="0.25">
      <c r="A804" s="4"/>
      <c r="B804" s="4"/>
      <c r="C804" s="4"/>
      <c r="D804" s="4"/>
      <c r="F804" s="4"/>
    </row>
    <row r="805" spans="1:6" x14ac:dyDescent="0.25">
      <c r="A805" s="4"/>
      <c r="B805" s="4"/>
      <c r="C805" s="4"/>
      <c r="D805" s="4"/>
      <c r="F805" s="4"/>
    </row>
    <row r="806" spans="1:6" x14ac:dyDescent="0.25">
      <c r="A806" s="4"/>
      <c r="B806" s="4"/>
      <c r="C806" s="4"/>
      <c r="D806" s="4"/>
      <c r="F806" s="4"/>
    </row>
    <row r="807" spans="1:6" x14ac:dyDescent="0.25">
      <c r="A807" s="4"/>
      <c r="B807" s="4"/>
      <c r="C807" s="4"/>
      <c r="D807" s="4"/>
      <c r="F807" s="4"/>
    </row>
    <row r="808" spans="1:6" x14ac:dyDescent="0.25">
      <c r="A808" s="4"/>
      <c r="B808" s="4"/>
      <c r="C808" s="4"/>
      <c r="D808" s="4"/>
      <c r="F808" s="4"/>
    </row>
    <row r="809" spans="1:6" x14ac:dyDescent="0.25">
      <c r="A809" s="4"/>
      <c r="B809" s="4"/>
      <c r="C809" s="4"/>
      <c r="D809" s="4"/>
      <c r="F809" s="4"/>
    </row>
    <row r="810" spans="1:6" x14ac:dyDescent="0.25">
      <c r="A810" s="4"/>
      <c r="B810" s="4"/>
      <c r="C810" s="4"/>
      <c r="D810" s="4"/>
      <c r="F810" s="4"/>
    </row>
    <row r="811" spans="1:6" x14ac:dyDescent="0.25">
      <c r="A811" s="4"/>
      <c r="B811" s="4"/>
      <c r="C811" s="4"/>
      <c r="D811" s="4"/>
      <c r="F811" s="4"/>
    </row>
    <row r="812" spans="1:6" x14ac:dyDescent="0.25">
      <c r="A812" s="4"/>
      <c r="B812" s="4"/>
      <c r="C812" s="4"/>
      <c r="D812" s="4"/>
      <c r="F812" s="4"/>
    </row>
    <row r="813" spans="1:6" x14ac:dyDescent="0.25">
      <c r="A813" s="4"/>
      <c r="B813" s="4"/>
      <c r="C813" s="4"/>
      <c r="D813" s="4"/>
      <c r="F813" s="4"/>
    </row>
    <row r="814" spans="1:6" x14ac:dyDescent="0.25">
      <c r="A814" s="4"/>
      <c r="B814" s="4"/>
      <c r="C814" s="4"/>
      <c r="D814" s="4"/>
      <c r="F814" s="4"/>
    </row>
    <row r="815" spans="1:6" x14ac:dyDescent="0.25">
      <c r="A815" s="4"/>
      <c r="B815" s="4"/>
      <c r="C815" s="4"/>
      <c r="D815" s="4"/>
      <c r="F815" s="4"/>
    </row>
    <row r="816" spans="1:6" x14ac:dyDescent="0.25">
      <c r="A816" s="4"/>
      <c r="B816" s="4"/>
      <c r="C816" s="4"/>
      <c r="D816" s="4"/>
      <c r="F816" s="4"/>
    </row>
    <row r="817" spans="1:6" x14ac:dyDescent="0.25">
      <c r="A817" s="4"/>
      <c r="B817" s="4"/>
      <c r="C817" s="4"/>
      <c r="D817" s="4"/>
      <c r="F817" s="4"/>
    </row>
    <row r="818" spans="1:6" x14ac:dyDescent="0.25">
      <c r="A818" s="4"/>
      <c r="B818" s="4"/>
      <c r="C818" s="4"/>
      <c r="D818" s="4"/>
      <c r="F818" s="4"/>
    </row>
    <row r="819" spans="1:6" x14ac:dyDescent="0.25">
      <c r="A819" s="4"/>
      <c r="B819" s="4"/>
      <c r="C819" s="4"/>
      <c r="D819" s="4"/>
      <c r="F819" s="4"/>
    </row>
    <row r="820" spans="1:6" x14ac:dyDescent="0.25">
      <c r="A820" s="4"/>
      <c r="B820" s="4"/>
      <c r="C820" s="4"/>
      <c r="D820" s="4"/>
      <c r="F820" s="4"/>
    </row>
    <row r="821" spans="1:6" x14ac:dyDescent="0.25">
      <c r="A821" s="4"/>
      <c r="B821" s="4"/>
      <c r="C821" s="4"/>
      <c r="D821" s="4"/>
      <c r="F821" s="4"/>
    </row>
    <row r="822" spans="1:6" x14ac:dyDescent="0.25">
      <c r="A822" s="4"/>
      <c r="B822" s="4"/>
      <c r="C822" s="4"/>
      <c r="D822" s="4"/>
      <c r="F822" s="4"/>
    </row>
    <row r="823" spans="1:6" x14ac:dyDescent="0.25">
      <c r="A823" s="4"/>
      <c r="B823" s="4"/>
      <c r="C823" s="4"/>
      <c r="D823" s="4"/>
      <c r="F823" s="4"/>
    </row>
    <row r="824" spans="1:6" x14ac:dyDescent="0.25">
      <c r="A824" s="4"/>
      <c r="B824" s="4"/>
      <c r="C824" s="4"/>
      <c r="D824" s="4"/>
      <c r="F824" s="4"/>
    </row>
    <row r="825" spans="1:6" x14ac:dyDescent="0.25">
      <c r="A825" s="4"/>
      <c r="B825" s="4"/>
      <c r="C825" s="4"/>
      <c r="D825" s="4"/>
      <c r="F825" s="4"/>
    </row>
    <row r="826" spans="1:6" x14ac:dyDescent="0.25">
      <c r="A826" s="4"/>
      <c r="B826" s="4"/>
      <c r="C826" s="4"/>
      <c r="D826" s="4"/>
      <c r="F826" s="4"/>
    </row>
    <row r="827" spans="1:6" x14ac:dyDescent="0.25">
      <c r="A827" s="4"/>
      <c r="B827" s="4"/>
      <c r="C827" s="4"/>
      <c r="D827" s="4"/>
      <c r="F827" s="4"/>
    </row>
    <row r="828" spans="1:6" x14ac:dyDescent="0.25">
      <c r="A828" s="4"/>
      <c r="B828" s="4"/>
      <c r="C828" s="4"/>
      <c r="D828" s="4"/>
      <c r="F828" s="4"/>
    </row>
    <row r="829" spans="1:6" x14ac:dyDescent="0.25">
      <c r="A829" s="4"/>
      <c r="B829" s="4"/>
      <c r="C829" s="4"/>
      <c r="D829" s="4"/>
      <c r="F829" s="4"/>
    </row>
    <row r="830" spans="1:6" x14ac:dyDescent="0.25">
      <c r="A830" s="4"/>
      <c r="B830" s="4"/>
      <c r="C830" s="4"/>
      <c r="D830" s="4"/>
      <c r="F830" s="4"/>
    </row>
    <row r="831" spans="1:6" x14ac:dyDescent="0.25">
      <c r="A831" s="4"/>
      <c r="B831" s="4"/>
      <c r="C831" s="4"/>
      <c r="D831" s="4"/>
      <c r="F831" s="4"/>
    </row>
    <row r="832" spans="1:6" x14ac:dyDescent="0.25">
      <c r="A832" s="4"/>
      <c r="B832" s="4"/>
      <c r="C832" s="4"/>
      <c r="D832" s="4"/>
      <c r="F832" s="4"/>
    </row>
    <row r="833" spans="1:6" x14ac:dyDescent="0.25">
      <c r="A833" s="4"/>
      <c r="B833" s="4"/>
      <c r="C833" s="4"/>
      <c r="D833" s="4"/>
      <c r="F833" s="4"/>
    </row>
    <row r="834" spans="1:6" x14ac:dyDescent="0.25">
      <c r="A834" s="4"/>
      <c r="B834" s="4"/>
      <c r="C834" s="4"/>
      <c r="D834" s="4"/>
      <c r="F834" s="4"/>
    </row>
    <row r="835" spans="1:6" x14ac:dyDescent="0.25">
      <c r="A835" s="4"/>
      <c r="B835" s="4"/>
      <c r="C835" s="4"/>
      <c r="D835" s="4"/>
      <c r="F835" s="4"/>
    </row>
    <row r="836" spans="1:6" x14ac:dyDescent="0.25">
      <c r="A836" s="4"/>
      <c r="B836" s="4"/>
      <c r="C836" s="4"/>
      <c r="D836" s="4"/>
      <c r="F836" s="4"/>
    </row>
    <row r="837" spans="1:6" x14ac:dyDescent="0.25">
      <c r="A837" s="4"/>
      <c r="B837" s="4"/>
      <c r="C837" s="4"/>
      <c r="D837" s="4"/>
      <c r="F837" s="4"/>
    </row>
    <row r="838" spans="1:6" x14ac:dyDescent="0.25">
      <c r="A838" s="4"/>
      <c r="B838" s="4"/>
      <c r="C838" s="4"/>
      <c r="D838" s="4"/>
      <c r="F838" s="4"/>
    </row>
    <row r="839" spans="1:6" x14ac:dyDescent="0.25">
      <c r="A839" s="4"/>
      <c r="B839" s="4"/>
      <c r="C839" s="4"/>
      <c r="D839" s="4"/>
      <c r="F839" s="4"/>
    </row>
    <row r="840" spans="1:6" x14ac:dyDescent="0.25">
      <c r="A840" s="4"/>
      <c r="B840" s="4"/>
      <c r="C840" s="4"/>
      <c r="D840" s="4"/>
      <c r="F840" s="4"/>
    </row>
    <row r="841" spans="1:6" x14ac:dyDescent="0.25">
      <c r="A841" s="4"/>
      <c r="B841" s="4"/>
      <c r="C841" s="4"/>
      <c r="D841" s="4"/>
      <c r="F841" s="4"/>
    </row>
    <row r="842" spans="1:6" x14ac:dyDescent="0.25">
      <c r="A842" s="4"/>
      <c r="B842" s="4"/>
      <c r="C842" s="4"/>
      <c r="D842" s="4"/>
      <c r="F842" s="4"/>
    </row>
    <row r="843" spans="1:6" x14ac:dyDescent="0.25">
      <c r="A843" s="4"/>
      <c r="B843" s="4"/>
      <c r="C843" s="4"/>
      <c r="D843" s="4"/>
      <c r="F843" s="4"/>
    </row>
    <row r="844" spans="1:6" x14ac:dyDescent="0.25">
      <c r="A844" s="4"/>
      <c r="B844" s="4"/>
      <c r="C844" s="4"/>
      <c r="D844" s="4"/>
      <c r="F844" s="4"/>
    </row>
    <row r="845" spans="1:6" x14ac:dyDescent="0.25">
      <c r="A845" s="4"/>
      <c r="B845" s="4"/>
      <c r="C845" s="4"/>
      <c r="D845" s="4"/>
      <c r="F845" s="4"/>
    </row>
    <row r="846" spans="1:6" x14ac:dyDescent="0.25">
      <c r="A846" s="4"/>
      <c r="B846" s="4"/>
      <c r="C846" s="4"/>
      <c r="D846" s="4"/>
      <c r="F846" s="4"/>
    </row>
    <row r="847" spans="1:6" x14ac:dyDescent="0.25">
      <c r="A847" s="4"/>
      <c r="B847" s="4"/>
      <c r="C847" s="4"/>
      <c r="D847" s="4"/>
      <c r="F847" s="4"/>
    </row>
    <row r="848" spans="1:6" x14ac:dyDescent="0.25">
      <c r="A848" s="4"/>
      <c r="B848" s="4"/>
      <c r="C848" s="4"/>
      <c r="D848" s="4"/>
      <c r="F848" s="4"/>
    </row>
    <row r="849" spans="1:6" x14ac:dyDescent="0.25">
      <c r="A849" s="4"/>
      <c r="B849" s="4"/>
      <c r="C849" s="4"/>
      <c r="D849" s="4"/>
      <c r="F849" s="4"/>
    </row>
    <row r="850" spans="1:6" x14ac:dyDescent="0.25">
      <c r="A850" s="4"/>
      <c r="B850" s="4"/>
      <c r="C850" s="4"/>
      <c r="D850" s="4"/>
      <c r="F850" s="4"/>
    </row>
    <row r="851" spans="1:6" x14ac:dyDescent="0.25">
      <c r="A851" s="4"/>
      <c r="B851" s="4"/>
      <c r="C851" s="4"/>
      <c r="D851" s="4"/>
      <c r="F851" s="4"/>
    </row>
    <row r="852" spans="1:6" x14ac:dyDescent="0.25">
      <c r="A852" s="4"/>
      <c r="B852" s="4"/>
      <c r="C852" s="4"/>
      <c r="D852" s="4"/>
      <c r="F852" s="4"/>
    </row>
    <row r="853" spans="1:6" x14ac:dyDescent="0.25">
      <c r="A853" s="4"/>
      <c r="B853" s="4"/>
      <c r="C853" s="4"/>
      <c r="D853" s="4"/>
      <c r="F853" s="4"/>
    </row>
    <row r="854" spans="1:6" x14ac:dyDescent="0.25">
      <c r="A854" s="4"/>
      <c r="B854" s="4"/>
      <c r="C854" s="4"/>
      <c r="D854" s="4"/>
      <c r="F854" s="4"/>
    </row>
    <row r="855" spans="1:6" x14ac:dyDescent="0.25">
      <c r="A855" s="4"/>
      <c r="B855" s="4"/>
      <c r="C855" s="4"/>
      <c r="D855" s="4"/>
      <c r="F855" s="4"/>
    </row>
    <row r="856" spans="1:6" x14ac:dyDescent="0.25">
      <c r="A856" s="4"/>
      <c r="B856" s="4"/>
      <c r="C856" s="4"/>
      <c r="D856" s="4"/>
      <c r="F856" s="4"/>
    </row>
    <row r="857" spans="1:6" x14ac:dyDescent="0.25">
      <c r="A857" s="4"/>
      <c r="B857" s="4"/>
      <c r="C857" s="4"/>
      <c r="D857" s="4"/>
      <c r="F857" s="4"/>
    </row>
    <row r="858" spans="1:6" x14ac:dyDescent="0.25">
      <c r="A858" s="4"/>
      <c r="B858" s="4"/>
      <c r="C858" s="4"/>
      <c r="D858" s="4"/>
      <c r="F858" s="4"/>
    </row>
    <row r="859" spans="1:6" x14ac:dyDescent="0.25">
      <c r="A859" s="4"/>
      <c r="B859" s="4"/>
      <c r="C859" s="4"/>
      <c r="D859" s="4"/>
      <c r="F859" s="4"/>
    </row>
    <row r="860" spans="1:6" x14ac:dyDescent="0.25">
      <c r="A860" s="4"/>
      <c r="B860" s="4"/>
      <c r="C860" s="4"/>
      <c r="D860" s="4"/>
      <c r="F860" s="4"/>
    </row>
    <row r="861" spans="1:6" x14ac:dyDescent="0.25">
      <c r="A861" s="4"/>
      <c r="B861" s="4"/>
      <c r="C861" s="4"/>
      <c r="D861" s="4"/>
      <c r="F861" s="4"/>
    </row>
    <row r="862" spans="1:6" x14ac:dyDescent="0.25">
      <c r="A862" s="4"/>
      <c r="B862" s="4"/>
      <c r="C862" s="4"/>
      <c r="D862" s="4"/>
      <c r="F862" s="4"/>
    </row>
    <row r="863" spans="1:6" x14ac:dyDescent="0.25">
      <c r="A863" s="4"/>
      <c r="B863" s="4"/>
      <c r="C863" s="4"/>
      <c r="D863" s="4"/>
      <c r="F863" s="4"/>
    </row>
    <row r="864" spans="1:6" x14ac:dyDescent="0.25">
      <c r="A864" s="4"/>
      <c r="B864" s="4"/>
      <c r="C864" s="4"/>
      <c r="D864" s="4"/>
      <c r="F864" s="4"/>
    </row>
    <row r="865" spans="1:6" x14ac:dyDescent="0.25">
      <c r="A865" s="4"/>
      <c r="B865" s="4"/>
      <c r="C865" s="4"/>
      <c r="D865" s="4"/>
      <c r="F865" s="4"/>
    </row>
    <row r="866" spans="1:6" x14ac:dyDescent="0.25">
      <c r="A866" s="4"/>
      <c r="B866" s="4"/>
      <c r="C866" s="4"/>
      <c r="D866" s="4"/>
      <c r="F866" s="4"/>
    </row>
    <row r="867" spans="1:6" x14ac:dyDescent="0.25">
      <c r="A867" s="4"/>
      <c r="B867" s="4"/>
      <c r="C867" s="4"/>
      <c r="D867" s="4"/>
      <c r="F867" s="4"/>
    </row>
    <row r="868" spans="1:6" x14ac:dyDescent="0.25">
      <c r="A868" s="4"/>
      <c r="B868" s="4"/>
      <c r="C868" s="4"/>
      <c r="D868" s="4"/>
      <c r="F868" s="4"/>
    </row>
    <row r="869" spans="1:6" x14ac:dyDescent="0.25">
      <c r="A869" s="4"/>
      <c r="B869" s="4"/>
      <c r="C869" s="4"/>
      <c r="D869" s="4"/>
      <c r="F869" s="4"/>
    </row>
    <row r="870" spans="1:6" x14ac:dyDescent="0.25">
      <c r="A870" s="4"/>
      <c r="B870" s="4"/>
      <c r="C870" s="4"/>
      <c r="D870" s="4"/>
      <c r="F870" s="4"/>
    </row>
    <row r="871" spans="1:6" x14ac:dyDescent="0.25">
      <c r="A871" s="4"/>
      <c r="B871" s="4"/>
      <c r="C871" s="4"/>
      <c r="D871" s="4"/>
      <c r="F871" s="4"/>
    </row>
    <row r="872" spans="1:6" x14ac:dyDescent="0.25">
      <c r="A872" s="4"/>
      <c r="B872" s="4"/>
      <c r="C872" s="4"/>
      <c r="D872" s="4"/>
      <c r="F872" s="4"/>
    </row>
    <row r="873" spans="1:6" x14ac:dyDescent="0.25">
      <c r="A873" s="4"/>
      <c r="B873" s="4"/>
      <c r="C873" s="4"/>
      <c r="D873" s="4"/>
      <c r="F873" s="4"/>
    </row>
    <row r="874" spans="1:6" x14ac:dyDescent="0.25">
      <c r="A874" s="4"/>
      <c r="B874" s="4"/>
      <c r="C874" s="4"/>
      <c r="D874" s="4"/>
      <c r="F874" s="4"/>
    </row>
    <row r="875" spans="1:6" x14ac:dyDescent="0.25">
      <c r="A875" s="4"/>
      <c r="B875" s="4"/>
      <c r="C875" s="4"/>
      <c r="D875" s="4"/>
      <c r="F875" s="4"/>
    </row>
    <row r="876" spans="1:6" x14ac:dyDescent="0.25">
      <c r="A876" s="4"/>
      <c r="B876" s="4"/>
      <c r="C876" s="4"/>
      <c r="D876" s="4"/>
      <c r="F876" s="4"/>
    </row>
    <row r="877" spans="1:6" x14ac:dyDescent="0.25">
      <c r="A877" s="4"/>
      <c r="B877" s="4"/>
      <c r="C877" s="4"/>
      <c r="D877" s="4"/>
      <c r="F877" s="4"/>
    </row>
    <row r="878" spans="1:6" x14ac:dyDescent="0.25">
      <c r="A878" s="4"/>
      <c r="B878" s="4"/>
      <c r="C878" s="4"/>
      <c r="D878" s="4"/>
      <c r="F878" s="4"/>
    </row>
    <row r="879" spans="1:6" x14ac:dyDescent="0.25">
      <c r="A879" s="4"/>
      <c r="B879" s="4"/>
      <c r="C879" s="4"/>
      <c r="D879" s="4"/>
      <c r="F879" s="4"/>
    </row>
    <row r="880" spans="1:6" x14ac:dyDescent="0.25">
      <c r="A880" s="4"/>
      <c r="B880" s="4"/>
      <c r="C880" s="4"/>
      <c r="D880" s="4"/>
      <c r="F880" s="4"/>
    </row>
    <row r="881" spans="1:6" x14ac:dyDescent="0.25">
      <c r="A881" s="4"/>
      <c r="B881" s="4"/>
      <c r="C881" s="4"/>
      <c r="D881" s="4"/>
      <c r="F881" s="4"/>
    </row>
    <row r="882" spans="1:6" x14ac:dyDescent="0.25">
      <c r="A882" s="4"/>
      <c r="B882" s="4"/>
      <c r="C882" s="4"/>
      <c r="D882" s="4"/>
      <c r="F882" s="4"/>
    </row>
    <row r="883" spans="1:6" x14ac:dyDescent="0.25">
      <c r="A883" s="4"/>
      <c r="B883" s="4"/>
      <c r="C883" s="4"/>
      <c r="D883" s="4"/>
      <c r="F883" s="4"/>
    </row>
    <row r="884" spans="1:6" x14ac:dyDescent="0.25">
      <c r="A884" s="4"/>
      <c r="B884" s="4"/>
      <c r="C884" s="4"/>
      <c r="D884" s="4"/>
      <c r="F884" s="4"/>
    </row>
    <row r="885" spans="1:6" x14ac:dyDescent="0.25">
      <c r="A885" s="4"/>
      <c r="B885" s="4"/>
      <c r="C885" s="4"/>
      <c r="D885" s="4"/>
      <c r="F885" s="4"/>
    </row>
    <row r="886" spans="1:6" x14ac:dyDescent="0.25">
      <c r="A886" s="4"/>
      <c r="B886" s="4"/>
      <c r="C886" s="4"/>
      <c r="D886" s="4"/>
      <c r="F886" s="4"/>
    </row>
    <row r="887" spans="1:6" x14ac:dyDescent="0.25">
      <c r="A887" s="4"/>
      <c r="B887" s="4"/>
      <c r="C887" s="4"/>
      <c r="D887" s="4"/>
      <c r="F887" s="4"/>
    </row>
    <row r="888" spans="1:6" x14ac:dyDescent="0.25">
      <c r="A888" s="4"/>
      <c r="B888" s="4"/>
      <c r="C888" s="4"/>
      <c r="D888" s="4"/>
      <c r="F888" s="4"/>
    </row>
    <row r="889" spans="1:6" x14ac:dyDescent="0.25">
      <c r="A889" s="4"/>
      <c r="B889" s="4"/>
      <c r="C889" s="4"/>
      <c r="D889" s="4"/>
      <c r="F889" s="4"/>
    </row>
    <row r="890" spans="1:6" x14ac:dyDescent="0.25">
      <c r="A890" s="4"/>
      <c r="B890" s="4"/>
      <c r="C890" s="4"/>
      <c r="D890" s="4"/>
      <c r="F890" s="4"/>
    </row>
    <row r="891" spans="1:6" x14ac:dyDescent="0.25">
      <c r="A891" s="4"/>
      <c r="B891" s="4"/>
      <c r="C891" s="4"/>
      <c r="D891" s="4"/>
      <c r="F891" s="4"/>
    </row>
    <row r="892" spans="1:6" x14ac:dyDescent="0.25">
      <c r="A892" s="4"/>
      <c r="B892" s="4"/>
      <c r="C892" s="4"/>
      <c r="D892" s="4"/>
      <c r="F892" s="4"/>
    </row>
    <row r="893" spans="1:6" x14ac:dyDescent="0.25">
      <c r="A893" s="4"/>
      <c r="B893" s="4"/>
      <c r="C893" s="4"/>
      <c r="D893" s="4"/>
      <c r="F893" s="4"/>
    </row>
    <row r="894" spans="1:6" x14ac:dyDescent="0.25">
      <c r="A894" s="4"/>
      <c r="B894" s="4"/>
      <c r="C894" s="4"/>
      <c r="D894" s="4"/>
      <c r="F894" s="4"/>
    </row>
    <row r="895" spans="1:6" x14ac:dyDescent="0.25">
      <c r="A895" s="4"/>
      <c r="B895" s="4"/>
      <c r="C895" s="4"/>
      <c r="D895" s="4"/>
      <c r="F895" s="4"/>
    </row>
    <row r="896" spans="1:6" x14ac:dyDescent="0.25">
      <c r="A896" s="4"/>
      <c r="B896" s="4"/>
      <c r="C896" s="4"/>
      <c r="D896" s="4"/>
      <c r="F896" s="4"/>
    </row>
    <row r="897" spans="1:6" x14ac:dyDescent="0.25">
      <c r="A897" s="4"/>
      <c r="B897" s="4"/>
      <c r="C897" s="4"/>
      <c r="D897" s="4"/>
      <c r="F897" s="4"/>
    </row>
    <row r="898" spans="1:6" x14ac:dyDescent="0.25">
      <c r="A898" s="4"/>
      <c r="B898" s="4"/>
      <c r="C898" s="4"/>
      <c r="D898" s="4"/>
      <c r="F898" s="4"/>
    </row>
    <row r="899" spans="1:6" x14ac:dyDescent="0.25">
      <c r="A899" s="4"/>
      <c r="B899" s="4"/>
      <c r="C899" s="4"/>
      <c r="D899" s="4"/>
      <c r="F899" s="4"/>
    </row>
    <row r="900" spans="1:6" x14ac:dyDescent="0.25">
      <c r="A900" s="4"/>
      <c r="B900" s="4"/>
      <c r="C900" s="4"/>
      <c r="D900" s="4"/>
      <c r="F900" s="4"/>
    </row>
    <row r="901" spans="1:6" x14ac:dyDescent="0.25">
      <c r="A901" s="4"/>
      <c r="B901" s="4"/>
      <c r="C901" s="4"/>
      <c r="D901" s="4"/>
      <c r="F901" s="4"/>
    </row>
    <row r="902" spans="1:6" x14ac:dyDescent="0.25">
      <c r="A902" s="4"/>
      <c r="B902" s="4"/>
      <c r="C902" s="4"/>
      <c r="D902" s="4"/>
      <c r="F902" s="4"/>
    </row>
    <row r="903" spans="1:6" x14ac:dyDescent="0.25">
      <c r="A903" s="4"/>
      <c r="B903" s="4"/>
      <c r="C903" s="4"/>
      <c r="D903" s="4"/>
      <c r="F903" s="4"/>
    </row>
    <row r="904" spans="1:6" x14ac:dyDescent="0.25">
      <c r="A904" s="4"/>
      <c r="B904" s="4"/>
      <c r="C904" s="4"/>
      <c r="D904" s="4"/>
      <c r="F904" s="4"/>
    </row>
    <row r="905" spans="1:6" x14ac:dyDescent="0.25">
      <c r="A905" s="4"/>
      <c r="B905" s="4"/>
      <c r="C905" s="4"/>
      <c r="D905" s="4"/>
      <c r="F905" s="4"/>
    </row>
    <row r="906" spans="1:6" x14ac:dyDescent="0.25">
      <c r="A906" s="4"/>
      <c r="B906" s="4"/>
      <c r="C906" s="4"/>
      <c r="D906" s="4"/>
      <c r="F906" s="4"/>
    </row>
    <row r="907" spans="1:6" x14ac:dyDescent="0.25">
      <c r="A907" s="4"/>
      <c r="B907" s="4"/>
      <c r="C907" s="4"/>
      <c r="D907" s="4"/>
      <c r="F907" s="4"/>
    </row>
    <row r="908" spans="1:6" x14ac:dyDescent="0.25">
      <c r="A908" s="4"/>
      <c r="B908" s="4"/>
      <c r="C908" s="4"/>
      <c r="D908" s="4"/>
      <c r="F908" s="4"/>
    </row>
    <row r="909" spans="1:6" x14ac:dyDescent="0.25">
      <c r="A909" s="4"/>
      <c r="B909" s="4"/>
      <c r="C909" s="4"/>
      <c r="D909" s="4"/>
      <c r="F909" s="4"/>
    </row>
    <row r="910" spans="1:6" x14ac:dyDescent="0.25">
      <c r="A910" s="4"/>
      <c r="B910" s="4"/>
      <c r="C910" s="4"/>
      <c r="D910" s="4"/>
      <c r="F910" s="4"/>
    </row>
    <row r="911" spans="1:6" x14ac:dyDescent="0.25">
      <c r="A911" s="4"/>
      <c r="B911" s="4"/>
      <c r="C911" s="4"/>
      <c r="D911" s="4"/>
      <c r="F911" s="4"/>
    </row>
    <row r="912" spans="1:6" x14ac:dyDescent="0.25">
      <c r="A912" s="4"/>
      <c r="B912" s="4"/>
      <c r="C912" s="4"/>
      <c r="D912" s="4"/>
      <c r="F912" s="4"/>
    </row>
    <row r="913" spans="1:6" x14ac:dyDescent="0.25">
      <c r="A913" s="4"/>
      <c r="B913" s="4"/>
      <c r="C913" s="4"/>
      <c r="D913" s="4"/>
      <c r="F913" s="4"/>
    </row>
    <row r="914" spans="1:6" x14ac:dyDescent="0.25">
      <c r="A914" s="4"/>
      <c r="B914" s="4"/>
      <c r="C914" s="4"/>
      <c r="D914" s="4"/>
      <c r="F914" s="4"/>
    </row>
    <row r="915" spans="1:6" x14ac:dyDescent="0.25">
      <c r="A915" s="4"/>
      <c r="B915" s="4"/>
      <c r="C915" s="4"/>
      <c r="D915" s="4"/>
      <c r="F915" s="4"/>
    </row>
    <row r="916" spans="1:6" x14ac:dyDescent="0.25">
      <c r="A916" s="4"/>
      <c r="B916" s="4"/>
      <c r="C916" s="4"/>
      <c r="D916" s="4"/>
      <c r="F916" s="4"/>
    </row>
    <row r="917" spans="1:6" x14ac:dyDescent="0.25">
      <c r="A917" s="4"/>
      <c r="B917" s="4"/>
      <c r="C917" s="4"/>
      <c r="D917" s="4"/>
      <c r="F917" s="4"/>
    </row>
    <row r="918" spans="1:6" x14ac:dyDescent="0.25">
      <c r="A918" s="4"/>
      <c r="B918" s="4"/>
      <c r="C918" s="4"/>
      <c r="D918" s="4"/>
      <c r="F918" s="4"/>
    </row>
    <row r="919" spans="1:6" x14ac:dyDescent="0.25">
      <c r="A919" s="4"/>
      <c r="B919" s="4"/>
      <c r="C919" s="4"/>
      <c r="D919" s="4"/>
      <c r="F919" s="4"/>
    </row>
    <row r="920" spans="1:6" x14ac:dyDescent="0.25">
      <c r="A920" s="4"/>
      <c r="B920" s="4"/>
      <c r="C920" s="4"/>
      <c r="D920" s="4"/>
      <c r="F920" s="4"/>
    </row>
    <row r="921" spans="1:6" x14ac:dyDescent="0.25">
      <c r="A921" s="4"/>
      <c r="B921" s="4"/>
      <c r="C921" s="4"/>
      <c r="D921" s="4"/>
      <c r="F921" s="4"/>
    </row>
    <row r="922" spans="1:6" x14ac:dyDescent="0.25">
      <c r="A922" s="4"/>
      <c r="B922" s="4"/>
      <c r="C922" s="4"/>
      <c r="D922" s="4"/>
      <c r="F922" s="4"/>
    </row>
    <row r="923" spans="1:6" x14ac:dyDescent="0.25">
      <c r="A923" s="4"/>
      <c r="B923" s="4"/>
      <c r="C923" s="4"/>
      <c r="D923" s="4"/>
      <c r="F923" s="4"/>
    </row>
    <row r="924" spans="1:6" x14ac:dyDescent="0.25">
      <c r="A924" s="4"/>
      <c r="B924" s="4"/>
      <c r="C924" s="4"/>
      <c r="D924" s="4"/>
      <c r="F924" s="4"/>
    </row>
    <row r="925" spans="1:6" x14ac:dyDescent="0.25">
      <c r="A925" s="4"/>
      <c r="B925" s="4"/>
      <c r="C925" s="4"/>
      <c r="D925" s="4"/>
      <c r="F925" s="4"/>
    </row>
    <row r="926" spans="1:6" x14ac:dyDescent="0.25">
      <c r="A926" s="4"/>
      <c r="B926" s="4"/>
      <c r="C926" s="4"/>
      <c r="D926" s="4"/>
      <c r="F926" s="4"/>
    </row>
    <row r="927" spans="1:6" x14ac:dyDescent="0.25">
      <c r="A927" s="4"/>
      <c r="B927" s="4"/>
      <c r="C927" s="4"/>
      <c r="D927" s="4"/>
      <c r="F927" s="4"/>
    </row>
    <row r="928" spans="1:6" x14ac:dyDescent="0.25">
      <c r="A928" s="4"/>
      <c r="B928" s="4"/>
      <c r="C928" s="4"/>
      <c r="D928" s="4"/>
      <c r="F928" s="4"/>
    </row>
    <row r="929" spans="1:6" x14ac:dyDescent="0.25">
      <c r="A929" s="4"/>
      <c r="B929" s="4"/>
      <c r="C929" s="4"/>
      <c r="D929" s="4"/>
      <c r="F929" s="4"/>
    </row>
    <row r="930" spans="1:6" x14ac:dyDescent="0.25">
      <c r="A930" s="4"/>
      <c r="B930" s="4"/>
      <c r="C930" s="4"/>
      <c r="D930" s="4"/>
      <c r="F930" s="4"/>
    </row>
    <row r="931" spans="1:6" x14ac:dyDescent="0.25">
      <c r="A931" s="4"/>
      <c r="B931" s="4"/>
      <c r="C931" s="4"/>
      <c r="D931" s="4"/>
      <c r="F931" s="4"/>
    </row>
    <row r="932" spans="1:6" x14ac:dyDescent="0.25">
      <c r="A932" s="4"/>
      <c r="B932" s="4"/>
      <c r="C932" s="4"/>
      <c r="D932" s="4"/>
      <c r="F932" s="4"/>
    </row>
    <row r="933" spans="1:6" x14ac:dyDescent="0.25">
      <c r="A933" s="4"/>
      <c r="B933" s="4"/>
      <c r="C933" s="4"/>
      <c r="D933" s="4"/>
      <c r="F933" s="4"/>
    </row>
    <row r="934" spans="1:6" x14ac:dyDescent="0.25">
      <c r="A934" s="4"/>
      <c r="B934" s="4"/>
      <c r="C934" s="4"/>
      <c r="D934" s="4"/>
      <c r="F934" s="4"/>
    </row>
    <row r="935" spans="1:6" x14ac:dyDescent="0.25">
      <c r="A935" s="4"/>
      <c r="B935" s="4"/>
      <c r="C935" s="4"/>
      <c r="D935" s="4"/>
      <c r="F935" s="4"/>
    </row>
    <row r="936" spans="1:6" x14ac:dyDescent="0.25">
      <c r="A936" s="4"/>
      <c r="B936" s="4"/>
      <c r="C936" s="4"/>
      <c r="D936" s="4"/>
      <c r="F936" s="4"/>
    </row>
    <row r="937" spans="1:6" x14ac:dyDescent="0.25">
      <c r="A937" s="4"/>
      <c r="B937" s="4"/>
      <c r="C937" s="4"/>
      <c r="D937" s="4"/>
      <c r="F937" s="4"/>
    </row>
    <row r="938" spans="1:6" x14ac:dyDescent="0.25">
      <c r="A938" s="4"/>
      <c r="B938" s="4"/>
      <c r="C938" s="4"/>
      <c r="D938" s="4"/>
      <c r="F938" s="4"/>
    </row>
    <row r="939" spans="1:6" x14ac:dyDescent="0.25">
      <c r="A939" s="4"/>
      <c r="B939" s="4"/>
      <c r="C939" s="4"/>
      <c r="D939" s="4"/>
      <c r="F939" s="4"/>
    </row>
    <row r="940" spans="1:6" x14ac:dyDescent="0.25">
      <c r="A940" s="4"/>
      <c r="B940" s="4"/>
      <c r="C940" s="4"/>
      <c r="D940" s="4"/>
      <c r="F940" s="4"/>
    </row>
    <row r="941" spans="1:6" x14ac:dyDescent="0.25">
      <c r="A941" s="4"/>
      <c r="B941" s="4"/>
      <c r="C941" s="4"/>
      <c r="D941" s="4"/>
      <c r="F941" s="4"/>
    </row>
    <row r="942" spans="1:6" x14ac:dyDescent="0.25">
      <c r="A942" s="4"/>
      <c r="B942" s="4"/>
      <c r="C942" s="4"/>
      <c r="D942" s="4"/>
      <c r="F942" s="4"/>
    </row>
    <row r="943" spans="1:6" x14ac:dyDescent="0.25">
      <c r="A943" s="4"/>
      <c r="B943" s="4"/>
      <c r="C943" s="4"/>
      <c r="D943" s="4"/>
      <c r="F943" s="4"/>
    </row>
    <row r="944" spans="1:6" x14ac:dyDescent="0.25">
      <c r="A944" s="4"/>
      <c r="B944" s="4"/>
      <c r="C944" s="4"/>
      <c r="D944" s="4"/>
      <c r="F944" s="4"/>
    </row>
    <row r="945" spans="1:6" x14ac:dyDescent="0.25">
      <c r="A945" s="4"/>
      <c r="B945" s="4"/>
      <c r="C945" s="4"/>
      <c r="D945" s="4"/>
      <c r="F945" s="4"/>
    </row>
    <row r="946" spans="1:6" x14ac:dyDescent="0.25">
      <c r="A946" s="4"/>
      <c r="B946" s="4"/>
      <c r="C946" s="4"/>
      <c r="D946" s="4"/>
      <c r="F946" s="4"/>
    </row>
    <row r="947" spans="1:6" x14ac:dyDescent="0.25">
      <c r="A947" s="4"/>
      <c r="B947" s="4"/>
      <c r="C947" s="4"/>
      <c r="D947" s="4"/>
      <c r="F947" s="4"/>
    </row>
    <row r="948" spans="1:6" x14ac:dyDescent="0.25">
      <c r="A948" s="4"/>
      <c r="B948" s="4"/>
      <c r="C948" s="4"/>
      <c r="D948" s="4"/>
      <c r="F948" s="4"/>
    </row>
    <row r="949" spans="1:6" x14ac:dyDescent="0.25">
      <c r="A949" s="4"/>
      <c r="B949" s="4"/>
      <c r="C949" s="4"/>
      <c r="D949" s="4"/>
      <c r="F949" s="4"/>
    </row>
    <row r="950" spans="1:6" x14ac:dyDescent="0.25">
      <c r="A950" s="4"/>
      <c r="B950" s="4"/>
      <c r="C950" s="4"/>
      <c r="D950" s="4"/>
      <c r="F950" s="4"/>
    </row>
    <row r="951" spans="1:6" x14ac:dyDescent="0.25">
      <c r="A951" s="4"/>
      <c r="B951" s="4"/>
      <c r="C951" s="4"/>
      <c r="D951" s="4"/>
      <c r="F951" s="4"/>
    </row>
    <row r="952" spans="1:6" x14ac:dyDescent="0.25">
      <c r="A952" s="4"/>
      <c r="B952" s="4"/>
      <c r="C952" s="4"/>
      <c r="D952" s="4"/>
      <c r="F952" s="4"/>
    </row>
    <row r="953" spans="1:6" x14ac:dyDescent="0.25">
      <c r="A953" s="4"/>
      <c r="B953" s="4"/>
      <c r="C953" s="4"/>
      <c r="D953" s="4"/>
      <c r="F953" s="4"/>
    </row>
    <row r="954" spans="1:6" x14ac:dyDescent="0.25">
      <c r="A954" s="4"/>
      <c r="B954" s="4"/>
      <c r="C954" s="4"/>
      <c r="D954" s="4"/>
      <c r="F954" s="4"/>
    </row>
    <row r="955" spans="1:6" x14ac:dyDescent="0.25">
      <c r="A955" s="4"/>
      <c r="B955" s="4"/>
      <c r="C955" s="4"/>
      <c r="D955" s="4"/>
      <c r="F955" s="4"/>
    </row>
    <row r="956" spans="1:6" x14ac:dyDescent="0.25">
      <c r="A956" s="4"/>
      <c r="B956" s="4"/>
      <c r="C956" s="4"/>
      <c r="D956" s="4"/>
      <c r="F956" s="4"/>
    </row>
    <row r="957" spans="1:6" x14ac:dyDescent="0.25">
      <c r="A957" s="4"/>
      <c r="B957" s="4"/>
      <c r="C957" s="4"/>
      <c r="D957" s="4"/>
      <c r="F957" s="4"/>
    </row>
    <row r="958" spans="1:6" x14ac:dyDescent="0.25">
      <c r="A958" s="4"/>
      <c r="B958" s="4"/>
      <c r="C958" s="4"/>
      <c r="D958" s="4"/>
      <c r="F958" s="4"/>
    </row>
    <row r="959" spans="1:6" x14ac:dyDescent="0.25">
      <c r="A959" s="4"/>
      <c r="B959" s="4"/>
      <c r="C959" s="4"/>
      <c r="D959" s="4"/>
      <c r="F959" s="4"/>
    </row>
    <row r="960" spans="1:6" x14ac:dyDescent="0.25">
      <c r="A960" s="4"/>
      <c r="B960" s="4"/>
      <c r="C960" s="4"/>
      <c r="D960" s="4"/>
      <c r="F960" s="4"/>
    </row>
    <row r="961" spans="1:6" x14ac:dyDescent="0.25">
      <c r="A961" s="4"/>
      <c r="B961" s="4"/>
      <c r="C961" s="4"/>
      <c r="D961" s="4"/>
      <c r="F961" s="4"/>
    </row>
    <row r="962" spans="1:6" x14ac:dyDescent="0.25">
      <c r="A962" s="4"/>
      <c r="B962" s="4"/>
      <c r="C962" s="4"/>
      <c r="D962" s="4"/>
      <c r="F962" s="4"/>
    </row>
  </sheetData>
  <mergeCells count="3">
    <mergeCell ref="A3:G3"/>
    <mergeCell ref="D2:G2"/>
    <mergeCell ref="D1:E1"/>
  </mergeCells>
  <pageMargins left="0.70866141732283472" right="0.59055118110236227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ВСР</vt:lpstr>
      <vt:lpstr>ВСР!Заголовки_для_печати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2020-02-11T06:51:42Z</dcterms:modified>
</cp:coreProperties>
</file>