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3" sheetId="3" r:id="rId1"/>
  </sheets>
  <definedNames>
    <definedName name="_xlnm.Print_Titles" localSheetId="0">Лист3!$3:$3</definedName>
  </definedNames>
  <calcPr calcId="145621"/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3" i="3"/>
  <c r="G65" i="3"/>
  <c r="G66" i="3"/>
  <c r="G67" i="3"/>
  <c r="G68" i="3"/>
  <c r="G69" i="3"/>
  <c r="G72" i="3"/>
  <c r="G73" i="3"/>
  <c r="G74" i="3"/>
  <c r="G75" i="3"/>
  <c r="G76" i="3"/>
  <c r="G77" i="3"/>
  <c r="G78" i="3"/>
  <c r="G79" i="3"/>
  <c r="G80" i="3"/>
  <c r="G81" i="3"/>
  <c r="G82" i="3"/>
  <c r="G86" i="3"/>
  <c r="G87" i="3"/>
  <c r="G88" i="3"/>
  <c r="G89" i="3"/>
  <c r="G90" i="3"/>
  <c r="G91" i="3"/>
  <c r="G92" i="3"/>
  <c r="G93" i="3"/>
  <c r="G94" i="3"/>
  <c r="G95" i="3"/>
  <c r="G96" i="3"/>
  <c r="G97" i="3"/>
  <c r="G120" i="3"/>
  <c r="G121" i="3"/>
  <c r="G122" i="3"/>
  <c r="G123" i="3"/>
  <c r="G124" i="3"/>
  <c r="G125" i="3"/>
  <c r="G126" i="3"/>
  <c r="G127" i="3"/>
  <c r="G128" i="3"/>
  <c r="G131" i="3"/>
  <c r="G132" i="3"/>
  <c r="G133" i="3"/>
  <c r="G134" i="3"/>
  <c r="G136" i="3"/>
  <c r="G137" i="3"/>
  <c r="G141" i="3"/>
  <c r="G142" i="3"/>
  <c r="G149" i="3"/>
  <c r="G150" i="3"/>
  <c r="G153" i="3"/>
  <c r="G154" i="3"/>
  <c r="G155" i="3"/>
  <c r="G156" i="3"/>
  <c r="G157" i="3"/>
  <c r="G158" i="3"/>
  <c r="G161" i="3"/>
  <c r="G162" i="3"/>
  <c r="G163" i="3"/>
  <c r="G164" i="3"/>
  <c r="G171" i="3"/>
  <c r="G172" i="3"/>
  <c r="G173" i="3"/>
  <c r="G174" i="3"/>
  <c r="G175" i="3"/>
  <c r="G176" i="3"/>
  <c r="G179" i="3"/>
  <c r="G181" i="3"/>
  <c r="G182" i="3"/>
  <c r="G183" i="3"/>
  <c r="G184" i="3"/>
  <c r="F5" i="3"/>
  <c r="F6" i="3"/>
  <c r="F7" i="3"/>
  <c r="F8" i="3"/>
  <c r="F9" i="3"/>
  <c r="F10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3" i="3"/>
  <c r="F64" i="3"/>
  <c r="F65" i="3"/>
  <c r="F66" i="3"/>
  <c r="F67" i="3"/>
  <c r="F68" i="3"/>
  <c r="F69" i="3"/>
  <c r="F70" i="3"/>
  <c r="F71" i="3"/>
  <c r="F74" i="3"/>
  <c r="F75" i="3"/>
  <c r="F79" i="3"/>
  <c r="F80" i="3"/>
  <c r="F81" i="3"/>
  <c r="F82" i="3"/>
  <c r="F98" i="3"/>
  <c r="F99" i="3"/>
  <c r="F100" i="3"/>
  <c r="F101" i="3"/>
  <c r="F102" i="3"/>
  <c r="F103" i="3"/>
  <c r="F104" i="3"/>
  <c r="F105" i="3"/>
  <c r="F106" i="3"/>
  <c r="F109" i="3"/>
  <c r="F110" i="3"/>
  <c r="F120" i="3"/>
  <c r="F121" i="3"/>
  <c r="F122" i="3"/>
  <c r="F123" i="3"/>
  <c r="F124" i="3"/>
  <c r="F125" i="3"/>
  <c r="F126" i="3"/>
  <c r="F127" i="3"/>
  <c r="F128" i="3"/>
  <c r="F131" i="3"/>
  <c r="F132" i="3"/>
  <c r="F133" i="3"/>
  <c r="F134" i="3"/>
  <c r="F136" i="3"/>
  <c r="F137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D153" i="3" l="1"/>
  <c r="E139" i="3"/>
  <c r="D139" i="3"/>
  <c r="D138" i="3" s="1"/>
  <c r="E85" i="3" l="1"/>
  <c r="D85" i="3"/>
  <c r="E69" i="3"/>
  <c r="D69" i="3"/>
  <c r="F85" i="3" l="1"/>
  <c r="C175" i="3"/>
  <c r="C172" i="3"/>
  <c r="C171" i="3" s="1"/>
  <c r="C154" i="3"/>
  <c r="C153" i="3" s="1"/>
  <c r="C138" i="3"/>
  <c r="C135" i="3"/>
  <c r="C96" i="3"/>
  <c r="C85" i="3"/>
  <c r="G85" i="3" s="1"/>
  <c r="C80" i="3"/>
  <c r="C79" i="3" s="1"/>
  <c r="C75" i="3" s="1"/>
  <c r="C72" i="3"/>
  <c r="C69" i="3" s="1"/>
  <c r="C62" i="3"/>
  <c r="C61" i="3"/>
  <c r="C59" i="3"/>
  <c r="C58" i="3" s="1"/>
  <c r="C56" i="3"/>
  <c r="C55" i="3" s="1"/>
  <c r="C51" i="3"/>
  <c r="C48" i="3"/>
  <c r="C47" i="3" s="1"/>
  <c r="C44" i="3"/>
  <c r="C42" i="3"/>
  <c r="C41" i="3" s="1"/>
  <c r="C38" i="3"/>
  <c r="C35" i="3"/>
  <c r="C31" i="3"/>
  <c r="C26" i="3"/>
  <c r="C23" i="3"/>
  <c r="C22" i="3" s="1"/>
  <c r="C20" i="3"/>
  <c r="C18" i="3"/>
  <c r="C16" i="3"/>
  <c r="C14" i="3"/>
  <c r="C6" i="3"/>
  <c r="C5" i="3" s="1"/>
  <c r="C68" i="3" l="1"/>
  <c r="C13" i="3"/>
  <c r="C12" i="3" s="1"/>
  <c r="C34" i="3"/>
  <c r="C30" i="3" s="1"/>
  <c r="C46" i="3"/>
  <c r="C130" i="3"/>
  <c r="C129" i="3" s="1"/>
  <c r="D6" i="3"/>
  <c r="D5" i="3" s="1"/>
  <c r="E6" i="3"/>
  <c r="E5" i="3" s="1"/>
  <c r="E14" i="3"/>
  <c r="D13" i="3"/>
  <c r="D12" i="3" s="1"/>
  <c r="E18" i="3"/>
  <c r="E20" i="3"/>
  <c r="D23" i="3"/>
  <c r="E23" i="3"/>
  <c r="E22" i="3" s="1"/>
  <c r="D26" i="3"/>
  <c r="E26" i="3"/>
  <c r="D31" i="3"/>
  <c r="E31" i="3"/>
  <c r="D35" i="3"/>
  <c r="E35" i="3"/>
  <c r="D38" i="3"/>
  <c r="D34" i="3" s="1"/>
  <c r="D30" i="3" s="1"/>
  <c r="E38" i="3"/>
  <c r="E34" i="3" s="1"/>
  <c r="E30" i="3" s="1"/>
  <c r="D42" i="3"/>
  <c r="E42" i="3"/>
  <c r="D44" i="3"/>
  <c r="E44" i="3"/>
  <c r="D48" i="3"/>
  <c r="E48" i="3"/>
  <c r="D51" i="3"/>
  <c r="E51" i="3"/>
  <c r="D56" i="3"/>
  <c r="D55" i="3" s="1"/>
  <c r="E56" i="3"/>
  <c r="E55" i="3" s="1"/>
  <c r="D59" i="3"/>
  <c r="D58" i="3" s="1"/>
  <c r="E59" i="3"/>
  <c r="E58" i="3" s="1"/>
  <c r="C4" i="3" l="1"/>
  <c r="C185" i="3" s="1"/>
  <c r="E47" i="3"/>
  <c r="E46" i="3" s="1"/>
  <c r="E41" i="3"/>
  <c r="D47" i="3"/>
  <c r="D46" i="3" s="1"/>
  <c r="D41" i="3"/>
  <c r="E13" i="3"/>
  <c r="E12" i="3" s="1"/>
  <c r="D22" i="3"/>
  <c r="D135" i="3"/>
  <c r="E135" i="3"/>
  <c r="D172" i="3"/>
  <c r="E172" i="3"/>
  <c r="D175" i="3"/>
  <c r="E175" i="3"/>
  <c r="D177" i="3"/>
  <c r="G135" i="3" l="1"/>
  <c r="F135" i="3"/>
  <c r="D171" i="3"/>
  <c r="E171" i="3"/>
  <c r="E154" i="3"/>
  <c r="E153" i="3" s="1"/>
  <c r="D154" i="3"/>
  <c r="E138" i="3"/>
  <c r="F138" i="3" s="1"/>
  <c r="E96" i="3"/>
  <c r="D96" i="3"/>
  <c r="E80" i="3"/>
  <c r="D80" i="3"/>
  <c r="D79" i="3" s="1"/>
  <c r="D75" i="3" s="1"/>
  <c r="E72" i="3"/>
  <c r="D72" i="3"/>
  <c r="D68" i="3" s="1"/>
  <c r="E62" i="3"/>
  <c r="D62" i="3"/>
  <c r="D61" i="3" s="1"/>
  <c r="E61" i="3" l="1"/>
  <c r="F62" i="3"/>
  <c r="G62" i="3"/>
  <c r="E79" i="3"/>
  <c r="E75" i="3" s="1"/>
  <c r="E130" i="3"/>
  <c r="D130" i="3"/>
  <c r="D129" i="3" s="1"/>
  <c r="D4" i="3"/>
  <c r="E68" i="3"/>
  <c r="G61" i="3" l="1"/>
  <c r="F61" i="3"/>
  <c r="E129" i="3"/>
  <c r="F130" i="3"/>
  <c r="G130" i="3"/>
  <c r="E4" i="3"/>
  <c r="D185" i="3"/>
  <c r="G129" i="3" l="1"/>
  <c r="F129" i="3"/>
  <c r="G4" i="3"/>
  <c r="F4" i="3"/>
  <c r="E185" i="3"/>
  <c r="F185" i="3" l="1"/>
  <c r="G185" i="3"/>
</calcChain>
</file>

<file path=xl/sharedStrings.xml><?xml version="1.0" encoding="utf-8"?>
<sst xmlns="http://schemas.openxmlformats.org/spreadsheetml/2006/main" count="368" uniqueCount="359">
  <si>
    <t>КБК</t>
  </si>
  <si>
    <t>Наименование доходов</t>
  </si>
  <si>
    <t>Процент исполнения к прогнозным показателям</t>
  </si>
  <si>
    <t>Всего доходов</t>
  </si>
  <si>
    <t>Заместитель главы администрации района, начальник финансового управления</t>
  </si>
  <si>
    <t>В.Н.Кортелева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</si>
  <si>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</si>
  <si>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</si>
  <si>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</si>
  <si>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</si>
  <si>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участков муниципальных бюджетных и автономных учреждений)</t>
  </si>
  <si>
    <t>(в рублях)</t>
  </si>
  <si>
    <t>Кассовое исполнение за 1  квартал 2019 года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</si>
  <si>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</si>
  <si>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</si>
  <si>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</si>
  <si>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</si>
  <si>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</si>
  <si>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</si>
  <si>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</si>
  <si>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</si>
  <si>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</si>
  <si>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</si>
  <si>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</si>
  <si>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</si>
  <si>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</si>
  <si>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</si>
  <si>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</si>
  <si>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</si>
  <si>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</si>
  <si>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</si>
  <si>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</si>
  <si>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</si>
  <si>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</si>
  <si>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</si>
  <si>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</si>
  <si>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</si>
  <si>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</si>
  <si>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</si>
  <si>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</si>
  <si>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</si>
  <si>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</si>
  <si>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</si>
  <si>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</si>
  <si>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</si>
  <si>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</si>
  <si>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</si>
  <si>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</si>
  <si>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</si>
  <si>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</si>
  <si>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</si>
  <si>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</si>
  <si>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</si>
  <si>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</si>
  <si>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</si>
  <si>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</si>
  <si>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</si>
  <si>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</si>
  <si>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</si>
  <si>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</si>
  <si>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</si>
  <si>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</si>
  <si>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</si>
  <si>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</si>
  <si>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</si>
  <si>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</si>
  <si>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</si>
  <si>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</si>
  <si>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</si>
  <si>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</si>
  <si>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</si>
  <si>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</si>
  <si>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</si>
  <si>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</si>
  <si>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</si>
  <si>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</si>
  <si>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</si>
  <si>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</si>
  <si>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</si>
  <si>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</si>
  <si>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</si>
  <si>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</si>
  <si>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</si>
  <si>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</si>
  <si>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</si>
  <si>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</si>
  <si>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</si>
  <si>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</si>
  <si>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</si>
  <si>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</si>
  <si>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</si>
  <si>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</si>
  <si>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</si>
  <si>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</si>
  <si>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</si>
  <si>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</si>
  <si>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</si>
  <si>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</si>
  <si>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</si>
  <si>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</si>
  <si>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</si>
  <si>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</si>
  <si>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</si>
  <si>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</si>
  <si>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</si>
  <si>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</si>
  <si>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</si>
  <si>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</si>
  <si>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</si>
  <si>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</si>
  <si>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</si>
  <si>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</si>
  <si>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</si>
  <si>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</si>
  <si>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</si>
  <si>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</si>
  <si>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</si>
  <si>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</si>
  <si>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</si>
  <si>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</si>
  <si>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</si>
  <si>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</si>
  <si>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</si>
  <si>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</si>
  <si>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</si>
  <si>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</si>
  <si>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</si>
  <si>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</si>
  <si>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</si>
  <si>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</si>
  <si>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</si>
  <si>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</si>
  <si>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</si>
  <si>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</si>
  <si>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</si>
  <si>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</si>
  <si>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</si>
  <si>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</si>
  <si>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</si>
  <si>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</si>
  <si>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</si>
  <si>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</si>
  <si>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</si>
  <si>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</si>
  <si>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</si>
  <si>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</si>
  <si>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</si>
  <si>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</si>
  <si>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</si>
  <si>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</si>
  <si>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</si>
  <si>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</si>
  <si>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</si>
  <si>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</si>
  <si>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</si>
  <si>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</si>
  <si>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</si>
  <si>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</si>
  <si>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</si>
  <si>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</si>
  <si>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</si>
  <si>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</si>
  <si>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</si>
  <si>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</si>
  <si>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</si>
  <si>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000 1 14 06020 00 0000 430</t>
  </si>
  <si>
    <t>000 1 14 06025 05 0000 430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</si>
  <si>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</si>
  <si>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</si>
  <si>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</si>
  <si>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</si>
  <si>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</si>
  <si>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</si>
  <si>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</si>
  <si>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</si>
  <si>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</si>
  <si>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</si>
  <si>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</si>
  <si>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</si>
  <si>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</si>
  <si>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</si>
  <si>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</si>
  <si>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</si>
  <si>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>000 1 16 33000 00 0000 140</t>
  </si>
  <si>
    <t>000 1 16 33050 05 0000 140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</si>
  <si>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</si>
  <si>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</si>
  <si>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</si>
  <si>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</si>
  <si>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</si>
  <si>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</si>
  <si>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</si>
  <si>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</si>
  <si>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</si>
  <si>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</si>
  <si>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</si>
  <si>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</si>
  <si>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</si>
  <si>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</si>
  <si>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</si>
  <si>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</si>
  <si>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</si>
  <si>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</si>
  <si>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>-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</si>
  <si>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</si>
  <si>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</si>
  <si>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</si>
  <si>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</si>
  <si>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</si>
  <si>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</si>
  <si>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</si>
  <si>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</si>
  <si>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</si>
  <si>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</si>
  <si>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000 2022021600 0000 150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</si>
  <si>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</si>
  <si>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</si>
  <si>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</si>
  <si>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</si>
  <si>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</si>
  <si>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</si>
  <si>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</si>
  <si>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</si>
  <si>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</si>
  <si>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</si>
  <si>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</si>
  <si>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</si>
  <si>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</si>
  <si>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</si>
  <si>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</si>
  <si>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</si>
  <si>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</si>
  <si>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</si>
  <si>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</si>
  <si>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</si>
  <si>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</si>
  <si>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</si>
  <si>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</si>
  <si>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</si>
  <si>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</si>
  <si>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</si>
  <si>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</si>
  <si>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</si>
  <si>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</si>
  <si>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</si>
  <si>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</si>
  <si>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</si>
  <si>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</si>
  <si>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</si>
  <si>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</si>
  <si>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</si>
  <si>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</si>
  <si>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</si>
  <si>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</si>
  <si>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</si>
  <si>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</si>
  <si>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</si>
  <si>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</si>
  <si>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</si>
  <si>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</si>
  <si>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</si>
  <si>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</si>
  <si>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</si>
  <si>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</si>
  <si>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</si>
  <si>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</si>
  <si>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</si>
  <si>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</si>
  <si>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</si>
  <si>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</si>
  <si>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</si>
  <si>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</si>
  <si>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</si>
  <si>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</si>
  <si>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</si>
  <si>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</si>
  <si>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</si>
  <si>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</si>
  <si>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</si>
  <si>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</si>
  <si>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</si>
  <si>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</si>
  <si>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</si>
  <si>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</si>
  <si>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</si>
  <si>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</si>
  <si>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</si>
  <si>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</si>
  <si>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</si>
  <si>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</si>
  <si>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</si>
  <si>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</si>
  <si>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</si>
  <si>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</si>
  <si>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</si>
  <si>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Прогноз доходов на 2020 год</t>
  </si>
  <si>
    <t>Кассовое исполнение за 1  квартал 2020 года</t>
  </si>
  <si>
    <t>Темп роста к соответствующему периоду прошлого периода 2019 года</t>
  </si>
  <si>
    <t xml:space="preserve">  Доходы, поступающие в порядке возмещения расходов, понесенных в связи с эксплуатацией имущества</t>
  </si>
  <si>
    <t>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</si>
  <si>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</si>
  <si>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000 1130206505 0000 130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</si>
  <si>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</si>
  <si>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</si>
  <si>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</si>
  <si>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</si>
  <si>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</si>
  <si>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</si>
  <si>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</si>
  <si>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</si>
  <si>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</si>
  <si>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</si>
  <si>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</si>
  <si>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</si>
  <si>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</si>
  <si>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</si>
  <si>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</si>
  <si>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</si>
  <si>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</si>
  <si>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</si>
  <si>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</si>
  <si>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</si>
  <si>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</si>
  <si>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</si>
  <si>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</si>
  <si>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</si>
  <si>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</si>
  <si>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</si>
  <si>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</si>
  <si>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</si>
  <si>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</si>
  <si>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</si>
  <si>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</si>
  <si>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000 1161003105 0000 140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</si>
  <si>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</si>
  <si>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</si>
  <si>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</si>
  <si>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</si>
  <si>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</si>
  <si>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</si>
  <si>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</si>
  <si>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</si>
  <si>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</si>
  <si>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</si>
  <si>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</si>
  <si>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</si>
  <si>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</si>
  <si>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</si>
  <si>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</si>
  <si>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</si>
  <si>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</si>
  <si>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</si>
  <si>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</si>
  <si>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</si>
  <si>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</si>
  <si>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</si>
  <si>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>Сведения об исполнении бюджета муниципального образования Клетнянский муниципальный район Брянской области по доходам за 1 квартал 2020 года в разрезе видов доходов в сравнении с соответствующим периодом прошлого года</t>
  </si>
  <si>
    <t>Исп.С.Н.Запецкая</t>
  </si>
  <si>
    <t>тел.9 16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</si>
</sst>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"/>
      <family val="2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.5"/>
      <color rgb="FF000000"/>
      <name val="Times New Roman"/>
      <family val="1"/>
      <charset val="204"/>
    </font>
    <font>
      <b/>
      <u/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2">
    <xf numFmtId="0" fontId="0" fillId="0" borderId="0"/>
    <xf numFmtId="0" fontId="5" fillId="0" borderId="2">
      <alignment horizontal="left" wrapText="1" indent="2"/>
    </xf>
    <xf numFmtId="0" fontId="10" fillId="0" borderId="0">
      <alignment horizontal="left"/>
    </xf>
    <xf numFmtId="0" fontId="12" fillId="0" borderId="0"/>
    <xf numFmtId="49" fontId="10" fillId="0" borderId="0"/>
    <xf numFmtId="0" fontId="10" fillId="0" borderId="3">
      <alignment horizontal="left" wrapText="1" indent="2"/>
    </xf>
    <xf numFmtId="49" fontId="10" fillId="0" borderId="4">
      <alignment horizontal="center"/>
    </xf>
    <xf numFmtId="4" fontId="10" fillId="0" borderId="4">
      <alignment horizontal="right"/>
    </xf>
    <xf numFmtId="0" fontId="10" fillId="0" borderId="0"/>
    <xf numFmtId="0" fontId="10" fillId="2" borderId="0"/>
    <xf numFmtId="49" fontId="10" fillId="0" borderId="5">
      <alignment horizontal="center"/>
    </xf>
    <xf numFmtId="49" fontId="10" fillId="0" borderId="6">
      <alignment horizontal="center" vertical="center" wrapText="1"/>
    </xf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 applyProtection="1">
      <alignment vertical="top"/>
      <protection locked="0"/>
    </xf>
    <xf numFmtId="0" fontId="12" fillId="0" borderId="0" xfId="3" applyNumberFormat="1" applyAlignment="1" applyProtection="1">
      <alignment vertical="top"/>
    </xf>
    <xf numFmtId="0" fontId="13" fillId="0" borderId="0" xfId="2" applyNumberFormat="1" applyFont="1" applyAlignment="1" applyProtection="1">
      <alignment horizontal="left" vertical="top"/>
    </xf>
    <xf numFmtId="0" fontId="10" fillId="0" borderId="0" xfId="2" applyNumberFormat="1" applyAlignment="1" applyProtection="1">
      <alignment horizontal="left" vertical="top"/>
    </xf>
    <xf numFmtId="4" fontId="10" fillId="0" borderId="0" xfId="4" applyNumberFormat="1" applyAlignment="1" applyProtection="1">
      <alignment vertical="top"/>
    </xf>
    <xf numFmtId="0" fontId="8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1" fillId="0" borderId="1" xfId="5" applyNumberFormat="1" applyFont="1" applyBorder="1" applyAlignment="1" applyProtection="1">
      <alignment horizontal="left" vertical="top" wrapText="1"/>
    </xf>
    <xf numFmtId="49" fontId="14" fillId="0" borderId="1" xfId="6" applyFont="1" applyBorder="1" applyAlignment="1" applyProtection="1">
      <alignment horizontal="center" vertical="top"/>
    </xf>
    <xf numFmtId="4" fontId="3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0" borderId="1" xfId="5" applyNumberFormat="1" applyFont="1" applyBorder="1" applyAlignment="1" applyProtection="1">
      <alignment horizontal="left" vertical="top" wrapText="1"/>
    </xf>
    <xf numFmtId="49" fontId="16" fillId="0" borderId="1" xfId="6" applyFont="1" applyBorder="1" applyAlignment="1" applyProtection="1">
      <alignment horizontal="center" vertical="top"/>
    </xf>
    <xf numFmtId="4" fontId="4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18" fillId="0" borderId="1" xfId="0" applyFont="1" applyFill="1" applyBorder="1" applyAlignment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0" fontId="10" fillId="0" borderId="0" xfId="8" applyNumberFormat="1" applyAlignment="1" applyProtection="1">
      <alignment vertical="top"/>
    </xf>
    <xf numFmtId="0" fontId="13" fillId="0" borderId="0" xfId="8" applyNumberFormat="1" applyFont="1" applyAlignment="1" applyProtection="1">
      <alignment vertical="top"/>
    </xf>
    <xf numFmtId="0" fontId="10" fillId="2" borderId="0" xfId="9" applyNumberFormat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8" fillId="0" borderId="1" xfId="0" applyFont="1" applyFill="1" applyBorder="1" applyAlignment="1">
      <alignment vertical="top" wrapText="1"/>
    </xf>
    <xf numFmtId="4" fontId="6" fillId="0" borderId="1" xfId="6" applyNumberFormat="1" applyFont="1" applyBorder="1" applyAlignment="1" applyProtection="1">
      <alignment horizontal="center" vertical="top"/>
    </xf>
    <xf numFmtId="4" fontId="6" fillId="0" borderId="1" xfId="6" applyNumberFormat="1" applyFont="1" applyFill="1" applyBorder="1" applyAlignment="1" applyProtection="1">
      <alignment horizontal="center" vertical="top"/>
    </xf>
    <xf numFmtId="0" fontId="18" fillId="0" borderId="1" xfId="0" applyFont="1" applyFill="1" applyBorder="1" applyAlignment="1">
      <alignment horizontal="left" vertical="top" wrapText="1"/>
    </xf>
    <xf numFmtId="4" fontId="6" fillId="0" borderId="1" xfId="7" applyNumberFormat="1" applyFont="1" applyBorder="1" applyAlignment="1" applyProtection="1">
      <alignment horizontal="center" vertical="top"/>
    </xf>
    <xf numFmtId="4" fontId="6" fillId="0" borderId="1" xfId="7" applyNumberFormat="1" applyFont="1" applyFill="1" applyBorder="1" applyAlignment="1" applyProtection="1">
      <alignment horizontal="center" vertical="top"/>
    </xf>
    <xf numFmtId="4" fontId="11" fillId="0" borderId="1" xfId="6" applyNumberFormat="1" applyFont="1" applyBorder="1" applyAlignment="1" applyProtection="1">
      <alignment horizontal="center" vertical="top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2" applyNumberFormat="1" applyFont="1" applyAlignment="1" applyProtection="1">
      <alignment horizontal="center" vertical="top" wrapText="1"/>
    </xf>
    <xf numFmtId="0" fontId="0" fillId="0" borderId="0" xfId="0" applyFont="1" applyAlignment="1" applyProtection="1">
      <alignment vertical="top"/>
      <protection locked="0"/>
    </xf>
    <xf numFmtId="164" fontId="2" fillId="0" borderId="1" xfId="0" applyNumberFormat="1" applyFont="1" applyBorder="1" applyAlignment="1">
      <alignment horizontal="center" vertical="top"/>
    </xf>
    <xf numFmtId="49" fontId="16" fillId="0" borderId="1" xfId="10" applyNumberFormat="1" applyFont="1" applyBorder="1" applyAlignment="1" applyProtection="1">
      <alignment horizontal="left" vertical="top"/>
    </xf>
    <xf numFmtId="4" fontId="6" fillId="0" borderId="1" xfId="11" applyNumberFormat="1" applyFont="1" applyBorder="1" applyAlignment="1" applyProtection="1">
      <alignment horizontal="center" vertical="top" shrinkToFit="1"/>
    </xf>
    <xf numFmtId="0" fontId="6" fillId="0" borderId="1" xfId="5" applyNumberFormat="1" applyFont="1" applyBorder="1" applyAlignment="1" applyProtection="1">
      <alignment vertical="top" wrapText="1"/>
    </xf>
    <xf numFmtId="49" fontId="16" fillId="0" borderId="1" xfId="10" applyNumberFormat="1" applyFont="1" applyBorder="1" applyProtection="1">
      <alignment horizontal="center"/>
    </xf>
    <xf numFmtId="49" fontId="16" fillId="0" borderId="1" xfId="10" applyNumberFormat="1" applyFont="1" applyBorder="1" applyAlignment="1" applyProtection="1">
      <alignment horizontal="center" vertical="top"/>
    </xf>
  </cellXfs>
  <cellStyles count="12">
    <cellStyle name="xl22" xfId="3"/>
    <cellStyle name="xl24" xfId="2"/>
    <cellStyle name="xl25" xfId="8"/>
    <cellStyle name="xl31" xfId="5"/>
    <cellStyle name="xl34" xfId="1"/>
    <cellStyle name="xl41" xfId="4"/>
    <cellStyle name="xl43" xfId="10"/>
    <cellStyle name="xl44" xfId="6"/>
    <cellStyle name="xl45" xfId="11"/>
    <cellStyle name="xl46" xfId="7"/>
    <cellStyle name="xl48" xfId="9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topLeftCell="A175" workbookViewId="0">
      <selection activeCell="A70" sqref="A70:XFD70"/>
    </sheetView>
  </sheetViews>
  <sheetFormatPr defaultRowHeight="15" x14ac:dyDescent="0.25"/>
  <cols>
    <col min="1" max="1" width="64.7109375" style="8" customWidth="1"/>
    <col min="2" max="2" width="23.28515625" style="30" customWidth="1"/>
    <col min="3" max="5" width="15.85546875" style="8" customWidth="1"/>
    <col min="6" max="6" width="9.5703125" style="40" customWidth="1"/>
    <col min="7" max="7" width="12" style="40" customWidth="1"/>
    <col min="8" max="16384" width="9.140625" style="8"/>
  </cols>
  <sheetData>
    <row r="1" spans="1:8" ht="38.25" customHeight="1" x14ac:dyDescent="0.25">
      <c r="A1" s="39" t="s">
        <v>356</v>
      </c>
      <c r="B1" s="39"/>
      <c r="C1" s="39"/>
      <c r="D1" s="39"/>
      <c r="E1" s="39"/>
      <c r="F1" s="39"/>
      <c r="G1" s="39"/>
    </row>
    <row r="2" spans="1:8" ht="22.5" customHeight="1" x14ac:dyDescent="0.25">
      <c r="A2" s="9"/>
      <c r="B2" s="10"/>
      <c r="C2" s="11"/>
      <c r="D2" s="12"/>
      <c r="E2" s="12"/>
      <c r="G2" s="13" t="s">
        <v>11</v>
      </c>
    </row>
    <row r="3" spans="1:8" ht="83.25" customHeight="1" x14ac:dyDescent="0.25">
      <c r="A3" s="6" t="s">
        <v>1</v>
      </c>
      <c r="B3" s="6" t="s">
        <v>0</v>
      </c>
      <c r="C3" s="6" t="s">
        <v>12</v>
      </c>
      <c r="D3" s="6" t="s">
        <v>295</v>
      </c>
      <c r="E3" s="6" t="s">
        <v>296</v>
      </c>
      <c r="F3" s="6" t="s">
        <v>2</v>
      </c>
      <c r="G3" s="6" t="s">
        <v>297</v>
      </c>
      <c r="H3" s="14"/>
    </row>
    <row r="4" spans="1:8" s="18" customFormat="1" ht="15.75" x14ac:dyDescent="0.25">
      <c r="A4" s="15" t="s">
        <v>13</v>
      </c>
      <c r="B4" s="16" t="s">
        <v>14</v>
      </c>
      <c r="C4" s="37">
        <f>C5+C12+C22+C30+C41+C46+C61+C68+C75+C85</f>
        <v>12614324.920000002</v>
      </c>
      <c r="D4" s="37">
        <f>D5+D12+D22+D30+D41+D46+D61+D68+D75+D85</f>
        <v>60384000</v>
      </c>
      <c r="E4" s="37">
        <f>E5+E12+E22+E30+E41+E46+E61+E68+E75+E85</f>
        <v>14000967.109999999</v>
      </c>
      <c r="F4" s="41">
        <f t="shared" ref="F4:F67" si="0">E4/D4*100</f>
        <v>23.186551255299417</v>
      </c>
      <c r="G4" s="41">
        <f t="shared" ref="G4:G67" si="1">E4/C4*100</f>
        <v>110.99259927736188</v>
      </c>
      <c r="H4" s="17"/>
    </row>
    <row r="5" spans="1:8" s="22" customFormat="1" ht="19.5" customHeight="1" x14ac:dyDescent="0.25">
      <c r="A5" s="19" t="s">
        <v>15</v>
      </c>
      <c r="B5" s="20" t="s">
        <v>16</v>
      </c>
      <c r="C5" s="32">
        <f t="shared" ref="C5:E5" si="2">C6</f>
        <v>8820833.2200000007</v>
      </c>
      <c r="D5" s="32">
        <f t="shared" si="2"/>
        <v>46148000</v>
      </c>
      <c r="E5" s="32">
        <f t="shared" si="2"/>
        <v>9963979.1500000004</v>
      </c>
      <c r="F5" s="41">
        <f t="shared" si="0"/>
        <v>21.591356396810262</v>
      </c>
      <c r="G5" s="41">
        <f t="shared" si="1"/>
        <v>112.95961392182403</v>
      </c>
      <c r="H5" s="21"/>
    </row>
    <row r="6" spans="1:8" ht="19.5" customHeight="1" x14ac:dyDescent="0.25">
      <c r="A6" s="19" t="s">
        <v>17</v>
      </c>
      <c r="B6" s="20" t="s">
        <v>18</v>
      </c>
      <c r="C6" s="32">
        <f t="shared" ref="C6" si="3">C7+C8+C9+C10+C11</f>
        <v>8820833.2200000007</v>
      </c>
      <c r="D6" s="32">
        <f t="shared" ref="D6:E6" si="4">D7+D8+D9+D10+D11</f>
        <v>46148000</v>
      </c>
      <c r="E6" s="32">
        <f t="shared" si="4"/>
        <v>9963979.1500000004</v>
      </c>
      <c r="F6" s="41">
        <f t="shared" si="0"/>
        <v>21.591356396810262</v>
      </c>
      <c r="G6" s="41">
        <f t="shared" si="1"/>
        <v>112.95961392182403</v>
      </c>
      <c r="H6" s="21"/>
    </row>
    <row r="7" spans="1:8" ht="81.75" customHeight="1" x14ac:dyDescent="0.25">
      <c r="A7" s="19" t="s">
        <v>19</v>
      </c>
      <c r="B7" s="20" t="s">
        <v>20</v>
      </c>
      <c r="C7" s="35">
        <v>8805757.9299999997</v>
      </c>
      <c r="D7" s="35">
        <v>45544000</v>
      </c>
      <c r="E7" s="35">
        <v>9848031.7699999996</v>
      </c>
      <c r="F7" s="41">
        <f t="shared" si="0"/>
        <v>21.623115602494288</v>
      </c>
      <c r="G7" s="41">
        <f t="shared" si="1"/>
        <v>111.83627631244686</v>
      </c>
      <c r="H7" s="21"/>
    </row>
    <row r="8" spans="1:8" ht="114" customHeight="1" x14ac:dyDescent="0.25">
      <c r="A8" s="19" t="s">
        <v>21</v>
      </c>
      <c r="B8" s="20" t="s">
        <v>22</v>
      </c>
      <c r="C8" s="35">
        <v>-5458.36</v>
      </c>
      <c r="D8" s="35">
        <v>200000</v>
      </c>
      <c r="E8" s="35">
        <v>310</v>
      </c>
      <c r="F8" s="41">
        <f t="shared" si="0"/>
        <v>0.155</v>
      </c>
      <c r="G8" s="41">
        <f t="shared" si="1"/>
        <v>-5.6793615664778434</v>
      </c>
      <c r="H8" s="21"/>
    </row>
    <row r="9" spans="1:8" ht="48.75" customHeight="1" x14ac:dyDescent="0.25">
      <c r="A9" s="19" t="s">
        <v>23</v>
      </c>
      <c r="B9" s="20" t="s">
        <v>24</v>
      </c>
      <c r="C9" s="35">
        <v>14110.99</v>
      </c>
      <c r="D9" s="35">
        <v>400000</v>
      </c>
      <c r="E9" s="35">
        <v>115014.88</v>
      </c>
      <c r="F9" s="41">
        <f t="shared" si="0"/>
        <v>28.753719999999998</v>
      </c>
      <c r="G9" s="41">
        <f t="shared" si="1"/>
        <v>815.0730742492201</v>
      </c>
      <c r="H9" s="21"/>
    </row>
    <row r="10" spans="1:8" ht="80.25" customHeight="1" x14ac:dyDescent="0.25">
      <c r="A10" s="19" t="s">
        <v>25</v>
      </c>
      <c r="B10" s="20" t="s">
        <v>26</v>
      </c>
      <c r="C10" s="35">
        <v>6386.85</v>
      </c>
      <c r="D10" s="35">
        <v>4000</v>
      </c>
      <c r="E10" s="35">
        <v>622.5</v>
      </c>
      <c r="F10" s="41">
        <f t="shared" si="0"/>
        <v>15.562500000000002</v>
      </c>
      <c r="G10" s="41">
        <f t="shared" si="1"/>
        <v>9.7465886939571149</v>
      </c>
      <c r="H10" s="21"/>
    </row>
    <row r="11" spans="1:8" ht="52.5" customHeight="1" x14ac:dyDescent="0.25">
      <c r="A11" s="19" t="s">
        <v>27</v>
      </c>
      <c r="B11" s="20" t="s">
        <v>28</v>
      </c>
      <c r="C11" s="35">
        <v>35.81</v>
      </c>
      <c r="D11" s="35"/>
      <c r="E11" s="35">
        <v>0</v>
      </c>
      <c r="F11" s="41">
        <v>0</v>
      </c>
      <c r="G11" s="41">
        <f t="shared" si="1"/>
        <v>0</v>
      </c>
      <c r="H11" s="21"/>
    </row>
    <row r="12" spans="1:8" s="22" customFormat="1" ht="31.5" customHeight="1" x14ac:dyDescent="0.25">
      <c r="A12" s="19" t="s">
        <v>29</v>
      </c>
      <c r="B12" s="20" t="s">
        <v>30</v>
      </c>
      <c r="C12" s="32">
        <f t="shared" ref="C12:E12" si="5">C13</f>
        <v>1721311.1999999997</v>
      </c>
      <c r="D12" s="32">
        <f t="shared" si="5"/>
        <v>7317800</v>
      </c>
      <c r="E12" s="32">
        <f t="shared" si="5"/>
        <v>1592546.27</v>
      </c>
      <c r="F12" s="41">
        <f t="shared" si="0"/>
        <v>21.762637268031376</v>
      </c>
      <c r="G12" s="41">
        <f t="shared" si="1"/>
        <v>92.519369536432478</v>
      </c>
      <c r="H12" s="21"/>
    </row>
    <row r="13" spans="1:8" ht="34.5" customHeight="1" x14ac:dyDescent="0.25">
      <c r="A13" s="19" t="s">
        <v>31</v>
      </c>
      <c r="B13" s="20" t="s">
        <v>32</v>
      </c>
      <c r="C13" s="32">
        <f t="shared" ref="C13" si="6">C14+C16+C18+C20</f>
        <v>1721311.1999999997</v>
      </c>
      <c r="D13" s="32">
        <f t="shared" ref="D13:E13" si="7">D14+D16+D18+D20</f>
        <v>7317800</v>
      </c>
      <c r="E13" s="32">
        <f t="shared" si="7"/>
        <v>1592546.27</v>
      </c>
      <c r="F13" s="41">
        <f t="shared" si="0"/>
        <v>21.762637268031376</v>
      </c>
      <c r="G13" s="41">
        <f t="shared" si="1"/>
        <v>92.519369536432478</v>
      </c>
      <c r="H13" s="21"/>
    </row>
    <row r="14" spans="1:8" ht="64.5" customHeight="1" x14ac:dyDescent="0.25">
      <c r="A14" s="19" t="s">
        <v>33</v>
      </c>
      <c r="B14" s="20" t="s">
        <v>34</v>
      </c>
      <c r="C14" s="32">
        <f t="shared" ref="C14:E14" si="8">C15</f>
        <v>756159.71</v>
      </c>
      <c r="D14" s="32">
        <v>3353300</v>
      </c>
      <c r="E14" s="32">
        <f t="shared" si="8"/>
        <v>722729.9</v>
      </c>
      <c r="F14" s="41">
        <f t="shared" si="0"/>
        <v>21.552795753436911</v>
      </c>
      <c r="G14" s="41">
        <f t="shared" si="1"/>
        <v>95.579001425505737</v>
      </c>
      <c r="H14" s="21"/>
    </row>
    <row r="15" spans="1:8" ht="114.75" customHeight="1" x14ac:dyDescent="0.25">
      <c r="A15" s="19" t="s">
        <v>35</v>
      </c>
      <c r="B15" s="20" t="s">
        <v>36</v>
      </c>
      <c r="C15" s="35">
        <v>756159.71</v>
      </c>
      <c r="D15" s="35">
        <v>3353300</v>
      </c>
      <c r="E15" s="35">
        <v>722729.9</v>
      </c>
      <c r="F15" s="41">
        <f t="shared" si="0"/>
        <v>21.552795753436911</v>
      </c>
      <c r="G15" s="41">
        <f t="shared" si="1"/>
        <v>95.579001425505737</v>
      </c>
      <c r="H15" s="21"/>
    </row>
    <row r="16" spans="1:8" ht="80.25" customHeight="1" x14ac:dyDescent="0.25">
      <c r="A16" s="19" t="s">
        <v>37</v>
      </c>
      <c r="B16" s="20" t="s">
        <v>38</v>
      </c>
      <c r="C16" s="32">
        <f t="shared" ref="C16" si="9">C17</f>
        <v>5283.32</v>
      </c>
      <c r="D16" s="32">
        <v>17300</v>
      </c>
      <c r="E16" s="32">
        <v>4711.46</v>
      </c>
      <c r="F16" s="41">
        <f t="shared" si="0"/>
        <v>27.233872832369943</v>
      </c>
      <c r="G16" s="41">
        <f t="shared" si="1"/>
        <v>89.176124103783224</v>
      </c>
      <c r="H16" s="21"/>
    </row>
    <row r="17" spans="1:8" ht="128.25" customHeight="1" x14ac:dyDescent="0.25">
      <c r="A17" s="19" t="s">
        <v>39</v>
      </c>
      <c r="B17" s="20" t="s">
        <v>40</v>
      </c>
      <c r="C17" s="35">
        <v>5283.32</v>
      </c>
      <c r="D17" s="35">
        <v>17300</v>
      </c>
      <c r="E17" s="35">
        <v>4711.46</v>
      </c>
      <c r="F17" s="41">
        <f t="shared" si="0"/>
        <v>27.233872832369943</v>
      </c>
      <c r="G17" s="41">
        <f t="shared" si="1"/>
        <v>89.176124103783224</v>
      </c>
      <c r="H17" s="21"/>
    </row>
    <row r="18" spans="1:8" ht="78.75" customHeight="1" x14ac:dyDescent="0.25">
      <c r="A18" s="19" t="s">
        <v>41</v>
      </c>
      <c r="B18" s="20" t="s">
        <v>42</v>
      </c>
      <c r="C18" s="32">
        <f t="shared" ref="C18:E18" si="10">C19</f>
        <v>1108686.1499999999</v>
      </c>
      <c r="D18" s="32">
        <v>4380000</v>
      </c>
      <c r="E18" s="32">
        <f t="shared" si="10"/>
        <v>1014389.85</v>
      </c>
      <c r="F18" s="41">
        <f t="shared" si="0"/>
        <v>23.159585616438356</v>
      </c>
      <c r="G18" s="41">
        <f t="shared" si="1"/>
        <v>91.494770634593038</v>
      </c>
      <c r="H18" s="21"/>
    </row>
    <row r="19" spans="1:8" ht="111.75" customHeight="1" x14ac:dyDescent="0.25">
      <c r="A19" s="19" t="s">
        <v>43</v>
      </c>
      <c r="B19" s="20" t="s">
        <v>44</v>
      </c>
      <c r="C19" s="35">
        <v>1108686.1499999999</v>
      </c>
      <c r="D19" s="35">
        <v>4380000</v>
      </c>
      <c r="E19" s="35">
        <v>1014389.85</v>
      </c>
      <c r="F19" s="41">
        <f t="shared" si="0"/>
        <v>23.159585616438356</v>
      </c>
      <c r="G19" s="41">
        <f t="shared" si="1"/>
        <v>91.494770634593038</v>
      </c>
      <c r="H19" s="21"/>
    </row>
    <row r="20" spans="1:8" ht="63" customHeight="1" x14ac:dyDescent="0.25">
      <c r="A20" s="19" t="s">
        <v>45</v>
      </c>
      <c r="B20" s="20" t="s">
        <v>46</v>
      </c>
      <c r="C20" s="32">
        <f t="shared" ref="C20:E20" si="11">C21</f>
        <v>-148817.98000000001</v>
      </c>
      <c r="D20" s="32">
        <v>-432800</v>
      </c>
      <c r="E20" s="32">
        <f t="shared" si="11"/>
        <v>-149284.94</v>
      </c>
      <c r="F20" s="41">
        <f t="shared" si="0"/>
        <v>34.492823475046215</v>
      </c>
      <c r="G20" s="41">
        <f t="shared" si="1"/>
        <v>100.31377928930361</v>
      </c>
      <c r="H20" s="21"/>
    </row>
    <row r="21" spans="1:8" ht="111" customHeight="1" x14ac:dyDescent="0.25">
      <c r="A21" s="19" t="s">
        <v>47</v>
      </c>
      <c r="B21" s="20" t="s">
        <v>48</v>
      </c>
      <c r="C21" s="35">
        <v>-148817.98000000001</v>
      </c>
      <c r="D21" s="35">
        <v>-432800</v>
      </c>
      <c r="E21" s="35">
        <v>-149284.94</v>
      </c>
      <c r="F21" s="41">
        <f t="shared" si="0"/>
        <v>34.492823475046215</v>
      </c>
      <c r="G21" s="41">
        <f t="shared" si="1"/>
        <v>100.31377928930361</v>
      </c>
      <c r="H21" s="21"/>
    </row>
    <row r="22" spans="1:8" s="22" customFormat="1" ht="21" customHeight="1" x14ac:dyDescent="0.25">
      <c r="A22" s="19" t="s">
        <v>49</v>
      </c>
      <c r="B22" s="20" t="s">
        <v>50</v>
      </c>
      <c r="C22" s="32">
        <f t="shared" ref="C22" si="12">C23+C26+C28</f>
        <v>1334434.79</v>
      </c>
      <c r="D22" s="32">
        <f t="shared" ref="D22:E22" si="13">D23+D26+D28</f>
        <v>3665700</v>
      </c>
      <c r="E22" s="32">
        <f t="shared" si="13"/>
        <v>1523942.67</v>
      </c>
      <c r="F22" s="41">
        <f t="shared" si="0"/>
        <v>41.573032981422372</v>
      </c>
      <c r="G22" s="41">
        <f t="shared" si="1"/>
        <v>114.20135936353996</v>
      </c>
      <c r="H22" s="21"/>
    </row>
    <row r="23" spans="1:8" ht="30.75" customHeight="1" x14ac:dyDescent="0.25">
      <c r="A23" s="19" t="s">
        <v>51</v>
      </c>
      <c r="B23" s="20" t="s">
        <v>52</v>
      </c>
      <c r="C23" s="32">
        <f t="shared" ref="C23" si="14">C24+C25</f>
        <v>1148465.26</v>
      </c>
      <c r="D23" s="32">
        <f t="shared" ref="D23:E23" si="15">D24+D25</f>
        <v>3448000</v>
      </c>
      <c r="E23" s="32">
        <f t="shared" si="15"/>
        <v>1410759.63</v>
      </c>
      <c r="F23" s="41">
        <f t="shared" si="0"/>
        <v>40.915302494199537</v>
      </c>
      <c r="G23" s="41">
        <f t="shared" si="1"/>
        <v>122.83868560377698</v>
      </c>
      <c r="H23" s="21"/>
    </row>
    <row r="24" spans="1:8" ht="30.75" customHeight="1" x14ac:dyDescent="0.25">
      <c r="A24" s="19" t="s">
        <v>51</v>
      </c>
      <c r="B24" s="20" t="s">
        <v>53</v>
      </c>
      <c r="C24" s="35">
        <v>1148220.17</v>
      </c>
      <c r="D24" s="35">
        <v>3448000</v>
      </c>
      <c r="E24" s="35">
        <v>1410759.63</v>
      </c>
      <c r="F24" s="41">
        <f t="shared" si="0"/>
        <v>40.915302494199537</v>
      </c>
      <c r="G24" s="41">
        <f t="shared" si="1"/>
        <v>122.86490577847975</v>
      </c>
      <c r="H24" s="21"/>
    </row>
    <row r="25" spans="1:8" ht="30.75" customHeight="1" x14ac:dyDescent="0.25">
      <c r="A25" s="19" t="s">
        <v>54</v>
      </c>
      <c r="B25" s="20" t="s">
        <v>55</v>
      </c>
      <c r="C25" s="35">
        <v>245.09</v>
      </c>
      <c r="D25" s="35"/>
      <c r="E25" s="35">
        <v>0</v>
      </c>
      <c r="F25" s="41">
        <v>0</v>
      </c>
      <c r="G25" s="41">
        <f t="shared" si="1"/>
        <v>0</v>
      </c>
      <c r="H25" s="21"/>
    </row>
    <row r="26" spans="1:8" ht="19.5" customHeight="1" x14ac:dyDescent="0.25">
      <c r="A26" s="19" t="s">
        <v>56</v>
      </c>
      <c r="B26" s="20" t="s">
        <v>57</v>
      </c>
      <c r="C26" s="32">
        <f t="shared" ref="C26:E26" si="16">C27</f>
        <v>101169.53</v>
      </c>
      <c r="D26" s="32">
        <f t="shared" si="16"/>
        <v>30700</v>
      </c>
      <c r="E26" s="32">
        <f t="shared" si="16"/>
        <v>44705.919999999998</v>
      </c>
      <c r="F26" s="41">
        <f t="shared" si="0"/>
        <v>145.62188925081432</v>
      </c>
      <c r="G26" s="41">
        <f t="shared" si="1"/>
        <v>44.189115042839475</v>
      </c>
      <c r="H26" s="21"/>
    </row>
    <row r="27" spans="1:8" ht="19.5" customHeight="1" x14ac:dyDescent="0.25">
      <c r="A27" s="19" t="s">
        <v>56</v>
      </c>
      <c r="B27" s="20" t="s">
        <v>58</v>
      </c>
      <c r="C27" s="35">
        <v>101169.53</v>
      </c>
      <c r="D27" s="35">
        <v>30700</v>
      </c>
      <c r="E27" s="35">
        <v>44705.919999999998</v>
      </c>
      <c r="F27" s="41">
        <f t="shared" si="0"/>
        <v>145.62188925081432</v>
      </c>
      <c r="G27" s="41">
        <f t="shared" si="1"/>
        <v>44.189115042839475</v>
      </c>
      <c r="H27" s="21"/>
    </row>
    <row r="28" spans="1:8" ht="33.75" customHeight="1" x14ac:dyDescent="0.25">
      <c r="A28" s="19" t="s">
        <v>59</v>
      </c>
      <c r="B28" s="20" t="s">
        <v>60</v>
      </c>
      <c r="C28" s="35">
        <v>84800</v>
      </c>
      <c r="D28" s="35">
        <v>187000</v>
      </c>
      <c r="E28" s="35">
        <v>68477.119999999995</v>
      </c>
      <c r="F28" s="41">
        <f t="shared" si="0"/>
        <v>36.618780748663099</v>
      </c>
      <c r="G28" s="41">
        <f t="shared" si="1"/>
        <v>80.751320754716971</v>
      </c>
      <c r="H28" s="21"/>
    </row>
    <row r="29" spans="1:8" ht="32.25" customHeight="1" x14ac:dyDescent="0.25">
      <c r="A29" s="19" t="s">
        <v>61</v>
      </c>
      <c r="B29" s="20" t="s">
        <v>62</v>
      </c>
      <c r="C29" s="35">
        <v>84800</v>
      </c>
      <c r="D29" s="35">
        <v>187000</v>
      </c>
      <c r="E29" s="35">
        <v>68477.119999999995</v>
      </c>
      <c r="F29" s="41">
        <f t="shared" si="0"/>
        <v>36.618780748663099</v>
      </c>
      <c r="G29" s="41">
        <f t="shared" si="1"/>
        <v>80.751320754716971</v>
      </c>
      <c r="H29" s="21"/>
    </row>
    <row r="30" spans="1:8" s="22" customFormat="1" ht="15.75" hidden="1" x14ac:dyDescent="0.25">
      <c r="A30" s="19" t="s">
        <v>63</v>
      </c>
      <c r="B30" s="20" t="s">
        <v>64</v>
      </c>
      <c r="C30" s="32">
        <f t="shared" ref="C30" si="17">C31+C34</f>
        <v>0</v>
      </c>
      <c r="D30" s="32">
        <f t="shared" ref="D30:E30" si="18">D31+D34</f>
        <v>0</v>
      </c>
      <c r="E30" s="32">
        <f t="shared" si="18"/>
        <v>0</v>
      </c>
      <c r="F30" s="41" t="e">
        <f t="shared" si="0"/>
        <v>#DIV/0!</v>
      </c>
      <c r="G30" s="41" t="e">
        <f t="shared" si="1"/>
        <v>#DIV/0!</v>
      </c>
      <c r="H30" s="21"/>
    </row>
    <row r="31" spans="1:8" ht="20.25" hidden="1" customHeight="1" x14ac:dyDescent="0.25">
      <c r="A31" s="19" t="s">
        <v>65</v>
      </c>
      <c r="B31" s="20" t="s">
        <v>66</v>
      </c>
      <c r="C31" s="32">
        <f t="shared" ref="C31" si="19">C32+C33</f>
        <v>0</v>
      </c>
      <c r="D31" s="32">
        <f t="shared" ref="D31:E31" si="20">D32+D33</f>
        <v>0</v>
      </c>
      <c r="E31" s="32">
        <f t="shared" si="20"/>
        <v>0</v>
      </c>
      <c r="F31" s="41" t="e">
        <f t="shared" si="0"/>
        <v>#DIV/0!</v>
      </c>
      <c r="G31" s="41" t="e">
        <f t="shared" si="1"/>
        <v>#DIV/0!</v>
      </c>
      <c r="H31" s="21"/>
    </row>
    <row r="32" spans="1:8" ht="48" hidden="1" customHeight="1" x14ac:dyDescent="0.25">
      <c r="A32" s="19" t="s">
        <v>67</v>
      </c>
      <c r="B32" s="20" t="s">
        <v>68</v>
      </c>
      <c r="C32" s="35"/>
      <c r="D32" s="35"/>
      <c r="E32" s="35"/>
      <c r="F32" s="41" t="e">
        <f t="shared" si="0"/>
        <v>#DIV/0!</v>
      </c>
      <c r="G32" s="41" t="e">
        <f t="shared" si="1"/>
        <v>#DIV/0!</v>
      </c>
      <c r="H32" s="21"/>
    </row>
    <row r="33" spans="1:8" ht="48" hidden="1" customHeight="1" x14ac:dyDescent="0.25">
      <c r="A33" s="19" t="s">
        <v>69</v>
      </c>
      <c r="B33" s="20" t="s">
        <v>70</v>
      </c>
      <c r="C33" s="35"/>
      <c r="D33" s="35"/>
      <c r="E33" s="35"/>
      <c r="F33" s="41" t="e">
        <f t="shared" si="0"/>
        <v>#DIV/0!</v>
      </c>
      <c r="G33" s="41" t="e">
        <f t="shared" si="1"/>
        <v>#DIV/0!</v>
      </c>
      <c r="H33" s="21"/>
    </row>
    <row r="34" spans="1:8" ht="15.75" hidden="1" x14ac:dyDescent="0.25">
      <c r="A34" s="19" t="s">
        <v>71</v>
      </c>
      <c r="B34" s="20" t="s">
        <v>72</v>
      </c>
      <c r="C34" s="32">
        <f t="shared" ref="C34" si="21">C35+C38</f>
        <v>0</v>
      </c>
      <c r="D34" s="32">
        <f t="shared" ref="D34:E34" si="22">D35+D38</f>
        <v>0</v>
      </c>
      <c r="E34" s="32">
        <f t="shared" si="22"/>
        <v>0</v>
      </c>
      <c r="F34" s="41" t="e">
        <f t="shared" si="0"/>
        <v>#DIV/0!</v>
      </c>
      <c r="G34" s="41" t="e">
        <f t="shared" si="1"/>
        <v>#DIV/0!</v>
      </c>
      <c r="H34" s="21"/>
    </row>
    <row r="35" spans="1:8" ht="15.75" hidden="1" x14ac:dyDescent="0.25">
      <c r="A35" s="19" t="s">
        <v>73</v>
      </c>
      <c r="B35" s="20" t="s">
        <v>74</v>
      </c>
      <c r="C35" s="32">
        <f t="shared" ref="C35" si="23">C36+C37</f>
        <v>0</v>
      </c>
      <c r="D35" s="32">
        <f t="shared" ref="D35:E35" si="24">D36+D37</f>
        <v>0</v>
      </c>
      <c r="E35" s="32">
        <f t="shared" si="24"/>
        <v>0</v>
      </c>
      <c r="F35" s="41" t="e">
        <f t="shared" si="0"/>
        <v>#DIV/0!</v>
      </c>
      <c r="G35" s="41" t="e">
        <f t="shared" si="1"/>
        <v>#DIV/0!</v>
      </c>
      <c r="H35" s="21"/>
    </row>
    <row r="36" spans="1:8" ht="31.5" hidden="1" customHeight="1" x14ac:dyDescent="0.25">
      <c r="A36" s="19" t="s">
        <v>75</v>
      </c>
      <c r="B36" s="20" t="s">
        <v>76</v>
      </c>
      <c r="C36" s="35"/>
      <c r="D36" s="35"/>
      <c r="E36" s="35"/>
      <c r="F36" s="41" t="e">
        <f t="shared" si="0"/>
        <v>#DIV/0!</v>
      </c>
      <c r="G36" s="41" t="e">
        <f t="shared" si="1"/>
        <v>#DIV/0!</v>
      </c>
      <c r="H36" s="21"/>
    </row>
    <row r="37" spans="1:8" ht="31.5" hidden="1" customHeight="1" x14ac:dyDescent="0.25">
      <c r="A37" s="19" t="s">
        <v>77</v>
      </c>
      <c r="B37" s="20" t="s">
        <v>78</v>
      </c>
      <c r="C37" s="35"/>
      <c r="D37" s="35"/>
      <c r="E37" s="35"/>
      <c r="F37" s="41" t="e">
        <f t="shared" si="0"/>
        <v>#DIV/0!</v>
      </c>
      <c r="G37" s="41" t="e">
        <f t="shared" si="1"/>
        <v>#DIV/0!</v>
      </c>
      <c r="H37" s="21"/>
    </row>
    <row r="38" spans="1:8" ht="16.5" hidden="1" customHeight="1" x14ac:dyDescent="0.25">
      <c r="A38" s="19" t="s">
        <v>79</v>
      </c>
      <c r="B38" s="20" t="s">
        <v>80</v>
      </c>
      <c r="C38" s="32">
        <f t="shared" ref="C38" si="25">C39+C40</f>
        <v>0</v>
      </c>
      <c r="D38" s="32">
        <f t="shared" ref="D38:E38" si="26">D39+D40</f>
        <v>0</v>
      </c>
      <c r="E38" s="32">
        <f t="shared" si="26"/>
        <v>0</v>
      </c>
      <c r="F38" s="41" t="e">
        <f t="shared" si="0"/>
        <v>#DIV/0!</v>
      </c>
      <c r="G38" s="41" t="e">
        <f t="shared" si="1"/>
        <v>#DIV/0!</v>
      </c>
      <c r="H38" s="21"/>
    </row>
    <row r="39" spans="1:8" ht="31.5" hidden="1" customHeight="1" x14ac:dyDescent="0.25">
      <c r="A39" s="19" t="s">
        <v>81</v>
      </c>
      <c r="B39" s="20" t="s">
        <v>82</v>
      </c>
      <c r="C39" s="35"/>
      <c r="D39" s="35"/>
      <c r="E39" s="35"/>
      <c r="F39" s="41" t="e">
        <f t="shared" si="0"/>
        <v>#DIV/0!</v>
      </c>
      <c r="G39" s="41" t="e">
        <f t="shared" si="1"/>
        <v>#DIV/0!</v>
      </c>
      <c r="H39" s="21"/>
    </row>
    <row r="40" spans="1:8" ht="31.5" hidden="1" customHeight="1" x14ac:dyDescent="0.25">
      <c r="A40" s="19" t="s">
        <v>83</v>
      </c>
      <c r="B40" s="20" t="s">
        <v>84</v>
      </c>
      <c r="C40" s="35"/>
      <c r="D40" s="35"/>
      <c r="E40" s="35"/>
      <c r="F40" s="41" t="e">
        <f t="shared" si="0"/>
        <v>#DIV/0!</v>
      </c>
      <c r="G40" s="41" t="e">
        <f t="shared" si="1"/>
        <v>#DIV/0!</v>
      </c>
      <c r="H40" s="21"/>
    </row>
    <row r="41" spans="1:8" s="22" customFormat="1" ht="15.75" x14ac:dyDescent="0.25">
      <c r="A41" s="19" t="s">
        <v>85</v>
      </c>
      <c r="B41" s="20" t="s">
        <v>86</v>
      </c>
      <c r="C41" s="32">
        <f t="shared" ref="C41" si="27">C42+C44</f>
        <v>233643.3</v>
      </c>
      <c r="D41" s="32">
        <f t="shared" ref="D41:E41" si="28">D42+D44</f>
        <v>1100000</v>
      </c>
      <c r="E41" s="32">
        <f t="shared" si="28"/>
        <v>358914.13</v>
      </c>
      <c r="F41" s="41">
        <f t="shared" si="0"/>
        <v>32.628557272727271</v>
      </c>
      <c r="G41" s="41">
        <f t="shared" si="1"/>
        <v>153.61627318223978</v>
      </c>
      <c r="H41" s="21"/>
    </row>
    <row r="42" spans="1:8" ht="31.5" customHeight="1" x14ac:dyDescent="0.25">
      <c r="A42" s="19" t="s">
        <v>87</v>
      </c>
      <c r="B42" s="20" t="s">
        <v>88</v>
      </c>
      <c r="C42" s="32">
        <f t="shared" ref="C42:E42" si="29">C43</f>
        <v>233643.3</v>
      </c>
      <c r="D42" s="32">
        <f t="shared" si="29"/>
        <v>1100000</v>
      </c>
      <c r="E42" s="32">
        <f t="shared" si="29"/>
        <v>358914.13</v>
      </c>
      <c r="F42" s="41">
        <f t="shared" si="0"/>
        <v>32.628557272727271</v>
      </c>
      <c r="G42" s="41">
        <f t="shared" si="1"/>
        <v>153.61627318223978</v>
      </c>
      <c r="H42" s="21"/>
    </row>
    <row r="43" spans="1:8" ht="49.5" customHeight="1" x14ac:dyDescent="0.25">
      <c r="A43" s="19" t="s">
        <v>89</v>
      </c>
      <c r="B43" s="20" t="s">
        <v>90</v>
      </c>
      <c r="C43" s="35">
        <v>233643.3</v>
      </c>
      <c r="D43" s="35">
        <v>1100000</v>
      </c>
      <c r="E43" s="35">
        <v>358914.13</v>
      </c>
      <c r="F43" s="41">
        <f t="shared" si="0"/>
        <v>32.628557272727271</v>
      </c>
      <c r="G43" s="41">
        <f t="shared" si="1"/>
        <v>153.61627318223978</v>
      </c>
      <c r="H43" s="21"/>
    </row>
    <row r="44" spans="1:8" ht="49.5" hidden="1" customHeight="1" x14ac:dyDescent="0.25">
      <c r="A44" s="19" t="s">
        <v>91</v>
      </c>
      <c r="B44" s="20" t="s">
        <v>92</v>
      </c>
      <c r="C44" s="32">
        <f t="shared" ref="C44:E44" si="30">C45</f>
        <v>0</v>
      </c>
      <c r="D44" s="32">
        <f t="shared" si="30"/>
        <v>0</v>
      </c>
      <c r="E44" s="32">
        <f t="shared" si="30"/>
        <v>0</v>
      </c>
      <c r="F44" s="41" t="e">
        <f t="shared" si="0"/>
        <v>#DIV/0!</v>
      </c>
      <c r="G44" s="41" t="e">
        <f t="shared" si="1"/>
        <v>#DIV/0!</v>
      </c>
      <c r="H44" s="21"/>
    </row>
    <row r="45" spans="1:8" ht="78" hidden="1" customHeight="1" x14ac:dyDescent="0.25">
      <c r="A45" s="19" t="s">
        <v>93</v>
      </c>
      <c r="B45" s="20" t="s">
        <v>94</v>
      </c>
      <c r="C45" s="35"/>
      <c r="D45" s="35"/>
      <c r="E45" s="35"/>
      <c r="F45" s="41" t="e">
        <f t="shared" si="0"/>
        <v>#DIV/0!</v>
      </c>
      <c r="G45" s="41" t="e">
        <f t="shared" si="1"/>
        <v>#DIV/0!</v>
      </c>
      <c r="H45" s="21"/>
    </row>
    <row r="46" spans="1:8" s="22" customFormat="1" ht="45.75" customHeight="1" x14ac:dyDescent="0.25">
      <c r="A46" s="19" t="s">
        <v>95</v>
      </c>
      <c r="B46" s="20" t="s">
        <v>96</v>
      </c>
      <c r="C46" s="32">
        <f t="shared" ref="C46" si="31">C47+C55+C58</f>
        <v>282028.62</v>
      </c>
      <c r="D46" s="32">
        <f t="shared" ref="D46:E46" si="32">D47+D55+D58</f>
        <v>1477100</v>
      </c>
      <c r="E46" s="32">
        <f t="shared" si="32"/>
        <v>181334.3</v>
      </c>
      <c r="F46" s="41">
        <f t="shared" si="0"/>
        <v>12.276372622029651</v>
      </c>
      <c r="G46" s="41">
        <f t="shared" si="1"/>
        <v>64.296417860003004</v>
      </c>
      <c r="H46" s="21"/>
    </row>
    <row r="47" spans="1:8" ht="81.75" customHeight="1" x14ac:dyDescent="0.25">
      <c r="A47" s="19" t="s">
        <v>97</v>
      </c>
      <c r="B47" s="20" t="s">
        <v>98</v>
      </c>
      <c r="C47" s="32">
        <f t="shared" ref="C47" si="33">C48+C51</f>
        <v>252028.62</v>
      </c>
      <c r="D47" s="32">
        <f t="shared" ref="D47:E47" si="34">D48+D51</f>
        <v>1356400</v>
      </c>
      <c r="E47" s="32">
        <f t="shared" si="34"/>
        <v>151334.29999999999</v>
      </c>
      <c r="F47" s="41">
        <f t="shared" si="0"/>
        <v>11.157055440872899</v>
      </c>
      <c r="G47" s="41">
        <f t="shared" si="1"/>
        <v>60.046474086950916</v>
      </c>
      <c r="H47" s="21"/>
    </row>
    <row r="48" spans="1:8" ht="63" customHeight="1" x14ac:dyDescent="0.25">
      <c r="A48" s="19" t="s">
        <v>99</v>
      </c>
      <c r="B48" s="20" t="s">
        <v>100</v>
      </c>
      <c r="C48" s="32">
        <f t="shared" ref="C48" si="35">C49+C50</f>
        <v>73972.600000000006</v>
      </c>
      <c r="D48" s="32">
        <f t="shared" ref="D48:E48" si="36">D49+D50</f>
        <v>1128400</v>
      </c>
      <c r="E48" s="32">
        <f t="shared" si="36"/>
        <v>96374.85</v>
      </c>
      <c r="F48" s="41">
        <f t="shared" si="0"/>
        <v>8.5408410138248847</v>
      </c>
      <c r="G48" s="41">
        <f t="shared" si="1"/>
        <v>130.2845242697972</v>
      </c>
      <c r="H48" s="21"/>
    </row>
    <row r="49" spans="1:8" ht="95.25" customHeight="1" x14ac:dyDescent="0.25">
      <c r="A49" s="19" t="s">
        <v>101</v>
      </c>
      <c r="B49" s="20" t="s">
        <v>102</v>
      </c>
      <c r="C49" s="35">
        <v>44767.32</v>
      </c>
      <c r="D49" s="35">
        <v>494400</v>
      </c>
      <c r="E49" s="35">
        <v>10958.58</v>
      </c>
      <c r="F49" s="41">
        <f t="shared" si="0"/>
        <v>2.2165412621359222</v>
      </c>
      <c r="G49" s="41">
        <f t="shared" si="1"/>
        <v>24.478972607696864</v>
      </c>
      <c r="H49" s="21"/>
    </row>
    <row r="50" spans="1:8" ht="82.5" customHeight="1" x14ac:dyDescent="0.25">
      <c r="A50" s="19" t="s">
        <v>103</v>
      </c>
      <c r="B50" s="20" t="s">
        <v>104</v>
      </c>
      <c r="C50" s="35">
        <v>29205.279999999999</v>
      </c>
      <c r="D50" s="35">
        <v>634000</v>
      </c>
      <c r="E50" s="35">
        <v>85416.27</v>
      </c>
      <c r="F50" s="41">
        <f t="shared" si="0"/>
        <v>13.472597791798108</v>
      </c>
      <c r="G50" s="41">
        <f t="shared" si="1"/>
        <v>292.46858787178212</v>
      </c>
      <c r="H50" s="21"/>
    </row>
    <row r="51" spans="1:8" ht="80.25" customHeight="1" x14ac:dyDescent="0.25">
      <c r="A51" s="19" t="s">
        <v>105</v>
      </c>
      <c r="B51" s="20" t="s">
        <v>106</v>
      </c>
      <c r="C51" s="32">
        <f t="shared" ref="C51" si="37">C52+C53+C54</f>
        <v>178056.02</v>
      </c>
      <c r="D51" s="32">
        <f t="shared" ref="D51:E51" si="38">D52+D53+D54</f>
        <v>228000</v>
      </c>
      <c r="E51" s="32">
        <f t="shared" si="38"/>
        <v>54959.45</v>
      </c>
      <c r="F51" s="41">
        <f t="shared" si="0"/>
        <v>24.105021929824559</v>
      </c>
      <c r="G51" s="41">
        <f t="shared" si="1"/>
        <v>30.86638126585105</v>
      </c>
      <c r="H51" s="21"/>
    </row>
    <row r="52" spans="1:8" ht="65.25" customHeight="1" x14ac:dyDescent="0.25">
      <c r="A52" s="19" t="s">
        <v>107</v>
      </c>
      <c r="B52" s="20" t="s">
        <v>108</v>
      </c>
      <c r="C52" s="35">
        <v>178056.02</v>
      </c>
      <c r="D52" s="35">
        <v>228000</v>
      </c>
      <c r="E52" s="35">
        <v>54959.45</v>
      </c>
      <c r="F52" s="41">
        <f t="shared" si="0"/>
        <v>24.105021929824559</v>
      </c>
      <c r="G52" s="41">
        <f t="shared" si="1"/>
        <v>30.86638126585105</v>
      </c>
      <c r="H52" s="21"/>
    </row>
    <row r="53" spans="1:8" ht="68.25" hidden="1" customHeight="1" x14ac:dyDescent="0.25">
      <c r="A53" s="19" t="s">
        <v>109</v>
      </c>
      <c r="B53" s="20" t="s">
        <v>110</v>
      </c>
      <c r="C53" s="35"/>
      <c r="D53" s="35"/>
      <c r="E53" s="35"/>
      <c r="F53" s="41" t="e">
        <f t="shared" si="0"/>
        <v>#DIV/0!</v>
      </c>
      <c r="G53" s="41" t="e">
        <f t="shared" si="1"/>
        <v>#DIV/0!</v>
      </c>
      <c r="H53" s="21"/>
    </row>
    <row r="54" spans="1:8" ht="64.5" hidden="1" customHeight="1" x14ac:dyDescent="0.25">
      <c r="A54" s="19" t="s">
        <v>111</v>
      </c>
      <c r="B54" s="20" t="s">
        <v>112</v>
      </c>
      <c r="C54" s="35"/>
      <c r="D54" s="35"/>
      <c r="E54" s="35"/>
      <c r="F54" s="41" t="e">
        <f t="shared" si="0"/>
        <v>#DIV/0!</v>
      </c>
      <c r="G54" s="41" t="e">
        <f t="shared" si="1"/>
        <v>#DIV/0!</v>
      </c>
      <c r="H54" s="21"/>
    </row>
    <row r="55" spans="1:8" ht="31.5" hidden="1" x14ac:dyDescent="0.25">
      <c r="A55" s="19" t="s">
        <v>113</v>
      </c>
      <c r="B55" s="20" t="s">
        <v>114</v>
      </c>
      <c r="C55" s="32">
        <f t="shared" ref="C55:E56" si="39">C56</f>
        <v>0</v>
      </c>
      <c r="D55" s="32">
        <f t="shared" si="39"/>
        <v>0</v>
      </c>
      <c r="E55" s="32">
        <f t="shared" si="39"/>
        <v>0</v>
      </c>
      <c r="F55" s="41" t="e">
        <f t="shared" si="0"/>
        <v>#DIV/0!</v>
      </c>
      <c r="G55" s="41" t="e">
        <f t="shared" si="1"/>
        <v>#DIV/0!</v>
      </c>
      <c r="H55" s="21"/>
    </row>
    <row r="56" spans="1:8" ht="48.75" hidden="1" customHeight="1" x14ac:dyDescent="0.25">
      <c r="A56" s="19" t="s">
        <v>115</v>
      </c>
      <c r="B56" s="20" t="s">
        <v>116</v>
      </c>
      <c r="C56" s="32">
        <f t="shared" si="39"/>
        <v>0</v>
      </c>
      <c r="D56" s="32">
        <f t="shared" si="39"/>
        <v>0</v>
      </c>
      <c r="E56" s="32">
        <f t="shared" si="39"/>
        <v>0</v>
      </c>
      <c r="F56" s="41" t="e">
        <f t="shared" si="0"/>
        <v>#DIV/0!</v>
      </c>
      <c r="G56" s="41" t="e">
        <f t="shared" si="1"/>
        <v>#DIV/0!</v>
      </c>
      <c r="H56" s="21"/>
    </row>
    <row r="57" spans="1:8" ht="49.5" hidden="1" customHeight="1" x14ac:dyDescent="0.25">
      <c r="A57" s="19" t="s">
        <v>117</v>
      </c>
      <c r="B57" s="20" t="s">
        <v>118</v>
      </c>
      <c r="C57" s="35"/>
      <c r="D57" s="35"/>
      <c r="E57" s="35"/>
      <c r="F57" s="41" t="e">
        <f t="shared" si="0"/>
        <v>#DIV/0!</v>
      </c>
      <c r="G57" s="41" t="e">
        <f t="shared" si="1"/>
        <v>#DIV/0!</v>
      </c>
      <c r="H57" s="21"/>
    </row>
    <row r="58" spans="1:8" ht="81.75" customHeight="1" x14ac:dyDescent="0.25">
      <c r="A58" s="19" t="s">
        <v>119</v>
      </c>
      <c r="B58" s="20" t="s">
        <v>120</v>
      </c>
      <c r="C58" s="32">
        <f t="shared" ref="C58:E59" si="40">C59</f>
        <v>30000</v>
      </c>
      <c r="D58" s="32">
        <f t="shared" si="40"/>
        <v>120700</v>
      </c>
      <c r="E58" s="32">
        <f t="shared" si="40"/>
        <v>30000</v>
      </c>
      <c r="F58" s="41">
        <f t="shared" si="0"/>
        <v>24.855012427506214</v>
      </c>
      <c r="G58" s="41">
        <f t="shared" si="1"/>
        <v>100</v>
      </c>
      <c r="H58" s="21"/>
    </row>
    <row r="59" spans="1:8" ht="83.25" customHeight="1" x14ac:dyDescent="0.25">
      <c r="A59" s="19" t="s">
        <v>121</v>
      </c>
      <c r="B59" s="20" t="s">
        <v>122</v>
      </c>
      <c r="C59" s="32">
        <f t="shared" si="40"/>
        <v>30000</v>
      </c>
      <c r="D59" s="32">
        <f t="shared" si="40"/>
        <v>120700</v>
      </c>
      <c r="E59" s="32">
        <f t="shared" si="40"/>
        <v>30000</v>
      </c>
      <c r="F59" s="41">
        <f t="shared" si="0"/>
        <v>24.855012427506214</v>
      </c>
      <c r="G59" s="41">
        <f t="shared" si="1"/>
        <v>100</v>
      </c>
      <c r="H59" s="23"/>
    </row>
    <row r="60" spans="1:8" ht="82.5" customHeight="1" x14ac:dyDescent="0.25">
      <c r="A60" s="19" t="s">
        <v>123</v>
      </c>
      <c r="B60" s="20" t="s">
        <v>124</v>
      </c>
      <c r="C60" s="35">
        <v>30000</v>
      </c>
      <c r="D60" s="35">
        <v>120700</v>
      </c>
      <c r="E60" s="35">
        <v>30000</v>
      </c>
      <c r="F60" s="41">
        <f t="shared" si="0"/>
        <v>24.855012427506214</v>
      </c>
      <c r="G60" s="41">
        <f t="shared" si="1"/>
        <v>100</v>
      </c>
      <c r="H60" s="23"/>
    </row>
    <row r="61" spans="1:8" s="22" customFormat="1" ht="18" customHeight="1" x14ac:dyDescent="0.25">
      <c r="A61" s="19" t="s">
        <v>125</v>
      </c>
      <c r="B61" s="20" t="s">
        <v>126</v>
      </c>
      <c r="C61" s="32">
        <f t="shared" ref="C61:E61" si="41">C62</f>
        <v>55112.27</v>
      </c>
      <c r="D61" s="32">
        <f t="shared" si="41"/>
        <v>103400</v>
      </c>
      <c r="E61" s="32">
        <f t="shared" si="41"/>
        <v>10383.61</v>
      </c>
      <c r="F61" s="41">
        <f t="shared" si="0"/>
        <v>10.042176015473888</v>
      </c>
      <c r="G61" s="41">
        <f t="shared" si="1"/>
        <v>18.840831633318679</v>
      </c>
      <c r="H61" s="23"/>
    </row>
    <row r="62" spans="1:8" ht="20.25" customHeight="1" x14ac:dyDescent="0.25">
      <c r="A62" s="19" t="s">
        <v>127</v>
      </c>
      <c r="B62" s="20" t="s">
        <v>128</v>
      </c>
      <c r="C62" s="32">
        <f t="shared" ref="C62" si="42">C63+C64+C65+C67</f>
        <v>55112.27</v>
      </c>
      <c r="D62" s="32">
        <f t="shared" ref="D62:E62" si="43">D63+D64+D65+D67</f>
        <v>103400</v>
      </c>
      <c r="E62" s="32">
        <f t="shared" si="43"/>
        <v>10383.61</v>
      </c>
      <c r="F62" s="41">
        <f t="shared" si="0"/>
        <v>10.042176015473888</v>
      </c>
      <c r="G62" s="41">
        <f t="shared" si="1"/>
        <v>18.840831633318679</v>
      </c>
      <c r="H62" s="23"/>
    </row>
    <row r="63" spans="1:8" ht="33.75" customHeight="1" x14ac:dyDescent="0.25">
      <c r="A63" s="19" t="s">
        <v>129</v>
      </c>
      <c r="B63" s="20" t="s">
        <v>130</v>
      </c>
      <c r="C63" s="35">
        <v>6634.21</v>
      </c>
      <c r="D63" s="35">
        <v>18400</v>
      </c>
      <c r="E63" s="35">
        <v>434.04</v>
      </c>
      <c r="F63" s="41">
        <f t="shared" si="0"/>
        <v>2.3589130434782608</v>
      </c>
      <c r="G63" s="41">
        <f t="shared" si="1"/>
        <v>6.5424519272076109</v>
      </c>
      <c r="H63" s="23"/>
    </row>
    <row r="64" spans="1:8" ht="19.5" customHeight="1" x14ac:dyDescent="0.25">
      <c r="A64" s="19" t="s">
        <v>131</v>
      </c>
      <c r="B64" s="20" t="s">
        <v>132</v>
      </c>
      <c r="C64" s="35"/>
      <c r="D64" s="35">
        <v>16200</v>
      </c>
      <c r="E64" s="35">
        <v>0</v>
      </c>
      <c r="F64" s="41">
        <f t="shared" si="0"/>
        <v>0</v>
      </c>
      <c r="G64" s="41">
        <v>0</v>
      </c>
      <c r="H64" s="23"/>
    </row>
    <row r="65" spans="1:8" ht="19.5" customHeight="1" x14ac:dyDescent="0.25">
      <c r="A65" s="19" t="s">
        <v>133</v>
      </c>
      <c r="B65" s="20" t="s">
        <v>134</v>
      </c>
      <c r="C65" s="35">
        <v>44672.06</v>
      </c>
      <c r="D65" s="35">
        <v>68800</v>
      </c>
      <c r="E65" s="35">
        <v>9949.57</v>
      </c>
      <c r="F65" s="41">
        <f t="shared" si="0"/>
        <v>14.46158430232558</v>
      </c>
      <c r="G65" s="41">
        <f t="shared" si="1"/>
        <v>22.272467399085695</v>
      </c>
      <c r="H65" s="23"/>
    </row>
    <row r="66" spans="1:8" ht="19.5" customHeight="1" x14ac:dyDescent="0.25">
      <c r="A66" s="19" t="s">
        <v>135</v>
      </c>
      <c r="B66" s="20" t="s">
        <v>136</v>
      </c>
      <c r="C66" s="35">
        <v>44672.06</v>
      </c>
      <c r="D66" s="35">
        <v>68800</v>
      </c>
      <c r="E66" s="35">
        <v>9949.57</v>
      </c>
      <c r="F66" s="41">
        <f t="shared" si="0"/>
        <v>14.46158430232558</v>
      </c>
      <c r="G66" s="41">
        <f t="shared" si="1"/>
        <v>22.272467399085695</v>
      </c>
      <c r="H66" s="23"/>
    </row>
    <row r="67" spans="1:8" ht="48.75" customHeight="1" x14ac:dyDescent="0.25">
      <c r="A67" s="19" t="s">
        <v>137</v>
      </c>
      <c r="B67" s="20" t="s">
        <v>138</v>
      </c>
      <c r="C67" s="35">
        <v>3806</v>
      </c>
      <c r="D67" s="35"/>
      <c r="E67" s="35">
        <v>0</v>
      </c>
      <c r="F67" s="41" t="e">
        <f t="shared" si="0"/>
        <v>#DIV/0!</v>
      </c>
      <c r="G67" s="41">
        <f t="shared" si="1"/>
        <v>0</v>
      </c>
      <c r="H67" s="23"/>
    </row>
    <row r="68" spans="1:8" s="22" customFormat="1" ht="33" customHeight="1" x14ac:dyDescent="0.25">
      <c r="A68" s="19" t="s">
        <v>139</v>
      </c>
      <c r="B68" s="20" t="s">
        <v>140</v>
      </c>
      <c r="C68" s="32">
        <f>C69</f>
        <v>2655.21</v>
      </c>
      <c r="D68" s="32">
        <f>D69</f>
        <v>332000</v>
      </c>
      <c r="E68" s="32">
        <f>E69</f>
        <v>7710.09</v>
      </c>
      <c r="F68" s="41">
        <f t="shared" ref="F68:F131" si="44">E68/D68*100</f>
        <v>2.3223162650602411</v>
      </c>
      <c r="G68" s="41">
        <f t="shared" ref="G68:G131" si="45">E68/C68*100</f>
        <v>290.37590247099104</v>
      </c>
      <c r="H68" s="23"/>
    </row>
    <row r="69" spans="1:8" ht="20.25" customHeight="1" x14ac:dyDescent="0.25">
      <c r="A69" s="19" t="s">
        <v>141</v>
      </c>
      <c r="B69" s="20" t="s">
        <v>142</v>
      </c>
      <c r="C69" s="32">
        <f t="shared" ref="C69" si="46">C72</f>
        <v>2655.21</v>
      </c>
      <c r="D69" s="32">
        <f>D72+D70</f>
        <v>332000</v>
      </c>
      <c r="E69" s="32">
        <f t="shared" ref="E69" si="47">E72+E70</f>
        <v>7710.09</v>
      </c>
      <c r="F69" s="41">
        <f t="shared" si="44"/>
        <v>2.3223162650602411</v>
      </c>
      <c r="G69" s="41">
        <f t="shared" si="45"/>
        <v>290.37590247099104</v>
      </c>
      <c r="H69" s="23"/>
    </row>
    <row r="70" spans="1:8" ht="33.75" customHeight="1" x14ac:dyDescent="0.25">
      <c r="A70" s="31" t="s">
        <v>298</v>
      </c>
      <c r="B70" s="20" t="s">
        <v>299</v>
      </c>
      <c r="C70" s="32"/>
      <c r="D70" s="32">
        <v>332000</v>
      </c>
      <c r="E70" s="33">
        <v>7710.09</v>
      </c>
      <c r="F70" s="41">
        <f t="shared" si="44"/>
        <v>2.3223162650602411</v>
      </c>
      <c r="G70" s="41">
        <v>0</v>
      </c>
      <c r="H70" s="23"/>
    </row>
    <row r="71" spans="1:8" ht="33.75" customHeight="1" x14ac:dyDescent="0.25">
      <c r="A71" s="34" t="s">
        <v>300</v>
      </c>
      <c r="B71" s="20" t="s">
        <v>301</v>
      </c>
      <c r="C71" s="32"/>
      <c r="D71" s="32">
        <v>332000</v>
      </c>
      <c r="E71" s="33">
        <v>7710.09</v>
      </c>
      <c r="F71" s="41">
        <f t="shared" si="44"/>
        <v>2.3223162650602411</v>
      </c>
      <c r="G71" s="41">
        <v>0</v>
      </c>
      <c r="H71" s="23"/>
    </row>
    <row r="72" spans="1:8" ht="19.5" customHeight="1" x14ac:dyDescent="0.25">
      <c r="A72" s="19" t="s">
        <v>143</v>
      </c>
      <c r="B72" s="20" t="s">
        <v>144</v>
      </c>
      <c r="C72" s="32">
        <f t="shared" ref="C72" si="48">C73+C74</f>
        <v>2655.21</v>
      </c>
      <c r="D72" s="32">
        <f t="shared" ref="D72:E72" si="49">D73+D74</f>
        <v>0</v>
      </c>
      <c r="E72" s="32">
        <f t="shared" si="49"/>
        <v>0</v>
      </c>
      <c r="F72" s="41">
        <v>0</v>
      </c>
      <c r="G72" s="41">
        <f t="shared" si="45"/>
        <v>0</v>
      </c>
      <c r="H72" s="23"/>
    </row>
    <row r="73" spans="1:8" ht="33.75" customHeight="1" x14ac:dyDescent="0.25">
      <c r="A73" s="19" t="s">
        <v>145</v>
      </c>
      <c r="B73" s="20" t="s">
        <v>146</v>
      </c>
      <c r="C73" s="35">
        <v>2655.21</v>
      </c>
      <c r="D73" s="35">
        <v>0</v>
      </c>
      <c r="E73" s="35">
        <v>0</v>
      </c>
      <c r="F73" s="41">
        <v>0</v>
      </c>
      <c r="G73" s="41">
        <f t="shared" si="45"/>
        <v>0</v>
      </c>
      <c r="H73" s="23"/>
    </row>
    <row r="74" spans="1:8" ht="33.75" hidden="1" customHeight="1" x14ac:dyDescent="0.25">
      <c r="A74" s="19" t="s">
        <v>147</v>
      </c>
      <c r="B74" s="20" t="s">
        <v>148</v>
      </c>
      <c r="C74" s="35"/>
      <c r="D74" s="35"/>
      <c r="E74" s="35"/>
      <c r="F74" s="41" t="e">
        <f t="shared" si="44"/>
        <v>#DIV/0!</v>
      </c>
      <c r="G74" s="41" t="e">
        <f t="shared" si="45"/>
        <v>#DIV/0!</v>
      </c>
      <c r="H74" s="23"/>
    </row>
    <row r="75" spans="1:8" s="22" customFormat="1" ht="33.75" customHeight="1" x14ac:dyDescent="0.25">
      <c r="A75" s="19" t="s">
        <v>149</v>
      </c>
      <c r="B75" s="20" t="s">
        <v>150</v>
      </c>
      <c r="C75" s="32">
        <f t="shared" ref="C75" si="50">C76+C79</f>
        <v>50986.559999999998</v>
      </c>
      <c r="D75" s="32">
        <f t="shared" ref="D75:E75" si="51">D76+D79</f>
        <v>200000</v>
      </c>
      <c r="E75" s="32">
        <f t="shared" si="51"/>
        <v>33882.449999999997</v>
      </c>
      <c r="F75" s="41">
        <f t="shared" si="44"/>
        <v>16.941224999999999</v>
      </c>
      <c r="G75" s="41">
        <f t="shared" si="45"/>
        <v>66.453688972152662</v>
      </c>
      <c r="H75" s="23"/>
    </row>
    <row r="76" spans="1:8" ht="83.25" customHeight="1" x14ac:dyDescent="0.25">
      <c r="A76" s="19" t="s">
        <v>151</v>
      </c>
      <c r="B76" s="20" t="s">
        <v>152</v>
      </c>
      <c r="C76" s="35">
        <v>6045</v>
      </c>
      <c r="D76" s="35"/>
      <c r="E76" s="35">
        <v>0</v>
      </c>
      <c r="F76" s="41">
        <v>0</v>
      </c>
      <c r="G76" s="41">
        <f t="shared" si="45"/>
        <v>0</v>
      </c>
      <c r="H76" s="23"/>
    </row>
    <row r="77" spans="1:8" ht="96.75" customHeight="1" x14ac:dyDescent="0.25">
      <c r="A77" s="19" t="s">
        <v>153</v>
      </c>
      <c r="B77" s="20" t="s">
        <v>154</v>
      </c>
      <c r="C77" s="35">
        <v>6045</v>
      </c>
      <c r="D77" s="35"/>
      <c r="E77" s="35">
        <v>0</v>
      </c>
      <c r="F77" s="41">
        <v>0</v>
      </c>
      <c r="G77" s="41">
        <f t="shared" si="45"/>
        <v>0</v>
      </c>
      <c r="H77" s="23"/>
    </row>
    <row r="78" spans="1:8" ht="97.5" customHeight="1" x14ac:dyDescent="0.25">
      <c r="A78" s="19" t="s">
        <v>155</v>
      </c>
      <c r="B78" s="20" t="s">
        <v>156</v>
      </c>
      <c r="C78" s="35">
        <v>6045</v>
      </c>
      <c r="D78" s="35"/>
      <c r="E78" s="35">
        <v>0</v>
      </c>
      <c r="F78" s="41">
        <v>0</v>
      </c>
      <c r="G78" s="41">
        <f t="shared" si="45"/>
        <v>0</v>
      </c>
      <c r="H78" s="23"/>
    </row>
    <row r="79" spans="1:8" ht="34.5" customHeight="1" x14ac:dyDescent="0.25">
      <c r="A79" s="19" t="s">
        <v>157</v>
      </c>
      <c r="B79" s="20" t="s">
        <v>158</v>
      </c>
      <c r="C79" s="32">
        <f t="shared" ref="C79:E79" si="52">C80</f>
        <v>44941.56</v>
      </c>
      <c r="D79" s="32">
        <f t="shared" si="52"/>
        <v>200000</v>
      </c>
      <c r="E79" s="32">
        <f t="shared" si="52"/>
        <v>33882.449999999997</v>
      </c>
      <c r="F79" s="41">
        <f t="shared" si="44"/>
        <v>16.941224999999999</v>
      </c>
      <c r="G79" s="41">
        <f t="shared" si="45"/>
        <v>75.392242725886689</v>
      </c>
      <c r="H79" s="23"/>
    </row>
    <row r="80" spans="1:8" ht="34.5" customHeight="1" x14ac:dyDescent="0.25">
      <c r="A80" s="19" t="s">
        <v>159</v>
      </c>
      <c r="B80" s="20" t="s">
        <v>160</v>
      </c>
      <c r="C80" s="32">
        <f t="shared" ref="C80" si="53">C81+C82</f>
        <v>44941.56</v>
      </c>
      <c r="D80" s="32">
        <f t="shared" ref="D80:E80" si="54">D81+D82</f>
        <v>200000</v>
      </c>
      <c r="E80" s="32">
        <f t="shared" si="54"/>
        <v>33882.449999999997</v>
      </c>
      <c r="F80" s="41">
        <f t="shared" si="44"/>
        <v>16.941224999999999</v>
      </c>
      <c r="G80" s="41">
        <f t="shared" si="45"/>
        <v>75.392242725886689</v>
      </c>
      <c r="H80" s="23"/>
    </row>
    <row r="81" spans="1:8" ht="63" customHeight="1" x14ac:dyDescent="0.25">
      <c r="A81" s="19" t="s">
        <v>161</v>
      </c>
      <c r="B81" s="20" t="s">
        <v>162</v>
      </c>
      <c r="C81" s="35">
        <v>26561.75</v>
      </c>
      <c r="D81" s="35">
        <v>50000</v>
      </c>
      <c r="E81" s="35">
        <v>21092</v>
      </c>
      <c r="F81" s="41">
        <f t="shared" si="44"/>
        <v>42.183999999999997</v>
      </c>
      <c r="G81" s="41">
        <f t="shared" si="45"/>
        <v>79.407418562406477</v>
      </c>
      <c r="H81" s="23"/>
    </row>
    <row r="82" spans="1:8" ht="48.75" customHeight="1" x14ac:dyDescent="0.25">
      <c r="A82" s="19" t="s">
        <v>163</v>
      </c>
      <c r="B82" s="20" t="s">
        <v>164</v>
      </c>
      <c r="C82" s="35">
        <v>18379.810000000001</v>
      </c>
      <c r="D82" s="35">
        <v>150000</v>
      </c>
      <c r="E82" s="35">
        <v>12790.45</v>
      </c>
      <c r="F82" s="41">
        <f t="shared" si="44"/>
        <v>8.5269666666666666</v>
      </c>
      <c r="G82" s="41">
        <f t="shared" si="45"/>
        <v>69.589674757247224</v>
      </c>
      <c r="H82" s="23"/>
    </row>
    <row r="83" spans="1:8" ht="48.75" hidden="1" customHeight="1" x14ac:dyDescent="0.25">
      <c r="A83" s="7" t="s">
        <v>9</v>
      </c>
      <c r="B83" s="24" t="s">
        <v>165</v>
      </c>
      <c r="C83" s="35"/>
      <c r="D83" s="35"/>
      <c r="E83" s="35"/>
      <c r="F83" s="41">
        <v>0</v>
      </c>
      <c r="G83" s="41">
        <v>0</v>
      </c>
      <c r="H83" s="23"/>
    </row>
    <row r="84" spans="1:8" ht="49.5" hidden="1" customHeight="1" x14ac:dyDescent="0.25">
      <c r="A84" s="7" t="s">
        <v>10</v>
      </c>
      <c r="B84" s="24" t="s">
        <v>166</v>
      </c>
      <c r="C84" s="35"/>
      <c r="D84" s="35"/>
      <c r="E84" s="35"/>
      <c r="F84" s="41">
        <v>0</v>
      </c>
      <c r="G84" s="41">
        <v>0</v>
      </c>
      <c r="H84" s="23"/>
    </row>
    <row r="85" spans="1:8" s="22" customFormat="1" ht="20.25" customHeight="1" x14ac:dyDescent="0.25">
      <c r="A85" s="19" t="s">
        <v>167</v>
      </c>
      <c r="B85" s="20" t="s">
        <v>168</v>
      </c>
      <c r="C85" s="32">
        <f t="shared" ref="C85" si="55">C86+C89+C90+C92+C95+C96</f>
        <v>113319.75</v>
      </c>
      <c r="D85" s="32">
        <f>D86+D89+D90+D92+D95+D96+D98+D111+D115+D116+D117</f>
        <v>40000</v>
      </c>
      <c r="E85" s="32">
        <f>E86+E89+E90+E92+E95+E96+E98+E111+E117</f>
        <v>328274.44</v>
      </c>
      <c r="F85" s="41">
        <f t="shared" si="44"/>
        <v>820.68610000000001</v>
      </c>
      <c r="G85" s="41">
        <f t="shared" si="45"/>
        <v>289.68863768231046</v>
      </c>
      <c r="H85" s="23"/>
    </row>
    <row r="86" spans="1:8" ht="33" customHeight="1" x14ac:dyDescent="0.25">
      <c r="A86" s="19" t="s">
        <v>169</v>
      </c>
      <c r="B86" s="20" t="s">
        <v>170</v>
      </c>
      <c r="C86" s="35">
        <v>7025</v>
      </c>
      <c r="D86" s="35">
        <v>0</v>
      </c>
      <c r="E86" s="35">
        <v>0</v>
      </c>
      <c r="F86" s="41">
        <v>0</v>
      </c>
      <c r="G86" s="41">
        <f t="shared" si="45"/>
        <v>0</v>
      </c>
      <c r="H86" s="23"/>
    </row>
    <row r="87" spans="1:8" ht="79.5" customHeight="1" x14ac:dyDescent="0.25">
      <c r="A87" s="19" t="s">
        <v>171</v>
      </c>
      <c r="B87" s="20" t="s">
        <v>172</v>
      </c>
      <c r="C87" s="35">
        <v>6875</v>
      </c>
      <c r="D87" s="35">
        <v>0</v>
      </c>
      <c r="E87" s="35">
        <v>0</v>
      </c>
      <c r="F87" s="41">
        <v>0</v>
      </c>
      <c r="G87" s="41">
        <f t="shared" si="45"/>
        <v>0</v>
      </c>
      <c r="H87" s="23"/>
    </row>
    <row r="88" spans="1:8" ht="63.75" customHeight="1" x14ac:dyDescent="0.25">
      <c r="A88" s="19" t="s">
        <v>173</v>
      </c>
      <c r="B88" s="20" t="s">
        <v>174</v>
      </c>
      <c r="C88" s="35">
        <v>150</v>
      </c>
      <c r="D88" s="35">
        <v>0</v>
      </c>
      <c r="E88" s="35">
        <v>0</v>
      </c>
      <c r="F88" s="41">
        <v>0</v>
      </c>
      <c r="G88" s="41">
        <f t="shared" si="45"/>
        <v>0</v>
      </c>
      <c r="H88" s="23"/>
    </row>
    <row r="89" spans="1:8" ht="65.25" hidden="1" customHeight="1" x14ac:dyDescent="0.25">
      <c r="A89" s="19" t="s">
        <v>175</v>
      </c>
      <c r="B89" s="20" t="s">
        <v>176</v>
      </c>
      <c r="C89" s="35"/>
      <c r="D89" s="35">
        <v>0</v>
      </c>
      <c r="E89" s="35"/>
      <c r="F89" s="41">
        <v>0</v>
      </c>
      <c r="G89" s="41" t="e">
        <f t="shared" si="45"/>
        <v>#DIV/0!</v>
      </c>
      <c r="H89" s="23"/>
    </row>
    <row r="90" spans="1:8" ht="114" hidden="1" customHeight="1" x14ac:dyDescent="0.25">
      <c r="A90" s="19" t="s">
        <v>177</v>
      </c>
      <c r="B90" s="20" t="s">
        <v>178</v>
      </c>
      <c r="C90" s="35"/>
      <c r="D90" s="35">
        <v>0</v>
      </c>
      <c r="E90" s="35"/>
      <c r="F90" s="41">
        <v>0</v>
      </c>
      <c r="G90" s="41" t="e">
        <f t="shared" si="45"/>
        <v>#DIV/0!</v>
      </c>
      <c r="H90" s="23"/>
    </row>
    <row r="91" spans="1:8" ht="32.25" hidden="1" customHeight="1" x14ac:dyDescent="0.25">
      <c r="A91" s="19" t="s">
        <v>179</v>
      </c>
      <c r="B91" s="20" t="s">
        <v>180</v>
      </c>
      <c r="C91" s="35"/>
      <c r="D91" s="35">
        <v>0</v>
      </c>
      <c r="E91" s="35"/>
      <c r="F91" s="41">
        <v>0</v>
      </c>
      <c r="G91" s="41" t="e">
        <f t="shared" si="45"/>
        <v>#DIV/0!</v>
      </c>
      <c r="H91" s="23"/>
    </row>
    <row r="92" spans="1:8" ht="65.25" customHeight="1" x14ac:dyDescent="0.25">
      <c r="A92" s="19" t="s">
        <v>181</v>
      </c>
      <c r="B92" s="20" t="s">
        <v>182</v>
      </c>
      <c r="C92" s="35">
        <v>7500</v>
      </c>
      <c r="D92" s="35">
        <v>0</v>
      </c>
      <c r="E92" s="35">
        <v>0</v>
      </c>
      <c r="F92" s="41">
        <v>0</v>
      </c>
      <c r="G92" s="41">
        <f t="shared" si="45"/>
        <v>0</v>
      </c>
      <c r="H92" s="23"/>
    </row>
    <row r="93" spans="1:8" ht="65.25" hidden="1" customHeight="1" x14ac:dyDescent="0.25">
      <c r="A93" s="4" t="s">
        <v>7</v>
      </c>
      <c r="B93" s="24" t="s">
        <v>183</v>
      </c>
      <c r="C93" s="35"/>
      <c r="D93" s="35"/>
      <c r="E93" s="35"/>
      <c r="F93" s="41">
        <v>0</v>
      </c>
      <c r="G93" s="41" t="e">
        <f t="shared" si="45"/>
        <v>#DIV/0!</v>
      </c>
      <c r="H93" s="23"/>
    </row>
    <row r="94" spans="1:8" ht="65.25" hidden="1" customHeight="1" x14ac:dyDescent="0.25">
      <c r="A94" s="4" t="s">
        <v>8</v>
      </c>
      <c r="B94" s="24" t="s">
        <v>184</v>
      </c>
      <c r="C94" s="35"/>
      <c r="D94" s="35"/>
      <c r="E94" s="35"/>
      <c r="F94" s="41">
        <v>0</v>
      </c>
      <c r="G94" s="41" t="e">
        <f t="shared" si="45"/>
        <v>#DIV/0!</v>
      </c>
      <c r="H94" s="23"/>
    </row>
    <row r="95" spans="1:8" ht="61.5" customHeight="1" x14ac:dyDescent="0.25">
      <c r="A95" s="19" t="s">
        <v>185</v>
      </c>
      <c r="B95" s="20" t="s">
        <v>186</v>
      </c>
      <c r="C95" s="35">
        <v>2500</v>
      </c>
      <c r="D95" s="35">
        <v>0</v>
      </c>
      <c r="E95" s="35">
        <v>0</v>
      </c>
      <c r="F95" s="41">
        <v>0</v>
      </c>
      <c r="G95" s="41">
        <f t="shared" si="45"/>
        <v>0</v>
      </c>
      <c r="H95" s="23"/>
    </row>
    <row r="96" spans="1:8" ht="33" customHeight="1" x14ac:dyDescent="0.25">
      <c r="A96" s="19" t="s">
        <v>187</v>
      </c>
      <c r="B96" s="20" t="s">
        <v>188</v>
      </c>
      <c r="C96" s="32">
        <f t="shared" ref="C96:E96" si="56">C97</f>
        <v>96294.75</v>
      </c>
      <c r="D96" s="32">
        <f t="shared" si="56"/>
        <v>0</v>
      </c>
      <c r="E96" s="32">
        <f t="shared" si="56"/>
        <v>0</v>
      </c>
      <c r="F96" s="41">
        <v>0</v>
      </c>
      <c r="G96" s="41">
        <f t="shared" si="45"/>
        <v>0</v>
      </c>
      <c r="H96" s="23"/>
    </row>
    <row r="97" spans="1:8" ht="48.75" customHeight="1" x14ac:dyDescent="0.25">
      <c r="A97" s="19" t="s">
        <v>189</v>
      </c>
      <c r="B97" s="20" t="s">
        <v>190</v>
      </c>
      <c r="C97" s="35">
        <v>96294.75</v>
      </c>
      <c r="D97" s="35">
        <v>0</v>
      </c>
      <c r="E97" s="35">
        <v>0</v>
      </c>
      <c r="F97" s="41">
        <v>0</v>
      </c>
      <c r="G97" s="41">
        <f t="shared" si="45"/>
        <v>0</v>
      </c>
      <c r="H97" s="23"/>
    </row>
    <row r="98" spans="1:8" ht="34.5" customHeight="1" x14ac:dyDescent="0.25">
      <c r="A98" s="19" t="s">
        <v>302</v>
      </c>
      <c r="B98" s="42" t="s">
        <v>303</v>
      </c>
      <c r="C98" s="35"/>
      <c r="D98" s="43">
        <v>40000</v>
      </c>
      <c r="E98" s="36">
        <v>33485.769999999997</v>
      </c>
      <c r="F98" s="41">
        <f t="shared" si="44"/>
        <v>83.714424999999991</v>
      </c>
      <c r="G98" s="41">
        <v>0</v>
      </c>
      <c r="H98" s="23"/>
    </row>
    <row r="99" spans="1:8" ht="48" customHeight="1" x14ac:dyDescent="0.25">
      <c r="A99" s="19" t="s">
        <v>304</v>
      </c>
      <c r="B99" s="42" t="s">
        <v>305</v>
      </c>
      <c r="C99" s="35"/>
      <c r="D99" s="43">
        <v>3500</v>
      </c>
      <c r="E99" s="36">
        <v>985.77</v>
      </c>
      <c r="F99" s="41">
        <f t="shared" si="44"/>
        <v>28.164857142857141</v>
      </c>
      <c r="G99" s="41">
        <v>0</v>
      </c>
      <c r="H99" s="23"/>
    </row>
    <row r="100" spans="1:8" ht="78.75" x14ac:dyDescent="0.25">
      <c r="A100" s="19" t="s">
        <v>306</v>
      </c>
      <c r="B100" s="42" t="s">
        <v>307</v>
      </c>
      <c r="C100" s="35"/>
      <c r="D100" s="43">
        <v>3500</v>
      </c>
      <c r="E100" s="36">
        <v>985.77</v>
      </c>
      <c r="F100" s="41">
        <f t="shared" si="44"/>
        <v>28.164857142857141</v>
      </c>
      <c r="G100" s="41">
        <v>0</v>
      </c>
      <c r="H100" s="23"/>
    </row>
    <row r="101" spans="1:8" ht="78.75" x14ac:dyDescent="0.25">
      <c r="A101" s="19" t="s">
        <v>308</v>
      </c>
      <c r="B101" s="42" t="s">
        <v>309</v>
      </c>
      <c r="C101" s="35"/>
      <c r="D101" s="43">
        <v>1500</v>
      </c>
      <c r="E101" s="36">
        <v>9000</v>
      </c>
      <c r="F101" s="41">
        <f t="shared" si="44"/>
        <v>600</v>
      </c>
      <c r="G101" s="41">
        <v>0</v>
      </c>
      <c r="H101" s="23"/>
    </row>
    <row r="102" spans="1:8" ht="94.5" customHeight="1" x14ac:dyDescent="0.25">
      <c r="A102" s="19" t="s">
        <v>310</v>
      </c>
      <c r="B102" s="42" t="s">
        <v>311</v>
      </c>
      <c r="C102" s="35"/>
      <c r="D102" s="43">
        <v>1500</v>
      </c>
      <c r="E102" s="36">
        <v>9000</v>
      </c>
      <c r="F102" s="41">
        <f t="shared" si="44"/>
        <v>600</v>
      </c>
      <c r="G102" s="41">
        <v>0</v>
      </c>
      <c r="H102" s="23"/>
    </row>
    <row r="103" spans="1:8" ht="63" x14ac:dyDescent="0.25">
      <c r="A103" s="19" t="s">
        <v>312</v>
      </c>
      <c r="B103" s="42" t="s">
        <v>313</v>
      </c>
      <c r="C103" s="35"/>
      <c r="D103" s="43">
        <v>3000</v>
      </c>
      <c r="E103" s="36">
        <v>5000</v>
      </c>
      <c r="F103" s="41">
        <f t="shared" si="44"/>
        <v>166.66666666666669</v>
      </c>
      <c r="G103" s="41">
        <v>0</v>
      </c>
      <c r="H103" s="23"/>
    </row>
    <row r="104" spans="1:8" ht="78.75" customHeight="1" x14ac:dyDescent="0.25">
      <c r="A104" s="19" t="s">
        <v>314</v>
      </c>
      <c r="B104" s="42" t="s">
        <v>315</v>
      </c>
      <c r="C104" s="35"/>
      <c r="D104" s="43">
        <v>3000</v>
      </c>
      <c r="E104" s="36">
        <v>5000</v>
      </c>
      <c r="F104" s="41">
        <f t="shared" si="44"/>
        <v>166.66666666666669</v>
      </c>
      <c r="G104" s="41">
        <v>0</v>
      </c>
      <c r="H104" s="23"/>
    </row>
    <row r="105" spans="1:8" ht="63" x14ac:dyDescent="0.25">
      <c r="A105" s="19" t="s">
        <v>316</v>
      </c>
      <c r="B105" s="42" t="s">
        <v>317</v>
      </c>
      <c r="C105" s="35"/>
      <c r="D105" s="43">
        <v>15000</v>
      </c>
      <c r="E105" s="36">
        <v>4000</v>
      </c>
      <c r="F105" s="41">
        <f t="shared" si="44"/>
        <v>26.666666666666668</v>
      </c>
      <c r="G105" s="41">
        <v>0</v>
      </c>
      <c r="H105" s="23"/>
    </row>
    <row r="106" spans="1:8" ht="94.5" x14ac:dyDescent="0.25">
      <c r="A106" s="19" t="s">
        <v>318</v>
      </c>
      <c r="B106" s="42" t="s">
        <v>319</v>
      </c>
      <c r="C106" s="35"/>
      <c r="D106" s="43">
        <v>15000</v>
      </c>
      <c r="E106" s="36">
        <v>4000</v>
      </c>
      <c r="F106" s="41">
        <f t="shared" si="44"/>
        <v>26.666666666666668</v>
      </c>
      <c r="G106" s="41">
        <v>0</v>
      </c>
      <c r="H106" s="23"/>
    </row>
    <row r="107" spans="1:8" ht="78.75" x14ac:dyDescent="0.25">
      <c r="A107" s="19" t="s">
        <v>320</v>
      </c>
      <c r="B107" s="42" t="s">
        <v>321</v>
      </c>
      <c r="C107" s="35"/>
      <c r="D107" s="43">
        <v>0</v>
      </c>
      <c r="E107" s="36">
        <v>1000</v>
      </c>
      <c r="F107" s="41"/>
      <c r="G107" s="41">
        <v>0</v>
      </c>
      <c r="H107" s="23"/>
    </row>
    <row r="108" spans="1:8" ht="96.75" customHeight="1" x14ac:dyDescent="0.25">
      <c r="A108" s="19" t="s">
        <v>322</v>
      </c>
      <c r="B108" s="42" t="s">
        <v>323</v>
      </c>
      <c r="C108" s="35"/>
      <c r="D108" s="43">
        <v>0</v>
      </c>
      <c r="E108" s="36">
        <v>1000</v>
      </c>
      <c r="F108" s="41"/>
      <c r="G108" s="41">
        <v>0</v>
      </c>
      <c r="H108" s="23"/>
    </row>
    <row r="109" spans="1:8" ht="63.75" customHeight="1" x14ac:dyDescent="0.25">
      <c r="A109" s="19" t="s">
        <v>324</v>
      </c>
      <c r="B109" s="42" t="s">
        <v>325</v>
      </c>
      <c r="C109" s="35"/>
      <c r="D109" s="43">
        <v>17000</v>
      </c>
      <c r="E109" s="36">
        <v>13500</v>
      </c>
      <c r="F109" s="41">
        <f t="shared" si="44"/>
        <v>79.411764705882348</v>
      </c>
      <c r="G109" s="41">
        <v>0</v>
      </c>
      <c r="H109" s="23"/>
    </row>
    <row r="110" spans="1:8" ht="94.5" x14ac:dyDescent="0.25">
      <c r="A110" s="19" t="s">
        <v>326</v>
      </c>
      <c r="B110" s="42" t="s">
        <v>327</v>
      </c>
      <c r="C110" s="35"/>
      <c r="D110" s="43">
        <v>17000</v>
      </c>
      <c r="E110" s="36">
        <v>13500</v>
      </c>
      <c r="F110" s="41">
        <f t="shared" si="44"/>
        <v>79.411764705882348</v>
      </c>
      <c r="G110" s="41">
        <v>0</v>
      </c>
      <c r="H110" s="23"/>
    </row>
    <row r="111" spans="1:8" ht="15.75" x14ac:dyDescent="0.25">
      <c r="A111" s="19" t="s">
        <v>328</v>
      </c>
      <c r="B111" s="42" t="s">
        <v>329</v>
      </c>
      <c r="C111" s="35"/>
      <c r="D111" s="43">
        <v>0</v>
      </c>
      <c r="E111" s="36">
        <v>69037.67</v>
      </c>
      <c r="F111" s="41">
        <v>0</v>
      </c>
      <c r="G111" s="41">
        <v>0</v>
      </c>
      <c r="H111" s="23"/>
    </row>
    <row r="112" spans="1:8" ht="94.5" x14ac:dyDescent="0.25">
      <c r="A112" s="19" t="s">
        <v>330</v>
      </c>
      <c r="B112" s="42" t="s">
        <v>331</v>
      </c>
      <c r="C112" s="35"/>
      <c r="D112" s="43">
        <v>0</v>
      </c>
      <c r="E112" s="36">
        <v>27200</v>
      </c>
      <c r="F112" s="41">
        <v>0</v>
      </c>
      <c r="G112" s="41">
        <v>0</v>
      </c>
      <c r="H112" s="23"/>
    </row>
    <row r="113" spans="1:8" ht="47.25" x14ac:dyDescent="0.25">
      <c r="A113" s="19" t="s">
        <v>332</v>
      </c>
      <c r="B113" s="42" t="s">
        <v>333</v>
      </c>
      <c r="C113" s="35"/>
      <c r="D113" s="43">
        <v>0</v>
      </c>
      <c r="E113" s="36">
        <v>27200</v>
      </c>
      <c r="F113" s="41">
        <v>0</v>
      </c>
      <c r="G113" s="41">
        <v>0</v>
      </c>
      <c r="H113" s="23"/>
    </row>
    <row r="114" spans="1:8" ht="63" customHeight="1" x14ac:dyDescent="0.25">
      <c r="A114" s="19" t="s">
        <v>334</v>
      </c>
      <c r="B114" s="42" t="s">
        <v>335</v>
      </c>
      <c r="C114" s="35"/>
      <c r="D114" s="43">
        <v>0</v>
      </c>
      <c r="E114" s="36">
        <v>41837.67</v>
      </c>
      <c r="F114" s="41">
        <v>0</v>
      </c>
      <c r="G114" s="41">
        <v>0</v>
      </c>
      <c r="H114" s="23"/>
    </row>
    <row r="115" spans="1:8" ht="63" x14ac:dyDescent="0.25">
      <c r="A115" s="19" t="s">
        <v>336</v>
      </c>
      <c r="B115" s="42" t="s">
        <v>337</v>
      </c>
      <c r="C115" s="35"/>
      <c r="D115" s="43">
        <v>0</v>
      </c>
      <c r="E115" s="36">
        <v>39112.67</v>
      </c>
      <c r="F115" s="41">
        <v>0</v>
      </c>
      <c r="G115" s="41">
        <v>0</v>
      </c>
      <c r="H115" s="23"/>
    </row>
    <row r="116" spans="1:8" ht="78.75" x14ac:dyDescent="0.25">
      <c r="A116" s="19" t="s">
        <v>338</v>
      </c>
      <c r="B116" s="42" t="s">
        <v>339</v>
      </c>
      <c r="C116" s="35"/>
      <c r="D116" s="43">
        <v>0</v>
      </c>
      <c r="E116" s="36">
        <v>2725</v>
      </c>
      <c r="F116" s="41">
        <v>0</v>
      </c>
      <c r="G116" s="41">
        <v>0</v>
      </c>
      <c r="H116" s="23"/>
    </row>
    <row r="117" spans="1:8" ht="15.75" x14ac:dyDescent="0.25">
      <c r="A117" s="19" t="s">
        <v>340</v>
      </c>
      <c r="B117" s="42" t="s">
        <v>341</v>
      </c>
      <c r="C117" s="35"/>
      <c r="D117" s="43">
        <v>0</v>
      </c>
      <c r="E117" s="36">
        <v>225751</v>
      </c>
      <c r="F117" s="41">
        <v>0</v>
      </c>
      <c r="G117" s="41">
        <v>0</v>
      </c>
      <c r="H117" s="23"/>
    </row>
    <row r="118" spans="1:8" ht="98.25" customHeight="1" x14ac:dyDescent="0.25">
      <c r="A118" s="19" t="s">
        <v>342</v>
      </c>
      <c r="B118" s="42" t="s">
        <v>343</v>
      </c>
      <c r="C118" s="35"/>
      <c r="D118" s="43">
        <v>0</v>
      </c>
      <c r="E118" s="36">
        <v>225751</v>
      </c>
      <c r="F118" s="41">
        <v>0</v>
      </c>
      <c r="G118" s="41">
        <v>0</v>
      </c>
      <c r="H118" s="23"/>
    </row>
    <row r="119" spans="1:8" ht="15.75" hidden="1" x14ac:dyDescent="0.25">
      <c r="A119" s="44" t="s">
        <v>344</v>
      </c>
      <c r="B119" s="45" t="s">
        <v>345</v>
      </c>
      <c r="C119" s="35"/>
      <c r="D119" s="35"/>
      <c r="E119" s="36">
        <v>0</v>
      </c>
      <c r="F119" s="41">
        <v>0</v>
      </c>
      <c r="G119" s="41">
        <v>0</v>
      </c>
      <c r="H119" s="23"/>
    </row>
    <row r="120" spans="1:8" ht="15.75" hidden="1" x14ac:dyDescent="0.25">
      <c r="A120" s="44" t="s">
        <v>346</v>
      </c>
      <c r="B120" s="45" t="s">
        <v>347</v>
      </c>
      <c r="C120" s="35"/>
      <c r="D120" s="35"/>
      <c r="E120" s="36">
        <v>0</v>
      </c>
      <c r="F120" s="41" t="e">
        <f t="shared" si="44"/>
        <v>#DIV/0!</v>
      </c>
      <c r="G120" s="41" t="e">
        <f t="shared" si="45"/>
        <v>#DIV/0!</v>
      </c>
      <c r="H120" s="23"/>
    </row>
    <row r="121" spans="1:8" ht="31.5" hidden="1" x14ac:dyDescent="0.25">
      <c r="A121" s="44" t="s">
        <v>348</v>
      </c>
      <c r="B121" s="45" t="s">
        <v>349</v>
      </c>
      <c r="C121" s="35"/>
      <c r="D121" s="35"/>
      <c r="E121" s="36">
        <v>0</v>
      </c>
      <c r="F121" s="41" t="e">
        <f t="shared" si="44"/>
        <v>#DIV/0!</v>
      </c>
      <c r="G121" s="41" t="e">
        <f t="shared" si="45"/>
        <v>#DIV/0!</v>
      </c>
      <c r="H121" s="23"/>
    </row>
    <row r="122" spans="1:8" ht="15.75" hidden="1" x14ac:dyDescent="0.25">
      <c r="A122" s="19"/>
      <c r="B122" s="20"/>
      <c r="C122" s="35"/>
      <c r="D122" s="35"/>
      <c r="E122" s="35"/>
      <c r="F122" s="41" t="e">
        <f t="shared" si="44"/>
        <v>#DIV/0!</v>
      </c>
      <c r="G122" s="41" t="e">
        <f t="shared" si="45"/>
        <v>#DIV/0!</v>
      </c>
      <c r="H122" s="23"/>
    </row>
    <row r="123" spans="1:8" ht="15.75" hidden="1" x14ac:dyDescent="0.25">
      <c r="A123" s="19"/>
      <c r="B123" s="20"/>
      <c r="C123" s="35"/>
      <c r="D123" s="35"/>
      <c r="E123" s="35"/>
      <c r="F123" s="41" t="e">
        <f t="shared" si="44"/>
        <v>#DIV/0!</v>
      </c>
      <c r="G123" s="41" t="e">
        <f t="shared" si="45"/>
        <v>#DIV/0!</v>
      </c>
      <c r="H123" s="23"/>
    </row>
    <row r="124" spans="1:8" ht="15.75" hidden="1" x14ac:dyDescent="0.25">
      <c r="A124" s="19"/>
      <c r="B124" s="20"/>
      <c r="C124" s="35"/>
      <c r="D124" s="35"/>
      <c r="E124" s="35"/>
      <c r="F124" s="41" t="e">
        <f t="shared" si="44"/>
        <v>#DIV/0!</v>
      </c>
      <c r="G124" s="41" t="e">
        <f t="shared" si="45"/>
        <v>#DIV/0!</v>
      </c>
      <c r="H124" s="23"/>
    </row>
    <row r="125" spans="1:8" ht="15.75" hidden="1" x14ac:dyDescent="0.25">
      <c r="A125" s="19"/>
      <c r="B125" s="20"/>
      <c r="C125" s="35"/>
      <c r="D125" s="35"/>
      <c r="E125" s="35"/>
      <c r="F125" s="41" t="e">
        <f t="shared" si="44"/>
        <v>#DIV/0!</v>
      </c>
      <c r="G125" s="41" t="e">
        <f t="shared" si="45"/>
        <v>#DIV/0!</v>
      </c>
      <c r="H125" s="23"/>
    </row>
    <row r="126" spans="1:8" ht="15.75" hidden="1" x14ac:dyDescent="0.25">
      <c r="A126" s="19"/>
      <c r="B126" s="20"/>
      <c r="C126" s="35"/>
      <c r="D126" s="35"/>
      <c r="E126" s="35"/>
      <c r="F126" s="41" t="e">
        <f t="shared" si="44"/>
        <v>#DIV/0!</v>
      </c>
      <c r="G126" s="41" t="e">
        <f t="shared" si="45"/>
        <v>#DIV/0!</v>
      </c>
      <c r="H126" s="23"/>
    </row>
    <row r="127" spans="1:8" ht="15.75" hidden="1" x14ac:dyDescent="0.25">
      <c r="A127" s="19"/>
      <c r="B127" s="20"/>
      <c r="C127" s="35"/>
      <c r="D127" s="35"/>
      <c r="E127" s="35"/>
      <c r="F127" s="41" t="e">
        <f t="shared" si="44"/>
        <v>#DIV/0!</v>
      </c>
      <c r="G127" s="41" t="e">
        <f t="shared" si="45"/>
        <v>#DIV/0!</v>
      </c>
      <c r="H127" s="23"/>
    </row>
    <row r="128" spans="1:8" ht="15.75" hidden="1" x14ac:dyDescent="0.25">
      <c r="A128" s="19"/>
      <c r="B128" s="20"/>
      <c r="C128" s="35"/>
      <c r="D128" s="35"/>
      <c r="E128" s="35"/>
      <c r="F128" s="41" t="e">
        <f t="shared" si="44"/>
        <v>#DIV/0!</v>
      </c>
      <c r="G128" s="41" t="e">
        <f t="shared" si="45"/>
        <v>#DIV/0!</v>
      </c>
      <c r="H128" s="23"/>
    </row>
    <row r="129" spans="1:8" s="18" customFormat="1" ht="20.25" customHeight="1" x14ac:dyDescent="0.25">
      <c r="A129" s="15" t="s">
        <v>191</v>
      </c>
      <c r="B129" s="16" t="s">
        <v>192</v>
      </c>
      <c r="C129" s="37">
        <f t="shared" ref="C129" si="57">C130+C177+C182</f>
        <v>38986197.189999998</v>
      </c>
      <c r="D129" s="37">
        <f t="shared" ref="D129:E129" si="58">D130+D177+D182</f>
        <v>203737651.65000001</v>
      </c>
      <c r="E129" s="37">
        <f t="shared" si="58"/>
        <v>45943814.309999995</v>
      </c>
      <c r="F129" s="41">
        <f t="shared" si="44"/>
        <v>22.55047799850303</v>
      </c>
      <c r="G129" s="41">
        <f t="shared" si="45"/>
        <v>117.84636004915257</v>
      </c>
      <c r="H129" s="23"/>
    </row>
    <row r="130" spans="1:8" ht="33" customHeight="1" x14ac:dyDescent="0.25">
      <c r="A130" s="19" t="s">
        <v>193</v>
      </c>
      <c r="B130" s="20" t="s">
        <v>194</v>
      </c>
      <c r="C130" s="32">
        <f t="shared" ref="C130" si="59">C131+C138+C153+C171</f>
        <v>38987259.189999998</v>
      </c>
      <c r="D130" s="32">
        <f t="shared" ref="D130:E130" si="60">D131+D138+D153+D171</f>
        <v>203718840.65000001</v>
      </c>
      <c r="E130" s="32">
        <f t="shared" si="60"/>
        <v>45943814.309999995</v>
      </c>
      <c r="F130" s="41">
        <f t="shared" si="44"/>
        <v>22.552560265613309</v>
      </c>
      <c r="G130" s="41">
        <f t="shared" si="45"/>
        <v>117.84314995341943</v>
      </c>
      <c r="H130" s="14"/>
    </row>
    <row r="131" spans="1:8" s="22" customFormat="1" ht="32.25" customHeight="1" x14ac:dyDescent="0.25">
      <c r="A131" s="19" t="s">
        <v>195</v>
      </c>
      <c r="B131" s="20" t="s">
        <v>196</v>
      </c>
      <c r="C131" s="35">
        <v>16589376</v>
      </c>
      <c r="D131" s="35">
        <v>63136000</v>
      </c>
      <c r="E131" s="35">
        <v>21045332</v>
      </c>
      <c r="F131" s="41">
        <f t="shared" si="44"/>
        <v>33.333331221490113</v>
      </c>
      <c r="G131" s="41">
        <f t="shared" si="45"/>
        <v>126.860299025111</v>
      </c>
      <c r="H131" s="25"/>
    </row>
    <row r="132" spans="1:8" ht="18" customHeight="1" x14ac:dyDescent="0.25">
      <c r="A132" s="19" t="s">
        <v>197</v>
      </c>
      <c r="B132" s="20" t="s">
        <v>198</v>
      </c>
      <c r="C132" s="35">
        <v>14362251</v>
      </c>
      <c r="D132" s="35">
        <v>56218000</v>
      </c>
      <c r="E132" s="35">
        <v>18739332</v>
      </c>
      <c r="F132" s="41">
        <f t="shared" ref="F132:F185" si="61">E132/D132*100</f>
        <v>33.333330961613719</v>
      </c>
      <c r="G132" s="41">
        <f t="shared" ref="G132:G185" si="62">E132/C132*100</f>
        <v>130.47628815288078</v>
      </c>
      <c r="H132" s="14"/>
    </row>
    <row r="133" spans="1:8" ht="35.25" customHeight="1" x14ac:dyDescent="0.25">
      <c r="A133" s="19" t="s">
        <v>199</v>
      </c>
      <c r="B133" s="20" t="s">
        <v>200</v>
      </c>
      <c r="C133" s="35">
        <v>14362251</v>
      </c>
      <c r="D133" s="35">
        <v>56218000</v>
      </c>
      <c r="E133" s="35">
        <v>18739332</v>
      </c>
      <c r="F133" s="41">
        <f t="shared" si="61"/>
        <v>33.333330961613719</v>
      </c>
      <c r="G133" s="41">
        <f t="shared" si="62"/>
        <v>130.47628815288078</v>
      </c>
      <c r="H133" s="14"/>
    </row>
    <row r="134" spans="1:8" ht="31.5" hidden="1" x14ac:dyDescent="0.25">
      <c r="A134" s="19" t="s">
        <v>201</v>
      </c>
      <c r="B134" s="20" t="s">
        <v>202</v>
      </c>
      <c r="C134" s="35" t="s">
        <v>203</v>
      </c>
      <c r="D134" s="35" t="s">
        <v>203</v>
      </c>
      <c r="E134" s="35" t="s">
        <v>203</v>
      </c>
      <c r="F134" s="41" t="e">
        <f t="shared" si="61"/>
        <v>#VALUE!</v>
      </c>
      <c r="G134" s="41" t="e">
        <f t="shared" si="62"/>
        <v>#VALUE!</v>
      </c>
      <c r="H134" s="14"/>
    </row>
    <row r="135" spans="1:8" ht="33" customHeight="1" x14ac:dyDescent="0.25">
      <c r="A135" s="19" t="s">
        <v>204</v>
      </c>
      <c r="B135" s="20" t="s">
        <v>205</v>
      </c>
      <c r="C135" s="32">
        <f t="shared" ref="C135:E135" si="63">C136</f>
        <v>2227125</v>
      </c>
      <c r="D135" s="32">
        <f t="shared" si="63"/>
        <v>6918000</v>
      </c>
      <c r="E135" s="32">
        <f t="shared" si="63"/>
        <v>2306000</v>
      </c>
      <c r="F135" s="41">
        <f t="shared" si="61"/>
        <v>33.333333333333329</v>
      </c>
      <c r="G135" s="41">
        <f t="shared" si="62"/>
        <v>103.54156143009486</v>
      </c>
      <c r="H135" s="14"/>
    </row>
    <row r="136" spans="1:8" ht="32.25" customHeight="1" x14ac:dyDescent="0.25">
      <c r="A136" s="19" t="s">
        <v>206</v>
      </c>
      <c r="B136" s="20" t="s">
        <v>207</v>
      </c>
      <c r="C136" s="35">
        <v>2227125</v>
      </c>
      <c r="D136" s="35">
        <v>6918000</v>
      </c>
      <c r="E136" s="35">
        <v>2306000</v>
      </c>
      <c r="F136" s="41">
        <f t="shared" si="61"/>
        <v>33.333333333333329</v>
      </c>
      <c r="G136" s="41">
        <f t="shared" si="62"/>
        <v>103.54156143009486</v>
      </c>
      <c r="H136" s="14"/>
    </row>
    <row r="137" spans="1:8" ht="32.25" customHeight="1" x14ac:dyDescent="0.25">
      <c r="A137" s="19" t="s">
        <v>208</v>
      </c>
      <c r="B137" s="20" t="s">
        <v>209</v>
      </c>
      <c r="C137" s="35" t="s">
        <v>203</v>
      </c>
      <c r="D137" s="35" t="s">
        <v>203</v>
      </c>
      <c r="E137" s="35" t="s">
        <v>203</v>
      </c>
      <c r="F137" s="41" t="e">
        <f t="shared" si="61"/>
        <v>#VALUE!</v>
      </c>
      <c r="G137" s="41" t="e">
        <f t="shared" si="62"/>
        <v>#VALUE!</v>
      </c>
      <c r="H137" s="14"/>
    </row>
    <row r="138" spans="1:8" s="22" customFormat="1" ht="32.25" customHeight="1" x14ac:dyDescent="0.25">
      <c r="A138" s="19" t="s">
        <v>210</v>
      </c>
      <c r="B138" s="20" t="s">
        <v>211</v>
      </c>
      <c r="C138" s="32">
        <f t="shared" ref="C138" si="64">C139+C141+C143+C145+C147+C149+C151</f>
        <v>0</v>
      </c>
      <c r="D138" s="32">
        <f>D139+D141+D143+D145+D147+D149+D151</f>
        <v>16294052.67</v>
      </c>
      <c r="E138" s="32">
        <f t="shared" ref="E138" si="65">E139+E141+E143+E145+E147+E149+E151</f>
        <v>600343.80000000005</v>
      </c>
      <c r="F138" s="41">
        <f t="shared" si="61"/>
        <v>3.6844351258623989</v>
      </c>
      <c r="G138" s="41">
        <v>0</v>
      </c>
      <c r="H138" s="23"/>
    </row>
    <row r="139" spans="1:8" ht="48" customHeight="1" x14ac:dyDescent="0.25">
      <c r="A139" s="19" t="s">
        <v>212</v>
      </c>
      <c r="B139" s="20" t="s">
        <v>213</v>
      </c>
      <c r="C139" s="35"/>
      <c r="D139" s="35">
        <f>D140</f>
        <v>1493001</v>
      </c>
      <c r="E139" s="35">
        <f>E140</f>
        <v>0</v>
      </c>
      <c r="F139" s="41">
        <f t="shared" si="61"/>
        <v>0</v>
      </c>
      <c r="G139" s="41">
        <v>0</v>
      </c>
      <c r="H139" s="14"/>
    </row>
    <row r="140" spans="1:8" ht="47.25" customHeight="1" x14ac:dyDescent="0.25">
      <c r="A140" s="19" t="s">
        <v>350</v>
      </c>
      <c r="B140" s="46" t="s">
        <v>351</v>
      </c>
      <c r="C140" s="35"/>
      <c r="D140" s="35">
        <v>1493001</v>
      </c>
      <c r="E140" s="35"/>
      <c r="F140" s="41">
        <f t="shared" si="61"/>
        <v>0</v>
      </c>
      <c r="G140" s="41">
        <v>0</v>
      </c>
      <c r="H140" s="14"/>
    </row>
    <row r="141" spans="1:8" ht="81" hidden="1" customHeight="1" x14ac:dyDescent="0.25">
      <c r="A141" s="19" t="s">
        <v>6</v>
      </c>
      <c r="B141" s="20" t="s">
        <v>214</v>
      </c>
      <c r="C141" s="35"/>
      <c r="D141" s="35"/>
      <c r="E141" s="35"/>
      <c r="F141" s="41" t="e">
        <f t="shared" si="61"/>
        <v>#DIV/0!</v>
      </c>
      <c r="G141" s="41" t="e">
        <f t="shared" si="62"/>
        <v>#DIV/0!</v>
      </c>
      <c r="H141" s="14"/>
    </row>
    <row r="142" spans="1:8" ht="96.75" hidden="1" customHeight="1" x14ac:dyDescent="0.25">
      <c r="A142" s="19" t="s">
        <v>215</v>
      </c>
      <c r="B142" s="20" t="s">
        <v>216</v>
      </c>
      <c r="C142" s="35"/>
      <c r="D142" s="35"/>
      <c r="E142" s="35"/>
      <c r="F142" s="41" t="e">
        <f t="shared" si="61"/>
        <v>#DIV/0!</v>
      </c>
      <c r="G142" s="41" t="e">
        <f t="shared" si="62"/>
        <v>#DIV/0!</v>
      </c>
      <c r="H142" s="14"/>
    </row>
    <row r="143" spans="1:8" ht="48.75" customHeight="1" x14ac:dyDescent="0.25">
      <c r="A143" s="19" t="s">
        <v>217</v>
      </c>
      <c r="B143" s="20" t="s">
        <v>218</v>
      </c>
      <c r="C143" s="35"/>
      <c r="D143" s="35">
        <v>1372500</v>
      </c>
      <c r="E143" s="35"/>
      <c r="F143" s="41">
        <f t="shared" si="61"/>
        <v>0</v>
      </c>
      <c r="G143" s="41">
        <v>0</v>
      </c>
      <c r="H143" s="14"/>
    </row>
    <row r="144" spans="1:8" ht="64.5" customHeight="1" x14ac:dyDescent="0.25">
      <c r="A144" s="19" t="s">
        <v>219</v>
      </c>
      <c r="B144" s="20" t="s">
        <v>220</v>
      </c>
      <c r="C144" s="35"/>
      <c r="D144" s="35">
        <v>1372500</v>
      </c>
      <c r="E144" s="35"/>
      <c r="F144" s="41">
        <f t="shared" si="61"/>
        <v>0</v>
      </c>
      <c r="G144" s="41">
        <v>0</v>
      </c>
      <c r="H144" s="14"/>
    </row>
    <row r="145" spans="1:8" ht="33.75" customHeight="1" x14ac:dyDescent="0.25">
      <c r="A145" s="19" t="s">
        <v>221</v>
      </c>
      <c r="B145" s="20" t="s">
        <v>222</v>
      </c>
      <c r="C145" s="35"/>
      <c r="D145" s="35">
        <v>1915956</v>
      </c>
      <c r="E145" s="35">
        <v>451158.8</v>
      </c>
      <c r="F145" s="41">
        <f t="shared" si="61"/>
        <v>23.547450985304465</v>
      </c>
      <c r="G145" s="41">
        <v>0</v>
      </c>
      <c r="H145" s="14"/>
    </row>
    <row r="146" spans="1:8" ht="33.75" customHeight="1" x14ac:dyDescent="0.25">
      <c r="A146" s="19" t="s">
        <v>223</v>
      </c>
      <c r="B146" s="20" t="s">
        <v>224</v>
      </c>
      <c r="C146" s="35"/>
      <c r="D146" s="35">
        <v>1915956</v>
      </c>
      <c r="E146" s="35">
        <v>451158.8</v>
      </c>
      <c r="F146" s="41">
        <f t="shared" si="61"/>
        <v>23.547450985304465</v>
      </c>
      <c r="G146" s="41">
        <v>0</v>
      </c>
      <c r="H146" s="14"/>
    </row>
    <row r="147" spans="1:8" ht="19.5" customHeight="1" x14ac:dyDescent="0.25">
      <c r="A147" s="19" t="s">
        <v>225</v>
      </c>
      <c r="B147" s="20" t="s">
        <v>226</v>
      </c>
      <c r="C147" s="35"/>
      <c r="D147" s="35">
        <v>149185</v>
      </c>
      <c r="E147" s="35">
        <v>149185</v>
      </c>
      <c r="F147" s="41">
        <f t="shared" si="61"/>
        <v>100</v>
      </c>
      <c r="G147" s="41">
        <v>0</v>
      </c>
      <c r="H147" s="14"/>
    </row>
    <row r="148" spans="1:8" ht="36.75" customHeight="1" x14ac:dyDescent="0.25">
      <c r="A148" s="19" t="s">
        <v>227</v>
      </c>
      <c r="B148" s="20" t="s">
        <v>228</v>
      </c>
      <c r="C148" s="35"/>
      <c r="D148" s="35">
        <v>149185</v>
      </c>
      <c r="E148" s="35">
        <v>149185</v>
      </c>
      <c r="F148" s="41">
        <f t="shared" si="61"/>
        <v>100</v>
      </c>
      <c r="G148" s="41">
        <v>0</v>
      </c>
      <c r="H148" s="14"/>
    </row>
    <row r="149" spans="1:8" ht="33.75" hidden="1" customHeight="1" x14ac:dyDescent="0.25">
      <c r="A149" s="19" t="s">
        <v>229</v>
      </c>
      <c r="B149" s="20" t="s">
        <v>230</v>
      </c>
      <c r="C149" s="35"/>
      <c r="D149" s="35"/>
      <c r="E149" s="35"/>
      <c r="F149" s="41" t="e">
        <f t="shared" si="61"/>
        <v>#DIV/0!</v>
      </c>
      <c r="G149" s="41" t="e">
        <f t="shared" si="62"/>
        <v>#DIV/0!</v>
      </c>
      <c r="H149" s="14"/>
    </row>
    <row r="150" spans="1:8" ht="35.25" hidden="1" customHeight="1" x14ac:dyDescent="0.25">
      <c r="A150" s="19" t="s">
        <v>231</v>
      </c>
      <c r="B150" s="20" t="s">
        <v>232</v>
      </c>
      <c r="C150" s="35"/>
      <c r="D150" s="35"/>
      <c r="E150" s="35"/>
      <c r="F150" s="41" t="e">
        <f t="shared" si="61"/>
        <v>#DIV/0!</v>
      </c>
      <c r="G150" s="41" t="e">
        <f t="shared" si="62"/>
        <v>#DIV/0!</v>
      </c>
      <c r="H150" s="14"/>
    </row>
    <row r="151" spans="1:8" ht="21.75" customHeight="1" x14ac:dyDescent="0.25">
      <c r="A151" s="19" t="s">
        <v>233</v>
      </c>
      <c r="B151" s="20" t="s">
        <v>234</v>
      </c>
      <c r="C151" s="35"/>
      <c r="D151" s="35">
        <v>11363410.67</v>
      </c>
      <c r="E151" s="35"/>
      <c r="F151" s="41">
        <f t="shared" si="61"/>
        <v>0</v>
      </c>
      <c r="G151" s="41">
        <v>0</v>
      </c>
      <c r="H151" s="14"/>
    </row>
    <row r="152" spans="1:8" ht="21.75" customHeight="1" x14ac:dyDescent="0.25">
      <c r="A152" s="19" t="s">
        <v>235</v>
      </c>
      <c r="B152" s="20" t="s">
        <v>236</v>
      </c>
      <c r="C152" s="35"/>
      <c r="D152" s="35">
        <v>11363410.67</v>
      </c>
      <c r="E152" s="35"/>
      <c r="F152" s="41">
        <f t="shared" si="61"/>
        <v>0</v>
      </c>
      <c r="G152" s="41">
        <v>0</v>
      </c>
      <c r="H152" s="14"/>
    </row>
    <row r="153" spans="1:8" s="22" customFormat="1" ht="31.5" customHeight="1" x14ac:dyDescent="0.25">
      <c r="A153" s="19" t="s">
        <v>237</v>
      </c>
      <c r="B153" s="20" t="s">
        <v>238</v>
      </c>
      <c r="C153" s="32">
        <f t="shared" ref="C153" si="66">C154+C157+C159+C161+C165+C167</f>
        <v>21205185.939999998</v>
      </c>
      <c r="D153" s="32">
        <f>D154+D157+D159+D161+D165+D167+D169</f>
        <v>117791295.98</v>
      </c>
      <c r="E153" s="32">
        <f t="shared" ref="E153" si="67">E154+E157+E159+E161+E165+E167</f>
        <v>22498709.799999997</v>
      </c>
      <c r="F153" s="41">
        <f t="shared" si="61"/>
        <v>19.100485832009262</v>
      </c>
      <c r="G153" s="41">
        <f t="shared" si="62"/>
        <v>106.10003545198812</v>
      </c>
      <c r="H153" s="23"/>
    </row>
    <row r="154" spans="1:8" ht="33.75" customHeight="1" x14ac:dyDescent="0.25">
      <c r="A154" s="19" t="s">
        <v>239</v>
      </c>
      <c r="B154" s="20" t="s">
        <v>240</v>
      </c>
      <c r="C154" s="32">
        <f t="shared" ref="C154" si="68">C155+C156</f>
        <v>20792816.449999999</v>
      </c>
      <c r="D154" s="32">
        <f t="shared" ref="D154:E154" si="69">D155+D156</f>
        <v>107338809.2</v>
      </c>
      <c r="E154" s="32">
        <f t="shared" si="69"/>
        <v>22075416.579999998</v>
      </c>
      <c r="F154" s="41">
        <f t="shared" si="61"/>
        <v>20.56610907511353</v>
      </c>
      <c r="G154" s="41">
        <f t="shared" si="62"/>
        <v>106.16847714249889</v>
      </c>
      <c r="H154" s="14"/>
    </row>
    <row r="155" spans="1:8" ht="33" customHeight="1" x14ac:dyDescent="0.25">
      <c r="A155" s="19" t="s">
        <v>241</v>
      </c>
      <c r="B155" s="20" t="s">
        <v>242</v>
      </c>
      <c r="C155" s="35">
        <v>20792816.449999999</v>
      </c>
      <c r="D155" s="35">
        <v>107338809.2</v>
      </c>
      <c r="E155" s="35">
        <v>22075416.579999998</v>
      </c>
      <c r="F155" s="41">
        <f t="shared" si="61"/>
        <v>20.56610907511353</v>
      </c>
      <c r="G155" s="41">
        <f t="shared" si="62"/>
        <v>106.16847714249889</v>
      </c>
      <c r="H155" s="14"/>
    </row>
    <row r="156" spans="1:8" ht="31.5" hidden="1" x14ac:dyDescent="0.25">
      <c r="A156" s="19" t="s">
        <v>243</v>
      </c>
      <c r="B156" s="20" t="s">
        <v>244</v>
      </c>
      <c r="C156" s="35"/>
      <c r="D156" s="35"/>
      <c r="E156" s="35"/>
      <c r="F156" s="41" t="e">
        <f t="shared" si="61"/>
        <v>#DIV/0!</v>
      </c>
      <c r="G156" s="41" t="e">
        <f t="shared" si="62"/>
        <v>#DIV/0!</v>
      </c>
      <c r="H156" s="14"/>
    </row>
    <row r="157" spans="1:8" ht="79.5" customHeight="1" x14ac:dyDescent="0.25">
      <c r="A157" s="19" t="s">
        <v>245</v>
      </c>
      <c r="B157" s="20" t="s">
        <v>246</v>
      </c>
      <c r="C157" s="35">
        <v>164540.99</v>
      </c>
      <c r="D157" s="35">
        <v>1026413</v>
      </c>
      <c r="E157" s="35">
        <v>153066.74</v>
      </c>
      <c r="F157" s="41">
        <f t="shared" si="61"/>
        <v>14.912782671302876</v>
      </c>
      <c r="G157" s="41">
        <f t="shared" si="62"/>
        <v>93.02650968612744</v>
      </c>
      <c r="H157" s="14"/>
    </row>
    <row r="158" spans="1:8" ht="79.5" customHeight="1" x14ac:dyDescent="0.25">
      <c r="A158" s="19" t="s">
        <v>247</v>
      </c>
      <c r="B158" s="20" t="s">
        <v>248</v>
      </c>
      <c r="C158" s="35">
        <v>164540.99</v>
      </c>
      <c r="D158" s="35">
        <v>1026413</v>
      </c>
      <c r="E158" s="35">
        <v>153066.74</v>
      </c>
      <c r="F158" s="41">
        <f t="shared" si="61"/>
        <v>14.912782671302876</v>
      </c>
      <c r="G158" s="41">
        <f t="shared" si="62"/>
        <v>93.02650968612744</v>
      </c>
      <c r="H158" s="14"/>
    </row>
    <row r="159" spans="1:8" ht="64.5" customHeight="1" x14ac:dyDescent="0.25">
      <c r="A159" s="19" t="s">
        <v>249</v>
      </c>
      <c r="B159" s="20" t="s">
        <v>250</v>
      </c>
      <c r="C159" s="35"/>
      <c r="D159" s="35">
        <v>8028768</v>
      </c>
      <c r="E159" s="35"/>
      <c r="F159" s="41">
        <f t="shared" si="61"/>
        <v>0</v>
      </c>
      <c r="G159" s="41">
        <v>0</v>
      </c>
      <c r="H159" s="14"/>
    </row>
    <row r="160" spans="1:8" ht="64.5" customHeight="1" x14ac:dyDescent="0.25">
      <c r="A160" s="19" t="s">
        <v>251</v>
      </c>
      <c r="B160" s="20" t="s">
        <v>252</v>
      </c>
      <c r="C160" s="35"/>
      <c r="D160" s="35">
        <v>8028768</v>
      </c>
      <c r="E160" s="35"/>
      <c r="F160" s="41">
        <f t="shared" si="61"/>
        <v>0</v>
      </c>
      <c r="G160" s="41">
        <v>0</v>
      </c>
      <c r="H160" s="14"/>
    </row>
    <row r="161" spans="1:8" ht="33.75" customHeight="1" x14ac:dyDescent="0.25">
      <c r="A161" s="19" t="s">
        <v>253</v>
      </c>
      <c r="B161" s="20" t="s">
        <v>254</v>
      </c>
      <c r="C161" s="35">
        <v>247828.5</v>
      </c>
      <c r="D161" s="35">
        <v>1010987</v>
      </c>
      <c r="E161" s="35">
        <v>252746.75</v>
      </c>
      <c r="F161" s="41">
        <f t="shared" si="61"/>
        <v>25</v>
      </c>
      <c r="G161" s="41">
        <f t="shared" si="62"/>
        <v>101.98453769441367</v>
      </c>
      <c r="H161" s="14"/>
    </row>
    <row r="162" spans="1:8" ht="50.25" customHeight="1" x14ac:dyDescent="0.25">
      <c r="A162" s="19" t="s">
        <v>255</v>
      </c>
      <c r="B162" s="20" t="s">
        <v>256</v>
      </c>
      <c r="C162" s="35">
        <v>247828.5</v>
      </c>
      <c r="D162" s="35">
        <v>1010987</v>
      </c>
      <c r="E162" s="35">
        <v>252746.75</v>
      </c>
      <c r="F162" s="41">
        <f t="shared" si="61"/>
        <v>25</v>
      </c>
      <c r="G162" s="41">
        <f t="shared" si="62"/>
        <v>101.98453769441367</v>
      </c>
      <c r="H162" s="14"/>
    </row>
    <row r="163" spans="1:8" ht="45.75" hidden="1" customHeight="1" x14ac:dyDescent="0.25">
      <c r="A163" s="19" t="s">
        <v>257</v>
      </c>
      <c r="B163" s="20" t="s">
        <v>258</v>
      </c>
      <c r="C163" s="35"/>
      <c r="D163" s="35"/>
      <c r="E163" s="35"/>
      <c r="F163" s="41" t="e">
        <f t="shared" si="61"/>
        <v>#DIV/0!</v>
      </c>
      <c r="G163" s="41" t="e">
        <f t="shared" si="62"/>
        <v>#DIV/0!</v>
      </c>
      <c r="H163" s="14"/>
    </row>
    <row r="164" spans="1:8" ht="45.75" hidden="1" customHeight="1" x14ac:dyDescent="0.25">
      <c r="A164" s="19" t="s">
        <v>259</v>
      </c>
      <c r="B164" s="20" t="s">
        <v>260</v>
      </c>
      <c r="C164" s="35"/>
      <c r="D164" s="35"/>
      <c r="E164" s="35"/>
      <c r="F164" s="41" t="e">
        <f t="shared" si="61"/>
        <v>#DIV/0!</v>
      </c>
      <c r="G164" s="41" t="e">
        <f t="shared" si="62"/>
        <v>#DIV/0!</v>
      </c>
      <c r="H164" s="14"/>
    </row>
    <row r="165" spans="1:8" ht="63" customHeight="1" x14ac:dyDescent="0.25">
      <c r="A165" s="19" t="s">
        <v>261</v>
      </c>
      <c r="B165" s="20" t="s">
        <v>262</v>
      </c>
      <c r="C165" s="35"/>
      <c r="D165" s="35">
        <v>6640</v>
      </c>
      <c r="E165" s="35"/>
      <c r="F165" s="41">
        <f t="shared" si="61"/>
        <v>0</v>
      </c>
      <c r="G165" s="41">
        <v>0</v>
      </c>
      <c r="H165" s="14"/>
    </row>
    <row r="166" spans="1:8" ht="63" customHeight="1" x14ac:dyDescent="0.25">
      <c r="A166" s="19" t="s">
        <v>263</v>
      </c>
      <c r="B166" s="20" t="s">
        <v>264</v>
      </c>
      <c r="C166" s="35"/>
      <c r="D166" s="35">
        <v>6640</v>
      </c>
      <c r="E166" s="35"/>
      <c r="F166" s="41">
        <f t="shared" si="61"/>
        <v>0</v>
      </c>
      <c r="G166" s="41">
        <v>0</v>
      </c>
      <c r="H166" s="14"/>
    </row>
    <row r="167" spans="1:8" ht="48.75" customHeight="1" x14ac:dyDescent="0.25">
      <c r="A167" s="19" t="s">
        <v>265</v>
      </c>
      <c r="B167" s="20" t="s">
        <v>266</v>
      </c>
      <c r="C167" s="35"/>
      <c r="D167" s="35">
        <v>108024.78</v>
      </c>
      <c r="E167" s="35">
        <v>17479.73</v>
      </c>
      <c r="F167" s="41">
        <f t="shared" si="61"/>
        <v>16.181222493579714</v>
      </c>
      <c r="G167" s="41">
        <v>0</v>
      </c>
      <c r="H167" s="14"/>
    </row>
    <row r="168" spans="1:8" ht="48.75" customHeight="1" x14ac:dyDescent="0.25">
      <c r="A168" s="19" t="s">
        <v>267</v>
      </c>
      <c r="B168" s="20" t="s">
        <v>268</v>
      </c>
      <c r="C168" s="35"/>
      <c r="D168" s="35">
        <v>108024.78</v>
      </c>
      <c r="E168" s="35">
        <v>17479.73</v>
      </c>
      <c r="F168" s="41">
        <f t="shared" si="61"/>
        <v>16.181222493579714</v>
      </c>
      <c r="G168" s="41">
        <v>0</v>
      </c>
      <c r="H168" s="14"/>
    </row>
    <row r="169" spans="1:8" ht="31.5" x14ac:dyDescent="0.25">
      <c r="A169" s="19" t="s">
        <v>352</v>
      </c>
      <c r="B169" s="42" t="s">
        <v>353</v>
      </c>
      <c r="C169" s="35"/>
      <c r="D169" s="35">
        <v>271654</v>
      </c>
      <c r="E169" s="36"/>
      <c r="F169" s="41">
        <f t="shared" si="61"/>
        <v>0</v>
      </c>
      <c r="G169" s="41">
        <v>0</v>
      </c>
      <c r="H169" s="14"/>
    </row>
    <row r="170" spans="1:8" ht="31.5" x14ac:dyDescent="0.25">
      <c r="A170" s="19" t="s">
        <v>354</v>
      </c>
      <c r="B170" s="42" t="s">
        <v>355</v>
      </c>
      <c r="C170" s="35"/>
      <c r="D170" s="35">
        <v>271654</v>
      </c>
      <c r="E170" s="36"/>
      <c r="F170" s="41">
        <f t="shared" si="61"/>
        <v>0</v>
      </c>
      <c r="G170" s="41">
        <v>0</v>
      </c>
      <c r="H170" s="14"/>
    </row>
    <row r="171" spans="1:8" s="22" customFormat="1" ht="18.75" customHeight="1" x14ac:dyDescent="0.25">
      <c r="A171" s="19" t="s">
        <v>269</v>
      </c>
      <c r="B171" s="20" t="s">
        <v>270</v>
      </c>
      <c r="C171" s="32">
        <f t="shared" ref="C171" si="70">C172+C175</f>
        <v>1192697.25</v>
      </c>
      <c r="D171" s="32">
        <f t="shared" ref="D171:E171" si="71">D172+D175</f>
        <v>6497492</v>
      </c>
      <c r="E171" s="32">
        <f t="shared" si="71"/>
        <v>1799428.71</v>
      </c>
      <c r="F171" s="41">
        <f t="shared" si="61"/>
        <v>27.694204317604392</v>
      </c>
      <c r="G171" s="41">
        <f t="shared" si="62"/>
        <v>150.87053399343381</v>
      </c>
      <c r="H171" s="25"/>
    </row>
    <row r="172" spans="1:8" ht="67.5" customHeight="1" x14ac:dyDescent="0.25">
      <c r="A172" s="19" t="s">
        <v>271</v>
      </c>
      <c r="B172" s="20" t="s">
        <v>272</v>
      </c>
      <c r="C172" s="32">
        <f t="shared" ref="C172" si="72">C173+C174</f>
        <v>1044000</v>
      </c>
      <c r="D172" s="32">
        <f t="shared" ref="D172:E172" si="73">D173+D174</f>
        <v>5890900</v>
      </c>
      <c r="E172" s="32">
        <f t="shared" si="73"/>
        <v>1647780.71</v>
      </c>
      <c r="F172" s="41">
        <f t="shared" si="61"/>
        <v>27.971629292637797</v>
      </c>
      <c r="G172" s="41">
        <f t="shared" si="62"/>
        <v>157.83340134099618</v>
      </c>
      <c r="H172" s="14"/>
    </row>
    <row r="173" spans="1:8" ht="78.75" x14ac:dyDescent="0.25">
      <c r="A173" s="19" t="s">
        <v>273</v>
      </c>
      <c r="B173" s="20" t="s">
        <v>274</v>
      </c>
      <c r="C173" s="35">
        <v>1044000</v>
      </c>
      <c r="D173" s="35">
        <v>5890900</v>
      </c>
      <c r="E173" s="35">
        <v>1647780.71</v>
      </c>
      <c r="F173" s="41">
        <f t="shared" si="61"/>
        <v>27.971629292637797</v>
      </c>
      <c r="G173" s="41">
        <f t="shared" si="62"/>
        <v>157.83340134099618</v>
      </c>
      <c r="H173" s="14"/>
    </row>
    <row r="174" spans="1:8" ht="78.75" hidden="1" x14ac:dyDescent="0.25">
      <c r="A174" s="19" t="s">
        <v>275</v>
      </c>
      <c r="B174" s="20" t="s">
        <v>276</v>
      </c>
      <c r="C174" s="35"/>
      <c r="D174" s="35"/>
      <c r="E174" s="35"/>
      <c r="F174" s="41" t="e">
        <f t="shared" si="61"/>
        <v>#DIV/0!</v>
      </c>
      <c r="G174" s="41" t="e">
        <f t="shared" si="62"/>
        <v>#DIV/0!</v>
      </c>
      <c r="H174" s="14"/>
    </row>
    <row r="175" spans="1:8" ht="17.25" customHeight="1" x14ac:dyDescent="0.25">
      <c r="A175" s="19" t="s">
        <v>277</v>
      </c>
      <c r="B175" s="20" t="s">
        <v>278</v>
      </c>
      <c r="C175" s="32">
        <f t="shared" ref="C175:E175" si="74">C176</f>
        <v>148697.25</v>
      </c>
      <c r="D175" s="32">
        <f t="shared" si="74"/>
        <v>606592</v>
      </c>
      <c r="E175" s="32">
        <f t="shared" si="74"/>
        <v>151648</v>
      </c>
      <c r="F175" s="41">
        <f t="shared" si="61"/>
        <v>25</v>
      </c>
      <c r="G175" s="41">
        <f t="shared" si="62"/>
        <v>101.9844011910106</v>
      </c>
      <c r="H175" s="14"/>
    </row>
    <row r="176" spans="1:8" ht="32.25" customHeight="1" x14ac:dyDescent="0.25">
      <c r="A176" s="19" t="s">
        <v>279</v>
      </c>
      <c r="B176" s="20" t="s">
        <v>280</v>
      </c>
      <c r="C176" s="35">
        <v>148697.25</v>
      </c>
      <c r="D176" s="35">
        <v>606592</v>
      </c>
      <c r="E176" s="35">
        <v>151648</v>
      </c>
      <c r="F176" s="41">
        <f t="shared" si="61"/>
        <v>25</v>
      </c>
      <c r="G176" s="41">
        <f t="shared" si="62"/>
        <v>101.9844011910106</v>
      </c>
      <c r="H176" s="14"/>
    </row>
    <row r="177" spans="1:9" s="22" customFormat="1" ht="18" customHeight="1" x14ac:dyDescent="0.25">
      <c r="A177" s="19" t="s">
        <v>281</v>
      </c>
      <c r="B177" s="20" t="s">
        <v>282</v>
      </c>
      <c r="C177" s="35"/>
      <c r="D177" s="35">
        <f>D178</f>
        <v>18811</v>
      </c>
      <c r="E177" s="35"/>
      <c r="F177" s="41">
        <f t="shared" si="61"/>
        <v>0</v>
      </c>
      <c r="G177" s="41">
        <v>0</v>
      </c>
      <c r="H177" s="25"/>
    </row>
    <row r="178" spans="1:9" ht="34.5" customHeight="1" x14ac:dyDescent="0.25">
      <c r="A178" s="19" t="s">
        <v>283</v>
      </c>
      <c r="B178" s="20" t="s">
        <v>284</v>
      </c>
      <c r="C178" s="35"/>
      <c r="D178" s="35">
        <v>18811</v>
      </c>
      <c r="E178" s="35"/>
      <c r="F178" s="41">
        <f t="shared" si="61"/>
        <v>0</v>
      </c>
      <c r="G178" s="41">
        <v>0</v>
      </c>
      <c r="H178" s="14"/>
    </row>
    <row r="179" spans="1:9" ht="34.5" hidden="1" customHeight="1" x14ac:dyDescent="0.25">
      <c r="A179" s="19" t="s">
        <v>285</v>
      </c>
      <c r="B179" s="20" t="s">
        <v>286</v>
      </c>
      <c r="C179" s="35"/>
      <c r="D179" s="35"/>
      <c r="E179" s="35"/>
      <c r="F179" s="41" t="e">
        <f t="shared" si="61"/>
        <v>#DIV/0!</v>
      </c>
      <c r="G179" s="41" t="e">
        <f t="shared" si="62"/>
        <v>#DIV/0!</v>
      </c>
      <c r="H179" s="14"/>
    </row>
    <row r="180" spans="1:9" ht="34.5" customHeight="1" x14ac:dyDescent="0.25">
      <c r="A180" s="19" t="s">
        <v>283</v>
      </c>
      <c r="B180" s="20" t="s">
        <v>287</v>
      </c>
      <c r="C180" s="35"/>
      <c r="D180" s="35">
        <v>18811</v>
      </c>
      <c r="E180" s="35"/>
      <c r="F180" s="41">
        <f t="shared" si="61"/>
        <v>0</v>
      </c>
      <c r="G180" s="41">
        <v>0</v>
      </c>
      <c r="H180" s="14"/>
    </row>
    <row r="181" spans="1:9" ht="34.5" hidden="1" customHeight="1" x14ac:dyDescent="0.25">
      <c r="A181" s="19" t="s">
        <v>285</v>
      </c>
      <c r="B181" s="20" t="s">
        <v>288</v>
      </c>
      <c r="C181" s="35"/>
      <c r="D181" s="35"/>
      <c r="E181" s="35"/>
      <c r="F181" s="41" t="e">
        <f t="shared" si="61"/>
        <v>#DIV/0!</v>
      </c>
      <c r="G181" s="41" t="e">
        <f t="shared" si="62"/>
        <v>#DIV/0!</v>
      </c>
      <c r="H181" s="14"/>
    </row>
    <row r="182" spans="1:9" s="22" customFormat="1" ht="48" customHeight="1" x14ac:dyDescent="0.25">
      <c r="A182" s="19" t="s">
        <v>289</v>
      </c>
      <c r="B182" s="20" t="s">
        <v>290</v>
      </c>
      <c r="C182" s="35">
        <v>-1062</v>
      </c>
      <c r="D182" s="35"/>
      <c r="E182" s="35"/>
      <c r="F182" s="41">
        <v>0</v>
      </c>
      <c r="G182" s="41">
        <f t="shared" si="62"/>
        <v>0</v>
      </c>
      <c r="H182" s="25"/>
    </row>
    <row r="183" spans="1:9" ht="48.75" customHeight="1" x14ac:dyDescent="0.25">
      <c r="A183" s="19" t="s">
        <v>291</v>
      </c>
      <c r="B183" s="20" t="s">
        <v>292</v>
      </c>
      <c r="C183" s="35">
        <v>-1062</v>
      </c>
      <c r="D183" s="35"/>
      <c r="E183" s="35"/>
      <c r="F183" s="41">
        <v>0</v>
      </c>
      <c r="G183" s="41">
        <f t="shared" si="62"/>
        <v>0</v>
      </c>
      <c r="H183" s="14"/>
    </row>
    <row r="184" spans="1:9" ht="48.75" customHeight="1" x14ac:dyDescent="0.25">
      <c r="A184" s="19" t="s">
        <v>293</v>
      </c>
      <c r="B184" s="20" t="s">
        <v>294</v>
      </c>
      <c r="C184" s="35">
        <v>-1062</v>
      </c>
      <c r="D184" s="35"/>
      <c r="E184" s="35"/>
      <c r="F184" s="41">
        <v>0</v>
      </c>
      <c r="G184" s="41">
        <f t="shared" si="62"/>
        <v>0</v>
      </c>
      <c r="H184" s="14"/>
    </row>
    <row r="185" spans="1:9" s="5" customFormat="1" ht="21.75" customHeight="1" x14ac:dyDescent="0.25">
      <c r="A185" s="1" t="s">
        <v>3</v>
      </c>
      <c r="B185" s="2"/>
      <c r="C185" s="38">
        <f>C4+C129</f>
        <v>51600522.109999999</v>
      </c>
      <c r="D185" s="38">
        <f>D4+D129</f>
        <v>264121651.65000001</v>
      </c>
      <c r="E185" s="38">
        <f>E4+E129</f>
        <v>59944781.419999994</v>
      </c>
      <c r="F185" s="41">
        <f t="shared" si="61"/>
        <v>22.695898289866683</v>
      </c>
      <c r="G185" s="41">
        <f t="shared" si="62"/>
        <v>116.17088155079523</v>
      </c>
      <c r="H185" s="3"/>
      <c r="I185" s="3"/>
    </row>
    <row r="186" spans="1:9" hidden="1" x14ac:dyDescent="0.25">
      <c r="A186" s="26"/>
      <c r="B186" s="27"/>
      <c r="C186" s="26"/>
      <c r="D186" s="28"/>
      <c r="E186" s="28"/>
    </row>
    <row r="188" spans="1:9" s="29" customFormat="1" ht="15.75" x14ac:dyDescent="0.25">
      <c r="A188" s="29" t="s">
        <v>4</v>
      </c>
      <c r="F188" s="29" t="s">
        <v>5</v>
      </c>
      <c r="G188" s="14"/>
    </row>
    <row r="189" spans="1:9" s="13" customFormat="1" x14ac:dyDescent="0.25"/>
    <row r="190" spans="1:9" s="13" customFormat="1" x14ac:dyDescent="0.25">
      <c r="A190" s="13" t="s">
        <v>357</v>
      </c>
    </row>
    <row r="191" spans="1:9" s="13" customFormat="1" x14ac:dyDescent="0.25">
      <c r="A191" s="13" t="s">
        <v>358</v>
      </c>
    </row>
    <row r="192" spans="1:9" s="13" customFormat="1" x14ac:dyDescent="0.25"/>
  </sheetData>
  <mergeCells count="1">
    <mergeCell ref="A1:G1"/>
  </mergeCells>
  <pageMargins left="0.11811023622047245" right="0.31496062992125984" top="0.55118110236220474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2020-05-07T13:40:26Z</dcterms:modified>
</cp:coreProperties>
</file>