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H12" i="1" l="1"/>
  <c r="D14" i="1"/>
  <c r="E47" i="1"/>
  <c r="E44" i="1"/>
  <c r="E39" i="1"/>
  <c r="E36" i="1"/>
  <c r="E30" i="1"/>
  <c r="E26" i="1"/>
  <c r="E20" i="1"/>
  <c r="E17" i="1"/>
  <c r="E15" i="1"/>
  <c r="E6" i="1"/>
  <c r="E51" i="1" s="1"/>
  <c r="F44" i="1"/>
  <c r="D44" i="1"/>
  <c r="C47" i="1"/>
  <c r="C44" i="1"/>
  <c r="C39" i="1"/>
  <c r="C36" i="1"/>
  <c r="C30" i="1"/>
  <c r="C26" i="1"/>
  <c r="C20" i="1"/>
  <c r="C17" i="1"/>
  <c r="C15" i="1"/>
  <c r="C6" i="1"/>
  <c r="C51" i="1" l="1"/>
  <c r="H22" i="1"/>
  <c r="H23" i="1"/>
  <c r="H24" i="1"/>
  <c r="G11" i="1"/>
  <c r="G12" i="1"/>
  <c r="G13" i="1"/>
  <c r="G33" i="1" l="1"/>
  <c r="G14" i="1"/>
  <c r="H50" i="1" l="1"/>
  <c r="G50" i="1"/>
  <c r="H49" i="1"/>
  <c r="G49" i="1"/>
  <c r="H48" i="1"/>
  <c r="G48" i="1"/>
  <c r="F47" i="1"/>
  <c r="D47" i="1"/>
  <c r="H46" i="1"/>
  <c r="G46" i="1"/>
  <c r="H43" i="1"/>
  <c r="G43" i="1"/>
  <c r="H42" i="1"/>
  <c r="G42" i="1"/>
  <c r="H41" i="1"/>
  <c r="G41" i="1"/>
  <c r="H40" i="1"/>
  <c r="G40" i="1"/>
  <c r="F39" i="1"/>
  <c r="D39" i="1"/>
  <c r="G38" i="1"/>
  <c r="H37" i="1"/>
  <c r="G37" i="1"/>
  <c r="F36" i="1"/>
  <c r="D36" i="1"/>
  <c r="H35" i="1"/>
  <c r="G35" i="1"/>
  <c r="H34" i="1"/>
  <c r="G34" i="1"/>
  <c r="H32" i="1"/>
  <c r="G32" i="1"/>
  <c r="H31" i="1"/>
  <c r="G31" i="1"/>
  <c r="F30" i="1"/>
  <c r="D30" i="1"/>
  <c r="H29" i="1"/>
  <c r="G29" i="1"/>
  <c r="G28" i="1"/>
  <c r="H27" i="1"/>
  <c r="G27" i="1"/>
  <c r="F26" i="1"/>
  <c r="D26" i="1"/>
  <c r="H25" i="1"/>
  <c r="G25" i="1"/>
  <c r="G24" i="1"/>
  <c r="G23" i="1"/>
  <c r="G22" i="1"/>
  <c r="G21" i="1"/>
  <c r="F20" i="1"/>
  <c r="H20" i="1" s="1"/>
  <c r="D20" i="1"/>
  <c r="H19" i="1"/>
  <c r="G19" i="1"/>
  <c r="H18" i="1"/>
  <c r="G18" i="1"/>
  <c r="F17" i="1"/>
  <c r="D17" i="1"/>
  <c r="H16" i="1"/>
  <c r="G16" i="1"/>
  <c r="F15" i="1"/>
  <c r="D15" i="1"/>
  <c r="H14" i="1"/>
  <c r="H11" i="1"/>
  <c r="G10" i="1"/>
  <c r="H9" i="1"/>
  <c r="G9" i="1"/>
  <c r="H8" i="1"/>
  <c r="G8" i="1"/>
  <c r="H7" i="1"/>
  <c r="F6" i="1"/>
  <c r="D6" i="1"/>
  <c r="G17" i="1" l="1"/>
  <c r="G26" i="1"/>
  <c r="G15" i="1"/>
  <c r="H17" i="1"/>
  <c r="G30" i="1"/>
  <c r="G36" i="1"/>
  <c r="G39" i="1"/>
  <c r="G44" i="1"/>
  <c r="D51" i="1"/>
  <c r="G47" i="1"/>
  <c r="H39" i="1"/>
  <c r="H30" i="1"/>
  <c r="H26" i="1"/>
  <c r="F51" i="1"/>
  <c r="H15" i="1"/>
  <c r="G6" i="1"/>
  <c r="G20" i="1"/>
  <c r="H36" i="1"/>
  <c r="H44" i="1"/>
  <c r="H47" i="1"/>
  <c r="H6" i="1"/>
  <c r="H51" i="1" l="1"/>
  <c r="G51" i="1"/>
</calcChain>
</file>

<file path=xl/sharedStrings.xml><?xml version="1.0" encoding="utf-8"?>
<sst xmlns="http://schemas.openxmlformats.org/spreadsheetml/2006/main" count="105" uniqueCount="105">
  <si>
    <t>(рублей)</t>
  </si>
  <si>
    <t xml:space="preserve"> Наименование </t>
  </si>
  <si>
    <t>Рз Пр</t>
  </si>
  <si>
    <t>Процент исполнения к уточненной бюджетной росписи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</si>
  <si>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</si>
  <si>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</si>
  <si>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</si>
  <si>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</si>
  <si>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</si>
  <si>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</si>
  <si>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</si>
  <si>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</si>
  <si>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</si>
  <si>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</si>
  <si>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</si>
  <si>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</si>
  <si>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</si>
  <si>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</si>
  <si>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</si>
  <si>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</si>
  <si>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</si>
  <si>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</si>
  <si>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</si>
  <si>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</si>
  <si>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</si>
  <si>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</si>
  <si>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</si>
  <si>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</si>
  <si>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</si>
  <si>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</si>
  <si>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</si>
  <si>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</si>
  <si>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</si>
  <si>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</si>
  <si>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</si>
  <si>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</si>
  <si>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</si>
  <si>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</si>
  <si>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</si>
  <si>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</si>
  <si>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</si>
  <si>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</si>
  <si>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</si>
  <si>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</si>
  <si>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</si>
  <si>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</si>
  <si>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</si>
  <si>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</si>
  <si>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</si>
  <si>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</si>
  <si>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</si>
  <si>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</si>
  <si>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</si>
  <si>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</si>
  <si>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</si>
  <si>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</si>
  <si>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</si>
  <si>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</si>
  <si>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</si>
  <si>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</si>
  <si>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</si>
  <si>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</si>
  <si>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</si>
  <si>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</si>
  <si>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</si>
  <si>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</si>
  <si>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</si>
  <si>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</si>
  <si>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</si>
  <si>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</si>
  <si>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</si>
  <si>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</si>
  <si>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</si>
  <si>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</si>
  <si>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</si>
  <si>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</si>
  <si>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</si>
  <si>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</si>
  <si>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</si>
  <si>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</si>
  <si>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</si>
  <si>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</si>
  <si>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</si>
  <si>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</si>
  <si>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</si>
  <si>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</si>
  <si>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</si>
  <si>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</si>
  <si>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</si>
  <si>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</si>
  <si>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ВСЕГО:</t>
  </si>
  <si>
    <t>Заместитель главы администрации района, начальник финансового управления</t>
  </si>
  <si>
    <t>В.Н.Кортелева</t>
  </si>
  <si>
    <t>Исп.И.В.Курашина</t>
  </si>
  <si>
    <t>тел.9 18 31</t>
  </si>
  <si>
    <t>0703</t>
  </si>
  <si>
    <t>Дополнительное образование детей</t>
  </si>
  <si>
    <t>Кассовое исполнение                                                               за 1 квартал                                                                           2019 года</t>
  </si>
  <si>
    <t>Утверждено на 2020 год</t>
  </si>
  <si>
    <t>Уточненная бюджетная роспись                                                                             на 2020 год</t>
  </si>
  <si>
    <t>Кассовое исполнение                                                               за 1 квартал                                                                           2020 года</t>
  </si>
  <si>
    <t>Темп роста 2020 к соответствующему периоду 2019, %</t>
  </si>
  <si>
    <t>1101</t>
  </si>
  <si>
    <t xml:space="preserve">Физическая культура  </t>
  </si>
  <si>
    <t>Сведения об исполнении бюджета Клетнянского муниципального района Брянской области за 1 квартал 2020 года по расходам в разрезе разделов и подразделов классификации расходов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</si>
</sst>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Alignment="1">
      <alignment vertical="top"/>
    </xf>
    <xf numFmtId="0" fontId="1" fillId="2" borderId="0" xfId="0" applyFont="1" applyFill="1" applyAlignment="1">
      <alignment horizontal="left" vertical="top" wrapText="1"/>
    </xf>
    <xf numFmtId="49" fontId="1" fillId="2" borderId="0" xfId="0" applyNumberFormat="1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" fillId="2" borderId="0" xfId="0" applyFont="1" applyFill="1" applyBorder="1" applyAlignment="1">
      <alignment horizontal="left" vertical="top"/>
    </xf>
    <xf numFmtId="49" fontId="1" fillId="2" borderId="0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top"/>
    </xf>
    <xf numFmtId="4" fontId="5" fillId="2" borderId="1" xfId="0" applyNumberFormat="1" applyFont="1" applyFill="1" applyBorder="1" applyAlignment="1">
      <alignment horizontal="right" vertical="top"/>
    </xf>
    <xf numFmtId="164" fontId="5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/>
    </xf>
    <xf numFmtId="4" fontId="2" fillId="2" borderId="1" xfId="0" applyNumberFormat="1" applyFont="1" applyFill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vertical="top"/>
    </xf>
    <xf numFmtId="0" fontId="1" fillId="3" borderId="0" xfId="0" applyFont="1" applyFill="1" applyBorder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5" fillId="2" borderId="2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topLeftCell="A2" workbookViewId="0">
      <selection activeCell="F6" sqref="F6"/>
    </sheetView>
  </sheetViews>
  <sheetFormatPr defaultRowHeight="15" x14ac:dyDescent="0.25"/>
  <cols>
    <col min="1" max="1" width="59.7109375" style="5" customWidth="1"/>
    <col min="2" max="2" width="7.140625" style="5" customWidth="1"/>
    <col min="3" max="6" width="16.28515625" style="5" customWidth="1"/>
    <col min="7" max="7" width="14" style="4" customWidth="1"/>
    <col min="8" max="8" width="12.7109375" style="4" customWidth="1"/>
    <col min="9" max="254" width="9.140625" style="5"/>
    <col min="255" max="255" width="59.7109375" style="5" customWidth="1"/>
    <col min="256" max="256" width="7.140625" style="5" customWidth="1"/>
    <col min="257" max="259" width="19.28515625" style="5" customWidth="1"/>
    <col min="260" max="260" width="0" style="5" hidden="1" customWidth="1"/>
    <col min="261" max="261" width="19.140625" style="5" customWidth="1"/>
    <col min="262" max="262" width="0" style="5" hidden="1" customWidth="1"/>
    <col min="263" max="263" width="14" style="5" customWidth="1"/>
    <col min="264" max="264" width="12.7109375" style="5" customWidth="1"/>
    <col min="265" max="510" width="9.140625" style="5"/>
    <col min="511" max="511" width="59.7109375" style="5" customWidth="1"/>
    <col min="512" max="512" width="7.140625" style="5" customWidth="1"/>
    <col min="513" max="515" width="19.28515625" style="5" customWidth="1"/>
    <col min="516" max="516" width="0" style="5" hidden="1" customWidth="1"/>
    <col min="517" max="517" width="19.140625" style="5" customWidth="1"/>
    <col min="518" max="518" width="0" style="5" hidden="1" customWidth="1"/>
    <col min="519" max="519" width="14" style="5" customWidth="1"/>
    <col min="520" max="520" width="12.7109375" style="5" customWidth="1"/>
    <col min="521" max="766" width="9.140625" style="5"/>
    <col min="767" max="767" width="59.7109375" style="5" customWidth="1"/>
    <col min="768" max="768" width="7.140625" style="5" customWidth="1"/>
    <col min="769" max="771" width="19.28515625" style="5" customWidth="1"/>
    <col min="772" max="772" width="0" style="5" hidden="1" customWidth="1"/>
    <col min="773" max="773" width="19.140625" style="5" customWidth="1"/>
    <col min="774" max="774" width="0" style="5" hidden="1" customWidth="1"/>
    <col min="775" max="775" width="14" style="5" customWidth="1"/>
    <col min="776" max="776" width="12.7109375" style="5" customWidth="1"/>
    <col min="777" max="1022" width="9.140625" style="5"/>
    <col min="1023" max="1023" width="59.7109375" style="5" customWidth="1"/>
    <col min="1024" max="1024" width="7.140625" style="5" customWidth="1"/>
    <col min="1025" max="1027" width="19.28515625" style="5" customWidth="1"/>
    <col min="1028" max="1028" width="0" style="5" hidden="1" customWidth="1"/>
    <col min="1029" max="1029" width="19.140625" style="5" customWidth="1"/>
    <col min="1030" max="1030" width="0" style="5" hidden="1" customWidth="1"/>
    <col min="1031" max="1031" width="14" style="5" customWidth="1"/>
    <col min="1032" max="1032" width="12.7109375" style="5" customWidth="1"/>
    <col min="1033" max="1278" width="9.140625" style="5"/>
    <col min="1279" max="1279" width="59.7109375" style="5" customWidth="1"/>
    <col min="1280" max="1280" width="7.140625" style="5" customWidth="1"/>
    <col min="1281" max="1283" width="19.28515625" style="5" customWidth="1"/>
    <col min="1284" max="1284" width="0" style="5" hidden="1" customWidth="1"/>
    <col min="1285" max="1285" width="19.140625" style="5" customWidth="1"/>
    <col min="1286" max="1286" width="0" style="5" hidden="1" customWidth="1"/>
    <col min="1287" max="1287" width="14" style="5" customWidth="1"/>
    <col min="1288" max="1288" width="12.7109375" style="5" customWidth="1"/>
    <col min="1289" max="1534" width="9.140625" style="5"/>
    <col min="1535" max="1535" width="59.7109375" style="5" customWidth="1"/>
    <col min="1536" max="1536" width="7.140625" style="5" customWidth="1"/>
    <col min="1537" max="1539" width="19.28515625" style="5" customWidth="1"/>
    <col min="1540" max="1540" width="0" style="5" hidden="1" customWidth="1"/>
    <col min="1541" max="1541" width="19.140625" style="5" customWidth="1"/>
    <col min="1542" max="1542" width="0" style="5" hidden="1" customWidth="1"/>
    <col min="1543" max="1543" width="14" style="5" customWidth="1"/>
    <col min="1544" max="1544" width="12.7109375" style="5" customWidth="1"/>
    <col min="1545" max="1790" width="9.140625" style="5"/>
    <col min="1791" max="1791" width="59.7109375" style="5" customWidth="1"/>
    <col min="1792" max="1792" width="7.140625" style="5" customWidth="1"/>
    <col min="1793" max="1795" width="19.28515625" style="5" customWidth="1"/>
    <col min="1796" max="1796" width="0" style="5" hidden="1" customWidth="1"/>
    <col min="1797" max="1797" width="19.140625" style="5" customWidth="1"/>
    <col min="1798" max="1798" width="0" style="5" hidden="1" customWidth="1"/>
    <col min="1799" max="1799" width="14" style="5" customWidth="1"/>
    <col min="1800" max="1800" width="12.7109375" style="5" customWidth="1"/>
    <col min="1801" max="2046" width="9.140625" style="5"/>
    <col min="2047" max="2047" width="59.7109375" style="5" customWidth="1"/>
    <col min="2048" max="2048" width="7.140625" style="5" customWidth="1"/>
    <col min="2049" max="2051" width="19.28515625" style="5" customWidth="1"/>
    <col min="2052" max="2052" width="0" style="5" hidden="1" customWidth="1"/>
    <col min="2053" max="2053" width="19.140625" style="5" customWidth="1"/>
    <col min="2054" max="2054" width="0" style="5" hidden="1" customWidth="1"/>
    <col min="2055" max="2055" width="14" style="5" customWidth="1"/>
    <col min="2056" max="2056" width="12.7109375" style="5" customWidth="1"/>
    <col min="2057" max="2302" width="9.140625" style="5"/>
    <col min="2303" max="2303" width="59.7109375" style="5" customWidth="1"/>
    <col min="2304" max="2304" width="7.140625" style="5" customWidth="1"/>
    <col min="2305" max="2307" width="19.28515625" style="5" customWidth="1"/>
    <col min="2308" max="2308" width="0" style="5" hidden="1" customWidth="1"/>
    <col min="2309" max="2309" width="19.140625" style="5" customWidth="1"/>
    <col min="2310" max="2310" width="0" style="5" hidden="1" customWidth="1"/>
    <col min="2311" max="2311" width="14" style="5" customWidth="1"/>
    <col min="2312" max="2312" width="12.7109375" style="5" customWidth="1"/>
    <col min="2313" max="2558" width="9.140625" style="5"/>
    <col min="2559" max="2559" width="59.7109375" style="5" customWidth="1"/>
    <col min="2560" max="2560" width="7.140625" style="5" customWidth="1"/>
    <col min="2561" max="2563" width="19.28515625" style="5" customWidth="1"/>
    <col min="2564" max="2564" width="0" style="5" hidden="1" customWidth="1"/>
    <col min="2565" max="2565" width="19.140625" style="5" customWidth="1"/>
    <col min="2566" max="2566" width="0" style="5" hidden="1" customWidth="1"/>
    <col min="2567" max="2567" width="14" style="5" customWidth="1"/>
    <col min="2568" max="2568" width="12.7109375" style="5" customWidth="1"/>
    <col min="2569" max="2814" width="9.140625" style="5"/>
    <col min="2815" max="2815" width="59.7109375" style="5" customWidth="1"/>
    <col min="2816" max="2816" width="7.140625" style="5" customWidth="1"/>
    <col min="2817" max="2819" width="19.28515625" style="5" customWidth="1"/>
    <col min="2820" max="2820" width="0" style="5" hidden="1" customWidth="1"/>
    <col min="2821" max="2821" width="19.140625" style="5" customWidth="1"/>
    <col min="2822" max="2822" width="0" style="5" hidden="1" customWidth="1"/>
    <col min="2823" max="2823" width="14" style="5" customWidth="1"/>
    <col min="2824" max="2824" width="12.7109375" style="5" customWidth="1"/>
    <col min="2825" max="3070" width="9.140625" style="5"/>
    <col min="3071" max="3071" width="59.7109375" style="5" customWidth="1"/>
    <col min="3072" max="3072" width="7.140625" style="5" customWidth="1"/>
    <col min="3073" max="3075" width="19.28515625" style="5" customWidth="1"/>
    <col min="3076" max="3076" width="0" style="5" hidden="1" customWidth="1"/>
    <col min="3077" max="3077" width="19.140625" style="5" customWidth="1"/>
    <col min="3078" max="3078" width="0" style="5" hidden="1" customWidth="1"/>
    <col min="3079" max="3079" width="14" style="5" customWidth="1"/>
    <col min="3080" max="3080" width="12.7109375" style="5" customWidth="1"/>
    <col min="3081" max="3326" width="9.140625" style="5"/>
    <col min="3327" max="3327" width="59.7109375" style="5" customWidth="1"/>
    <col min="3328" max="3328" width="7.140625" style="5" customWidth="1"/>
    <col min="3329" max="3331" width="19.28515625" style="5" customWidth="1"/>
    <col min="3332" max="3332" width="0" style="5" hidden="1" customWidth="1"/>
    <col min="3333" max="3333" width="19.140625" style="5" customWidth="1"/>
    <col min="3334" max="3334" width="0" style="5" hidden="1" customWidth="1"/>
    <col min="3335" max="3335" width="14" style="5" customWidth="1"/>
    <col min="3336" max="3336" width="12.7109375" style="5" customWidth="1"/>
    <col min="3337" max="3582" width="9.140625" style="5"/>
    <col min="3583" max="3583" width="59.7109375" style="5" customWidth="1"/>
    <col min="3584" max="3584" width="7.140625" style="5" customWidth="1"/>
    <col min="3585" max="3587" width="19.28515625" style="5" customWidth="1"/>
    <col min="3588" max="3588" width="0" style="5" hidden="1" customWidth="1"/>
    <col min="3589" max="3589" width="19.140625" style="5" customWidth="1"/>
    <col min="3590" max="3590" width="0" style="5" hidden="1" customWidth="1"/>
    <col min="3591" max="3591" width="14" style="5" customWidth="1"/>
    <col min="3592" max="3592" width="12.7109375" style="5" customWidth="1"/>
    <col min="3593" max="3838" width="9.140625" style="5"/>
    <col min="3839" max="3839" width="59.7109375" style="5" customWidth="1"/>
    <col min="3840" max="3840" width="7.140625" style="5" customWidth="1"/>
    <col min="3841" max="3843" width="19.28515625" style="5" customWidth="1"/>
    <col min="3844" max="3844" width="0" style="5" hidden="1" customWidth="1"/>
    <col min="3845" max="3845" width="19.140625" style="5" customWidth="1"/>
    <col min="3846" max="3846" width="0" style="5" hidden="1" customWidth="1"/>
    <col min="3847" max="3847" width="14" style="5" customWidth="1"/>
    <col min="3848" max="3848" width="12.7109375" style="5" customWidth="1"/>
    <col min="3849" max="4094" width="9.140625" style="5"/>
    <col min="4095" max="4095" width="59.7109375" style="5" customWidth="1"/>
    <col min="4096" max="4096" width="7.140625" style="5" customWidth="1"/>
    <col min="4097" max="4099" width="19.28515625" style="5" customWidth="1"/>
    <col min="4100" max="4100" width="0" style="5" hidden="1" customWidth="1"/>
    <col min="4101" max="4101" width="19.140625" style="5" customWidth="1"/>
    <col min="4102" max="4102" width="0" style="5" hidden="1" customWidth="1"/>
    <col min="4103" max="4103" width="14" style="5" customWidth="1"/>
    <col min="4104" max="4104" width="12.7109375" style="5" customWidth="1"/>
    <col min="4105" max="4350" width="9.140625" style="5"/>
    <col min="4351" max="4351" width="59.7109375" style="5" customWidth="1"/>
    <col min="4352" max="4352" width="7.140625" style="5" customWidth="1"/>
    <col min="4353" max="4355" width="19.28515625" style="5" customWidth="1"/>
    <col min="4356" max="4356" width="0" style="5" hidden="1" customWidth="1"/>
    <col min="4357" max="4357" width="19.140625" style="5" customWidth="1"/>
    <col min="4358" max="4358" width="0" style="5" hidden="1" customWidth="1"/>
    <col min="4359" max="4359" width="14" style="5" customWidth="1"/>
    <col min="4360" max="4360" width="12.7109375" style="5" customWidth="1"/>
    <col min="4361" max="4606" width="9.140625" style="5"/>
    <col min="4607" max="4607" width="59.7109375" style="5" customWidth="1"/>
    <col min="4608" max="4608" width="7.140625" style="5" customWidth="1"/>
    <col min="4609" max="4611" width="19.28515625" style="5" customWidth="1"/>
    <col min="4612" max="4612" width="0" style="5" hidden="1" customWidth="1"/>
    <col min="4613" max="4613" width="19.140625" style="5" customWidth="1"/>
    <col min="4614" max="4614" width="0" style="5" hidden="1" customWidth="1"/>
    <col min="4615" max="4615" width="14" style="5" customWidth="1"/>
    <col min="4616" max="4616" width="12.7109375" style="5" customWidth="1"/>
    <col min="4617" max="4862" width="9.140625" style="5"/>
    <col min="4863" max="4863" width="59.7109375" style="5" customWidth="1"/>
    <col min="4864" max="4864" width="7.140625" style="5" customWidth="1"/>
    <col min="4865" max="4867" width="19.28515625" style="5" customWidth="1"/>
    <col min="4868" max="4868" width="0" style="5" hidden="1" customWidth="1"/>
    <col min="4869" max="4869" width="19.140625" style="5" customWidth="1"/>
    <col min="4870" max="4870" width="0" style="5" hidden="1" customWidth="1"/>
    <col min="4871" max="4871" width="14" style="5" customWidth="1"/>
    <col min="4872" max="4872" width="12.7109375" style="5" customWidth="1"/>
    <col min="4873" max="5118" width="9.140625" style="5"/>
    <col min="5119" max="5119" width="59.7109375" style="5" customWidth="1"/>
    <col min="5120" max="5120" width="7.140625" style="5" customWidth="1"/>
    <col min="5121" max="5123" width="19.28515625" style="5" customWidth="1"/>
    <col min="5124" max="5124" width="0" style="5" hidden="1" customWidth="1"/>
    <col min="5125" max="5125" width="19.140625" style="5" customWidth="1"/>
    <col min="5126" max="5126" width="0" style="5" hidden="1" customWidth="1"/>
    <col min="5127" max="5127" width="14" style="5" customWidth="1"/>
    <col min="5128" max="5128" width="12.7109375" style="5" customWidth="1"/>
    <col min="5129" max="5374" width="9.140625" style="5"/>
    <col min="5375" max="5375" width="59.7109375" style="5" customWidth="1"/>
    <col min="5376" max="5376" width="7.140625" style="5" customWidth="1"/>
    <col min="5377" max="5379" width="19.28515625" style="5" customWidth="1"/>
    <col min="5380" max="5380" width="0" style="5" hidden="1" customWidth="1"/>
    <col min="5381" max="5381" width="19.140625" style="5" customWidth="1"/>
    <col min="5382" max="5382" width="0" style="5" hidden="1" customWidth="1"/>
    <col min="5383" max="5383" width="14" style="5" customWidth="1"/>
    <col min="5384" max="5384" width="12.7109375" style="5" customWidth="1"/>
    <col min="5385" max="5630" width="9.140625" style="5"/>
    <col min="5631" max="5631" width="59.7109375" style="5" customWidth="1"/>
    <col min="5632" max="5632" width="7.140625" style="5" customWidth="1"/>
    <col min="5633" max="5635" width="19.28515625" style="5" customWidth="1"/>
    <col min="5636" max="5636" width="0" style="5" hidden="1" customWidth="1"/>
    <col min="5637" max="5637" width="19.140625" style="5" customWidth="1"/>
    <col min="5638" max="5638" width="0" style="5" hidden="1" customWidth="1"/>
    <col min="5639" max="5639" width="14" style="5" customWidth="1"/>
    <col min="5640" max="5640" width="12.7109375" style="5" customWidth="1"/>
    <col min="5641" max="5886" width="9.140625" style="5"/>
    <col min="5887" max="5887" width="59.7109375" style="5" customWidth="1"/>
    <col min="5888" max="5888" width="7.140625" style="5" customWidth="1"/>
    <col min="5889" max="5891" width="19.28515625" style="5" customWidth="1"/>
    <col min="5892" max="5892" width="0" style="5" hidden="1" customWidth="1"/>
    <col min="5893" max="5893" width="19.140625" style="5" customWidth="1"/>
    <col min="5894" max="5894" width="0" style="5" hidden="1" customWidth="1"/>
    <col min="5895" max="5895" width="14" style="5" customWidth="1"/>
    <col min="5896" max="5896" width="12.7109375" style="5" customWidth="1"/>
    <col min="5897" max="6142" width="9.140625" style="5"/>
    <col min="6143" max="6143" width="59.7109375" style="5" customWidth="1"/>
    <col min="6144" max="6144" width="7.140625" style="5" customWidth="1"/>
    <col min="6145" max="6147" width="19.28515625" style="5" customWidth="1"/>
    <col min="6148" max="6148" width="0" style="5" hidden="1" customWidth="1"/>
    <col min="6149" max="6149" width="19.140625" style="5" customWidth="1"/>
    <col min="6150" max="6150" width="0" style="5" hidden="1" customWidth="1"/>
    <col min="6151" max="6151" width="14" style="5" customWidth="1"/>
    <col min="6152" max="6152" width="12.7109375" style="5" customWidth="1"/>
    <col min="6153" max="6398" width="9.140625" style="5"/>
    <col min="6399" max="6399" width="59.7109375" style="5" customWidth="1"/>
    <col min="6400" max="6400" width="7.140625" style="5" customWidth="1"/>
    <col min="6401" max="6403" width="19.28515625" style="5" customWidth="1"/>
    <col min="6404" max="6404" width="0" style="5" hidden="1" customWidth="1"/>
    <col min="6405" max="6405" width="19.140625" style="5" customWidth="1"/>
    <col min="6406" max="6406" width="0" style="5" hidden="1" customWidth="1"/>
    <col min="6407" max="6407" width="14" style="5" customWidth="1"/>
    <col min="6408" max="6408" width="12.7109375" style="5" customWidth="1"/>
    <col min="6409" max="6654" width="9.140625" style="5"/>
    <col min="6655" max="6655" width="59.7109375" style="5" customWidth="1"/>
    <col min="6656" max="6656" width="7.140625" style="5" customWidth="1"/>
    <col min="6657" max="6659" width="19.28515625" style="5" customWidth="1"/>
    <col min="6660" max="6660" width="0" style="5" hidden="1" customWidth="1"/>
    <col min="6661" max="6661" width="19.140625" style="5" customWidth="1"/>
    <col min="6662" max="6662" width="0" style="5" hidden="1" customWidth="1"/>
    <col min="6663" max="6663" width="14" style="5" customWidth="1"/>
    <col min="6664" max="6664" width="12.7109375" style="5" customWidth="1"/>
    <col min="6665" max="6910" width="9.140625" style="5"/>
    <col min="6911" max="6911" width="59.7109375" style="5" customWidth="1"/>
    <col min="6912" max="6912" width="7.140625" style="5" customWidth="1"/>
    <col min="6913" max="6915" width="19.28515625" style="5" customWidth="1"/>
    <col min="6916" max="6916" width="0" style="5" hidden="1" customWidth="1"/>
    <col min="6917" max="6917" width="19.140625" style="5" customWidth="1"/>
    <col min="6918" max="6918" width="0" style="5" hidden="1" customWidth="1"/>
    <col min="6919" max="6919" width="14" style="5" customWidth="1"/>
    <col min="6920" max="6920" width="12.7109375" style="5" customWidth="1"/>
    <col min="6921" max="7166" width="9.140625" style="5"/>
    <col min="7167" max="7167" width="59.7109375" style="5" customWidth="1"/>
    <col min="7168" max="7168" width="7.140625" style="5" customWidth="1"/>
    <col min="7169" max="7171" width="19.28515625" style="5" customWidth="1"/>
    <col min="7172" max="7172" width="0" style="5" hidden="1" customWidth="1"/>
    <col min="7173" max="7173" width="19.140625" style="5" customWidth="1"/>
    <col min="7174" max="7174" width="0" style="5" hidden="1" customWidth="1"/>
    <col min="7175" max="7175" width="14" style="5" customWidth="1"/>
    <col min="7176" max="7176" width="12.7109375" style="5" customWidth="1"/>
    <col min="7177" max="7422" width="9.140625" style="5"/>
    <col min="7423" max="7423" width="59.7109375" style="5" customWidth="1"/>
    <col min="7424" max="7424" width="7.140625" style="5" customWidth="1"/>
    <col min="7425" max="7427" width="19.28515625" style="5" customWidth="1"/>
    <col min="7428" max="7428" width="0" style="5" hidden="1" customWidth="1"/>
    <col min="7429" max="7429" width="19.140625" style="5" customWidth="1"/>
    <col min="7430" max="7430" width="0" style="5" hidden="1" customWidth="1"/>
    <col min="7431" max="7431" width="14" style="5" customWidth="1"/>
    <col min="7432" max="7432" width="12.7109375" style="5" customWidth="1"/>
    <col min="7433" max="7678" width="9.140625" style="5"/>
    <col min="7679" max="7679" width="59.7109375" style="5" customWidth="1"/>
    <col min="7680" max="7680" width="7.140625" style="5" customWidth="1"/>
    <col min="7681" max="7683" width="19.28515625" style="5" customWidth="1"/>
    <col min="7684" max="7684" width="0" style="5" hidden="1" customWidth="1"/>
    <col min="7685" max="7685" width="19.140625" style="5" customWidth="1"/>
    <col min="7686" max="7686" width="0" style="5" hidden="1" customWidth="1"/>
    <col min="7687" max="7687" width="14" style="5" customWidth="1"/>
    <col min="7688" max="7688" width="12.7109375" style="5" customWidth="1"/>
    <col min="7689" max="7934" width="9.140625" style="5"/>
    <col min="7935" max="7935" width="59.7109375" style="5" customWidth="1"/>
    <col min="7936" max="7936" width="7.140625" style="5" customWidth="1"/>
    <col min="7937" max="7939" width="19.28515625" style="5" customWidth="1"/>
    <col min="7940" max="7940" width="0" style="5" hidden="1" customWidth="1"/>
    <col min="7941" max="7941" width="19.140625" style="5" customWidth="1"/>
    <col min="7942" max="7942" width="0" style="5" hidden="1" customWidth="1"/>
    <col min="7943" max="7943" width="14" style="5" customWidth="1"/>
    <col min="7944" max="7944" width="12.7109375" style="5" customWidth="1"/>
    <col min="7945" max="8190" width="9.140625" style="5"/>
    <col min="8191" max="8191" width="59.7109375" style="5" customWidth="1"/>
    <col min="8192" max="8192" width="7.140625" style="5" customWidth="1"/>
    <col min="8193" max="8195" width="19.28515625" style="5" customWidth="1"/>
    <col min="8196" max="8196" width="0" style="5" hidden="1" customWidth="1"/>
    <col min="8197" max="8197" width="19.140625" style="5" customWidth="1"/>
    <col min="8198" max="8198" width="0" style="5" hidden="1" customWidth="1"/>
    <col min="8199" max="8199" width="14" style="5" customWidth="1"/>
    <col min="8200" max="8200" width="12.7109375" style="5" customWidth="1"/>
    <col min="8201" max="8446" width="9.140625" style="5"/>
    <col min="8447" max="8447" width="59.7109375" style="5" customWidth="1"/>
    <col min="8448" max="8448" width="7.140625" style="5" customWidth="1"/>
    <col min="8449" max="8451" width="19.28515625" style="5" customWidth="1"/>
    <col min="8452" max="8452" width="0" style="5" hidden="1" customWidth="1"/>
    <col min="8453" max="8453" width="19.140625" style="5" customWidth="1"/>
    <col min="8454" max="8454" width="0" style="5" hidden="1" customWidth="1"/>
    <col min="8455" max="8455" width="14" style="5" customWidth="1"/>
    <col min="8456" max="8456" width="12.7109375" style="5" customWidth="1"/>
    <col min="8457" max="8702" width="9.140625" style="5"/>
    <col min="8703" max="8703" width="59.7109375" style="5" customWidth="1"/>
    <col min="8704" max="8704" width="7.140625" style="5" customWidth="1"/>
    <col min="8705" max="8707" width="19.28515625" style="5" customWidth="1"/>
    <col min="8708" max="8708" width="0" style="5" hidden="1" customWidth="1"/>
    <col min="8709" max="8709" width="19.140625" style="5" customWidth="1"/>
    <col min="8710" max="8710" width="0" style="5" hidden="1" customWidth="1"/>
    <col min="8711" max="8711" width="14" style="5" customWidth="1"/>
    <col min="8712" max="8712" width="12.7109375" style="5" customWidth="1"/>
    <col min="8713" max="8958" width="9.140625" style="5"/>
    <col min="8959" max="8959" width="59.7109375" style="5" customWidth="1"/>
    <col min="8960" max="8960" width="7.140625" style="5" customWidth="1"/>
    <col min="8961" max="8963" width="19.28515625" style="5" customWidth="1"/>
    <col min="8964" max="8964" width="0" style="5" hidden="1" customWidth="1"/>
    <col min="8965" max="8965" width="19.140625" style="5" customWidth="1"/>
    <col min="8966" max="8966" width="0" style="5" hidden="1" customWidth="1"/>
    <col min="8967" max="8967" width="14" style="5" customWidth="1"/>
    <col min="8968" max="8968" width="12.7109375" style="5" customWidth="1"/>
    <col min="8969" max="9214" width="9.140625" style="5"/>
    <col min="9215" max="9215" width="59.7109375" style="5" customWidth="1"/>
    <col min="9216" max="9216" width="7.140625" style="5" customWidth="1"/>
    <col min="9217" max="9219" width="19.28515625" style="5" customWidth="1"/>
    <col min="9220" max="9220" width="0" style="5" hidden="1" customWidth="1"/>
    <col min="9221" max="9221" width="19.140625" style="5" customWidth="1"/>
    <col min="9222" max="9222" width="0" style="5" hidden="1" customWidth="1"/>
    <col min="9223" max="9223" width="14" style="5" customWidth="1"/>
    <col min="9224" max="9224" width="12.7109375" style="5" customWidth="1"/>
    <col min="9225" max="9470" width="9.140625" style="5"/>
    <col min="9471" max="9471" width="59.7109375" style="5" customWidth="1"/>
    <col min="9472" max="9472" width="7.140625" style="5" customWidth="1"/>
    <col min="9473" max="9475" width="19.28515625" style="5" customWidth="1"/>
    <col min="9476" max="9476" width="0" style="5" hidden="1" customWidth="1"/>
    <col min="9477" max="9477" width="19.140625" style="5" customWidth="1"/>
    <col min="9478" max="9478" width="0" style="5" hidden="1" customWidth="1"/>
    <col min="9479" max="9479" width="14" style="5" customWidth="1"/>
    <col min="9480" max="9480" width="12.7109375" style="5" customWidth="1"/>
    <col min="9481" max="9726" width="9.140625" style="5"/>
    <col min="9727" max="9727" width="59.7109375" style="5" customWidth="1"/>
    <col min="9728" max="9728" width="7.140625" style="5" customWidth="1"/>
    <col min="9729" max="9731" width="19.28515625" style="5" customWidth="1"/>
    <col min="9732" max="9732" width="0" style="5" hidden="1" customWidth="1"/>
    <col min="9733" max="9733" width="19.140625" style="5" customWidth="1"/>
    <col min="9734" max="9734" width="0" style="5" hidden="1" customWidth="1"/>
    <col min="9735" max="9735" width="14" style="5" customWidth="1"/>
    <col min="9736" max="9736" width="12.7109375" style="5" customWidth="1"/>
    <col min="9737" max="9982" width="9.140625" style="5"/>
    <col min="9983" max="9983" width="59.7109375" style="5" customWidth="1"/>
    <col min="9984" max="9984" width="7.140625" style="5" customWidth="1"/>
    <col min="9985" max="9987" width="19.28515625" style="5" customWidth="1"/>
    <col min="9988" max="9988" width="0" style="5" hidden="1" customWidth="1"/>
    <col min="9989" max="9989" width="19.140625" style="5" customWidth="1"/>
    <col min="9990" max="9990" width="0" style="5" hidden="1" customWidth="1"/>
    <col min="9991" max="9991" width="14" style="5" customWidth="1"/>
    <col min="9992" max="9992" width="12.7109375" style="5" customWidth="1"/>
    <col min="9993" max="10238" width="9.140625" style="5"/>
    <col min="10239" max="10239" width="59.7109375" style="5" customWidth="1"/>
    <col min="10240" max="10240" width="7.140625" style="5" customWidth="1"/>
    <col min="10241" max="10243" width="19.28515625" style="5" customWidth="1"/>
    <col min="10244" max="10244" width="0" style="5" hidden="1" customWidth="1"/>
    <col min="10245" max="10245" width="19.140625" style="5" customWidth="1"/>
    <col min="10246" max="10246" width="0" style="5" hidden="1" customWidth="1"/>
    <col min="10247" max="10247" width="14" style="5" customWidth="1"/>
    <col min="10248" max="10248" width="12.7109375" style="5" customWidth="1"/>
    <col min="10249" max="10494" width="9.140625" style="5"/>
    <col min="10495" max="10495" width="59.7109375" style="5" customWidth="1"/>
    <col min="10496" max="10496" width="7.140625" style="5" customWidth="1"/>
    <col min="10497" max="10499" width="19.28515625" style="5" customWidth="1"/>
    <col min="10500" max="10500" width="0" style="5" hidden="1" customWidth="1"/>
    <col min="10501" max="10501" width="19.140625" style="5" customWidth="1"/>
    <col min="10502" max="10502" width="0" style="5" hidden="1" customWidth="1"/>
    <col min="10503" max="10503" width="14" style="5" customWidth="1"/>
    <col min="10504" max="10504" width="12.7109375" style="5" customWidth="1"/>
    <col min="10505" max="10750" width="9.140625" style="5"/>
    <col min="10751" max="10751" width="59.7109375" style="5" customWidth="1"/>
    <col min="10752" max="10752" width="7.140625" style="5" customWidth="1"/>
    <col min="10753" max="10755" width="19.28515625" style="5" customWidth="1"/>
    <col min="10756" max="10756" width="0" style="5" hidden="1" customWidth="1"/>
    <col min="10757" max="10757" width="19.140625" style="5" customWidth="1"/>
    <col min="10758" max="10758" width="0" style="5" hidden="1" customWidth="1"/>
    <col min="10759" max="10759" width="14" style="5" customWidth="1"/>
    <col min="10760" max="10760" width="12.7109375" style="5" customWidth="1"/>
    <col min="10761" max="11006" width="9.140625" style="5"/>
    <col min="11007" max="11007" width="59.7109375" style="5" customWidth="1"/>
    <col min="11008" max="11008" width="7.140625" style="5" customWidth="1"/>
    <col min="11009" max="11011" width="19.28515625" style="5" customWidth="1"/>
    <col min="11012" max="11012" width="0" style="5" hidden="1" customWidth="1"/>
    <col min="11013" max="11013" width="19.140625" style="5" customWidth="1"/>
    <col min="11014" max="11014" width="0" style="5" hidden="1" customWidth="1"/>
    <col min="11015" max="11015" width="14" style="5" customWidth="1"/>
    <col min="11016" max="11016" width="12.7109375" style="5" customWidth="1"/>
    <col min="11017" max="11262" width="9.140625" style="5"/>
    <col min="11263" max="11263" width="59.7109375" style="5" customWidth="1"/>
    <col min="11264" max="11264" width="7.140625" style="5" customWidth="1"/>
    <col min="11265" max="11267" width="19.28515625" style="5" customWidth="1"/>
    <col min="11268" max="11268" width="0" style="5" hidden="1" customWidth="1"/>
    <col min="11269" max="11269" width="19.140625" style="5" customWidth="1"/>
    <col min="11270" max="11270" width="0" style="5" hidden="1" customWidth="1"/>
    <col min="11271" max="11271" width="14" style="5" customWidth="1"/>
    <col min="11272" max="11272" width="12.7109375" style="5" customWidth="1"/>
    <col min="11273" max="11518" width="9.140625" style="5"/>
    <col min="11519" max="11519" width="59.7109375" style="5" customWidth="1"/>
    <col min="11520" max="11520" width="7.140625" style="5" customWidth="1"/>
    <col min="11521" max="11523" width="19.28515625" style="5" customWidth="1"/>
    <col min="11524" max="11524" width="0" style="5" hidden="1" customWidth="1"/>
    <col min="11525" max="11525" width="19.140625" style="5" customWidth="1"/>
    <col min="11526" max="11526" width="0" style="5" hidden="1" customWidth="1"/>
    <col min="11527" max="11527" width="14" style="5" customWidth="1"/>
    <col min="11528" max="11528" width="12.7109375" style="5" customWidth="1"/>
    <col min="11529" max="11774" width="9.140625" style="5"/>
    <col min="11775" max="11775" width="59.7109375" style="5" customWidth="1"/>
    <col min="11776" max="11776" width="7.140625" style="5" customWidth="1"/>
    <col min="11777" max="11779" width="19.28515625" style="5" customWidth="1"/>
    <col min="11780" max="11780" width="0" style="5" hidden="1" customWidth="1"/>
    <col min="11781" max="11781" width="19.140625" style="5" customWidth="1"/>
    <col min="11782" max="11782" width="0" style="5" hidden="1" customWidth="1"/>
    <col min="11783" max="11783" width="14" style="5" customWidth="1"/>
    <col min="11784" max="11784" width="12.7109375" style="5" customWidth="1"/>
    <col min="11785" max="12030" width="9.140625" style="5"/>
    <col min="12031" max="12031" width="59.7109375" style="5" customWidth="1"/>
    <col min="12032" max="12032" width="7.140625" style="5" customWidth="1"/>
    <col min="12033" max="12035" width="19.28515625" style="5" customWidth="1"/>
    <col min="12036" max="12036" width="0" style="5" hidden="1" customWidth="1"/>
    <col min="12037" max="12037" width="19.140625" style="5" customWidth="1"/>
    <col min="12038" max="12038" width="0" style="5" hidden="1" customWidth="1"/>
    <col min="12039" max="12039" width="14" style="5" customWidth="1"/>
    <col min="12040" max="12040" width="12.7109375" style="5" customWidth="1"/>
    <col min="12041" max="12286" width="9.140625" style="5"/>
    <col min="12287" max="12287" width="59.7109375" style="5" customWidth="1"/>
    <col min="12288" max="12288" width="7.140625" style="5" customWidth="1"/>
    <col min="12289" max="12291" width="19.28515625" style="5" customWidth="1"/>
    <col min="12292" max="12292" width="0" style="5" hidden="1" customWidth="1"/>
    <col min="12293" max="12293" width="19.140625" style="5" customWidth="1"/>
    <col min="12294" max="12294" width="0" style="5" hidden="1" customWidth="1"/>
    <col min="12295" max="12295" width="14" style="5" customWidth="1"/>
    <col min="12296" max="12296" width="12.7109375" style="5" customWidth="1"/>
    <col min="12297" max="12542" width="9.140625" style="5"/>
    <col min="12543" max="12543" width="59.7109375" style="5" customWidth="1"/>
    <col min="12544" max="12544" width="7.140625" style="5" customWidth="1"/>
    <col min="12545" max="12547" width="19.28515625" style="5" customWidth="1"/>
    <col min="12548" max="12548" width="0" style="5" hidden="1" customWidth="1"/>
    <col min="12549" max="12549" width="19.140625" style="5" customWidth="1"/>
    <col min="12550" max="12550" width="0" style="5" hidden="1" customWidth="1"/>
    <col min="12551" max="12551" width="14" style="5" customWidth="1"/>
    <col min="12552" max="12552" width="12.7109375" style="5" customWidth="1"/>
    <col min="12553" max="12798" width="9.140625" style="5"/>
    <col min="12799" max="12799" width="59.7109375" style="5" customWidth="1"/>
    <col min="12800" max="12800" width="7.140625" style="5" customWidth="1"/>
    <col min="12801" max="12803" width="19.28515625" style="5" customWidth="1"/>
    <col min="12804" max="12804" width="0" style="5" hidden="1" customWidth="1"/>
    <col min="12805" max="12805" width="19.140625" style="5" customWidth="1"/>
    <col min="12806" max="12806" width="0" style="5" hidden="1" customWidth="1"/>
    <col min="12807" max="12807" width="14" style="5" customWidth="1"/>
    <col min="12808" max="12808" width="12.7109375" style="5" customWidth="1"/>
    <col min="12809" max="13054" width="9.140625" style="5"/>
    <col min="13055" max="13055" width="59.7109375" style="5" customWidth="1"/>
    <col min="13056" max="13056" width="7.140625" style="5" customWidth="1"/>
    <col min="13057" max="13059" width="19.28515625" style="5" customWidth="1"/>
    <col min="13060" max="13060" width="0" style="5" hidden="1" customWidth="1"/>
    <col min="13061" max="13061" width="19.140625" style="5" customWidth="1"/>
    <col min="13062" max="13062" width="0" style="5" hidden="1" customWidth="1"/>
    <col min="13063" max="13063" width="14" style="5" customWidth="1"/>
    <col min="13064" max="13064" width="12.7109375" style="5" customWidth="1"/>
    <col min="13065" max="13310" width="9.140625" style="5"/>
    <col min="13311" max="13311" width="59.7109375" style="5" customWidth="1"/>
    <col min="13312" max="13312" width="7.140625" style="5" customWidth="1"/>
    <col min="13313" max="13315" width="19.28515625" style="5" customWidth="1"/>
    <col min="13316" max="13316" width="0" style="5" hidden="1" customWidth="1"/>
    <col min="13317" max="13317" width="19.140625" style="5" customWidth="1"/>
    <col min="13318" max="13318" width="0" style="5" hidden="1" customWidth="1"/>
    <col min="13319" max="13319" width="14" style="5" customWidth="1"/>
    <col min="13320" max="13320" width="12.7109375" style="5" customWidth="1"/>
    <col min="13321" max="13566" width="9.140625" style="5"/>
    <col min="13567" max="13567" width="59.7109375" style="5" customWidth="1"/>
    <col min="13568" max="13568" width="7.140625" style="5" customWidth="1"/>
    <col min="13569" max="13571" width="19.28515625" style="5" customWidth="1"/>
    <col min="13572" max="13572" width="0" style="5" hidden="1" customWidth="1"/>
    <col min="13573" max="13573" width="19.140625" style="5" customWidth="1"/>
    <col min="13574" max="13574" width="0" style="5" hidden="1" customWidth="1"/>
    <col min="13575" max="13575" width="14" style="5" customWidth="1"/>
    <col min="13576" max="13576" width="12.7109375" style="5" customWidth="1"/>
    <col min="13577" max="13822" width="9.140625" style="5"/>
    <col min="13823" max="13823" width="59.7109375" style="5" customWidth="1"/>
    <col min="13824" max="13824" width="7.140625" style="5" customWidth="1"/>
    <col min="13825" max="13827" width="19.28515625" style="5" customWidth="1"/>
    <col min="13828" max="13828" width="0" style="5" hidden="1" customWidth="1"/>
    <col min="13829" max="13829" width="19.140625" style="5" customWidth="1"/>
    <col min="13830" max="13830" width="0" style="5" hidden="1" customWidth="1"/>
    <col min="13831" max="13831" width="14" style="5" customWidth="1"/>
    <col min="13832" max="13832" width="12.7109375" style="5" customWidth="1"/>
    <col min="13833" max="14078" width="9.140625" style="5"/>
    <col min="14079" max="14079" width="59.7109375" style="5" customWidth="1"/>
    <col min="14080" max="14080" width="7.140625" style="5" customWidth="1"/>
    <col min="14081" max="14083" width="19.28515625" style="5" customWidth="1"/>
    <col min="14084" max="14084" width="0" style="5" hidden="1" customWidth="1"/>
    <col min="14085" max="14085" width="19.140625" style="5" customWidth="1"/>
    <col min="14086" max="14086" width="0" style="5" hidden="1" customWidth="1"/>
    <col min="14087" max="14087" width="14" style="5" customWidth="1"/>
    <col min="14088" max="14088" width="12.7109375" style="5" customWidth="1"/>
    <col min="14089" max="14334" width="9.140625" style="5"/>
    <col min="14335" max="14335" width="59.7109375" style="5" customWidth="1"/>
    <col min="14336" max="14336" width="7.140625" style="5" customWidth="1"/>
    <col min="14337" max="14339" width="19.28515625" style="5" customWidth="1"/>
    <col min="14340" max="14340" width="0" style="5" hidden="1" customWidth="1"/>
    <col min="14341" max="14341" width="19.140625" style="5" customWidth="1"/>
    <col min="14342" max="14342" width="0" style="5" hidden="1" customWidth="1"/>
    <col min="14343" max="14343" width="14" style="5" customWidth="1"/>
    <col min="14344" max="14344" width="12.7109375" style="5" customWidth="1"/>
    <col min="14345" max="14590" width="9.140625" style="5"/>
    <col min="14591" max="14591" width="59.7109375" style="5" customWidth="1"/>
    <col min="14592" max="14592" width="7.140625" style="5" customWidth="1"/>
    <col min="14593" max="14595" width="19.28515625" style="5" customWidth="1"/>
    <col min="14596" max="14596" width="0" style="5" hidden="1" customWidth="1"/>
    <col min="14597" max="14597" width="19.140625" style="5" customWidth="1"/>
    <col min="14598" max="14598" width="0" style="5" hidden="1" customWidth="1"/>
    <col min="14599" max="14599" width="14" style="5" customWidth="1"/>
    <col min="14600" max="14600" width="12.7109375" style="5" customWidth="1"/>
    <col min="14601" max="14846" width="9.140625" style="5"/>
    <col min="14847" max="14847" width="59.7109375" style="5" customWidth="1"/>
    <col min="14848" max="14848" width="7.140625" style="5" customWidth="1"/>
    <col min="14849" max="14851" width="19.28515625" style="5" customWidth="1"/>
    <col min="14852" max="14852" width="0" style="5" hidden="1" customWidth="1"/>
    <col min="14853" max="14853" width="19.140625" style="5" customWidth="1"/>
    <col min="14854" max="14854" width="0" style="5" hidden="1" customWidth="1"/>
    <col min="14855" max="14855" width="14" style="5" customWidth="1"/>
    <col min="14856" max="14856" width="12.7109375" style="5" customWidth="1"/>
    <col min="14857" max="15102" width="9.140625" style="5"/>
    <col min="15103" max="15103" width="59.7109375" style="5" customWidth="1"/>
    <col min="15104" max="15104" width="7.140625" style="5" customWidth="1"/>
    <col min="15105" max="15107" width="19.28515625" style="5" customWidth="1"/>
    <col min="15108" max="15108" width="0" style="5" hidden="1" customWidth="1"/>
    <col min="15109" max="15109" width="19.140625" style="5" customWidth="1"/>
    <col min="15110" max="15110" width="0" style="5" hidden="1" customWidth="1"/>
    <col min="15111" max="15111" width="14" style="5" customWidth="1"/>
    <col min="15112" max="15112" width="12.7109375" style="5" customWidth="1"/>
    <col min="15113" max="15358" width="9.140625" style="5"/>
    <col min="15359" max="15359" width="59.7109375" style="5" customWidth="1"/>
    <col min="15360" max="15360" width="7.140625" style="5" customWidth="1"/>
    <col min="15361" max="15363" width="19.28515625" style="5" customWidth="1"/>
    <col min="15364" max="15364" width="0" style="5" hidden="1" customWidth="1"/>
    <col min="15365" max="15365" width="19.140625" style="5" customWidth="1"/>
    <col min="15366" max="15366" width="0" style="5" hidden="1" customWidth="1"/>
    <col min="15367" max="15367" width="14" style="5" customWidth="1"/>
    <col min="15368" max="15368" width="12.7109375" style="5" customWidth="1"/>
    <col min="15369" max="15614" width="9.140625" style="5"/>
    <col min="15615" max="15615" width="59.7109375" style="5" customWidth="1"/>
    <col min="15616" max="15616" width="7.140625" style="5" customWidth="1"/>
    <col min="15617" max="15619" width="19.28515625" style="5" customWidth="1"/>
    <col min="15620" max="15620" width="0" style="5" hidden="1" customWidth="1"/>
    <col min="15621" max="15621" width="19.140625" style="5" customWidth="1"/>
    <col min="15622" max="15622" width="0" style="5" hidden="1" customWidth="1"/>
    <col min="15623" max="15623" width="14" style="5" customWidth="1"/>
    <col min="15624" max="15624" width="12.7109375" style="5" customWidth="1"/>
    <col min="15625" max="15870" width="9.140625" style="5"/>
    <col min="15871" max="15871" width="59.7109375" style="5" customWidth="1"/>
    <col min="15872" max="15872" width="7.140625" style="5" customWidth="1"/>
    <col min="15873" max="15875" width="19.28515625" style="5" customWidth="1"/>
    <col min="15876" max="15876" width="0" style="5" hidden="1" customWidth="1"/>
    <col min="15877" max="15877" width="19.140625" style="5" customWidth="1"/>
    <col min="15878" max="15878" width="0" style="5" hidden="1" customWidth="1"/>
    <col min="15879" max="15879" width="14" style="5" customWidth="1"/>
    <col min="15880" max="15880" width="12.7109375" style="5" customWidth="1"/>
    <col min="15881" max="16126" width="9.140625" style="5"/>
    <col min="16127" max="16127" width="59.7109375" style="5" customWidth="1"/>
    <col min="16128" max="16128" width="7.140625" style="5" customWidth="1"/>
    <col min="16129" max="16131" width="19.28515625" style="5" customWidth="1"/>
    <col min="16132" max="16132" width="0" style="5" hidden="1" customWidth="1"/>
    <col min="16133" max="16133" width="19.140625" style="5" customWidth="1"/>
    <col min="16134" max="16134" width="0" style="5" hidden="1" customWidth="1"/>
    <col min="16135" max="16135" width="14" style="5" customWidth="1"/>
    <col min="16136" max="16136" width="12.7109375" style="5" customWidth="1"/>
    <col min="16137" max="16384" width="9.140625" style="5"/>
  </cols>
  <sheetData>
    <row r="1" spans="1:8" ht="8.25" customHeight="1" x14ac:dyDescent="0.25">
      <c r="A1" s="2"/>
      <c r="B1" s="3"/>
      <c r="C1" s="3"/>
      <c r="D1" s="3"/>
      <c r="E1" s="3"/>
      <c r="F1" s="3"/>
    </row>
    <row r="2" spans="1:8" ht="36" customHeight="1" x14ac:dyDescent="0.25">
      <c r="A2" s="29" t="s">
        <v>104</v>
      </c>
      <c r="B2" s="29"/>
      <c r="C2" s="29"/>
      <c r="D2" s="29"/>
      <c r="E2" s="29"/>
      <c r="F2" s="29"/>
      <c r="G2" s="29"/>
      <c r="H2" s="29"/>
    </row>
    <row r="3" spans="1:8" ht="15.75" x14ac:dyDescent="0.25">
      <c r="A3" s="6"/>
      <c r="B3" s="6"/>
      <c r="C3" s="6"/>
      <c r="D3" s="6"/>
      <c r="E3" s="7"/>
      <c r="F3" s="8"/>
      <c r="G3" s="30" t="s">
        <v>0</v>
      </c>
      <c r="H3" s="30"/>
    </row>
    <row r="4" spans="1:8" s="1" customFormat="1" ht="22.5" customHeight="1" x14ac:dyDescent="0.25">
      <c r="A4" s="31" t="s">
        <v>1</v>
      </c>
      <c r="B4" s="31" t="s">
        <v>2</v>
      </c>
      <c r="C4" s="32" t="s">
        <v>97</v>
      </c>
      <c r="D4" s="31" t="s">
        <v>98</v>
      </c>
      <c r="E4" s="32" t="s">
        <v>99</v>
      </c>
      <c r="F4" s="32" t="s">
        <v>100</v>
      </c>
      <c r="G4" s="32" t="s">
        <v>3</v>
      </c>
      <c r="H4" s="33" t="s">
        <v>101</v>
      </c>
    </row>
    <row r="5" spans="1:8" s="1" customFormat="1" ht="46.5" customHeight="1" x14ac:dyDescent="0.25">
      <c r="A5" s="31"/>
      <c r="B5" s="31"/>
      <c r="C5" s="32"/>
      <c r="D5" s="31"/>
      <c r="E5" s="32"/>
      <c r="F5" s="32"/>
      <c r="G5" s="32"/>
      <c r="H5" s="33"/>
    </row>
    <row r="6" spans="1:8" ht="15.75" x14ac:dyDescent="0.25">
      <c r="A6" s="9" t="s">
        <v>4</v>
      </c>
      <c r="B6" s="10" t="s">
        <v>5</v>
      </c>
      <c r="C6" s="11">
        <f>SUM(C7:C14)</f>
        <v>5711798.3799999999</v>
      </c>
      <c r="D6" s="11">
        <f>SUM(D7:D14)</f>
        <v>34032628</v>
      </c>
      <c r="E6" s="11">
        <f>SUM(E7:E14)</f>
        <v>34304282</v>
      </c>
      <c r="F6" s="11">
        <f>SUM(F7:F14)</f>
        <v>7046975.8399999999</v>
      </c>
      <c r="G6" s="12">
        <f>F6/E6*100</f>
        <v>20.542554541733303</v>
      </c>
      <c r="H6" s="12">
        <f>F6/C6*100</f>
        <v>123.37578064161292</v>
      </c>
    </row>
    <row r="7" spans="1:8" ht="33.75" hidden="1" customHeight="1" x14ac:dyDescent="0.25">
      <c r="A7" s="13" t="s">
        <v>6</v>
      </c>
      <c r="B7" s="14" t="s">
        <v>7</v>
      </c>
      <c r="C7" s="15"/>
      <c r="D7" s="15"/>
      <c r="E7" s="15"/>
      <c r="F7" s="15"/>
      <c r="G7" s="16"/>
      <c r="H7" s="16" t="e">
        <f>F7/C7*100</f>
        <v>#DIV/0!</v>
      </c>
    </row>
    <row r="8" spans="1:8" ht="47.25" x14ac:dyDescent="0.25">
      <c r="A8" s="13" t="s">
        <v>8</v>
      </c>
      <c r="B8" s="14" t="s">
        <v>9</v>
      </c>
      <c r="C8" s="15">
        <v>59136.46</v>
      </c>
      <c r="D8" s="15">
        <v>348200</v>
      </c>
      <c r="E8" s="15">
        <v>348200</v>
      </c>
      <c r="F8" s="15">
        <v>77460.41</v>
      </c>
      <c r="G8" s="16">
        <f t="shared" ref="G8:G50" si="0">F8/D8*100</f>
        <v>22.24595347501436</v>
      </c>
      <c r="H8" s="16">
        <f>F8/C8*100</f>
        <v>130.9858757186345</v>
      </c>
    </row>
    <row r="9" spans="1:8" ht="47.25" customHeight="1" x14ac:dyDescent="0.25">
      <c r="A9" s="13" t="s">
        <v>10</v>
      </c>
      <c r="B9" s="14" t="s">
        <v>11</v>
      </c>
      <c r="C9" s="15">
        <v>3740339.75</v>
      </c>
      <c r="D9" s="15">
        <v>22800652</v>
      </c>
      <c r="E9" s="15">
        <v>22800652</v>
      </c>
      <c r="F9" s="15">
        <v>4661754.78</v>
      </c>
      <c r="G9" s="16">
        <f t="shared" si="0"/>
        <v>20.4457082192211</v>
      </c>
      <c r="H9" s="16">
        <f>F9/C9*100</f>
        <v>124.63452765220057</v>
      </c>
    </row>
    <row r="10" spans="1:8" ht="15.75" customHeight="1" x14ac:dyDescent="0.25">
      <c r="A10" s="13" t="s">
        <v>12</v>
      </c>
      <c r="B10" s="14" t="s">
        <v>13</v>
      </c>
      <c r="C10" s="15"/>
      <c r="D10" s="15">
        <v>6640</v>
      </c>
      <c r="E10" s="15">
        <v>6640</v>
      </c>
      <c r="F10" s="15"/>
      <c r="G10" s="16">
        <f t="shared" si="0"/>
        <v>0</v>
      </c>
      <c r="H10" s="16"/>
    </row>
    <row r="11" spans="1:8" ht="47.25" x14ac:dyDescent="0.25">
      <c r="A11" s="13" t="s">
        <v>14</v>
      </c>
      <c r="B11" s="14" t="s">
        <v>15</v>
      </c>
      <c r="C11" s="15">
        <v>1103424.7</v>
      </c>
      <c r="D11" s="15">
        <v>6308600</v>
      </c>
      <c r="E11" s="15">
        <v>6308600</v>
      </c>
      <c r="F11" s="15">
        <v>1445751.43</v>
      </c>
      <c r="G11" s="16">
        <f t="shared" si="0"/>
        <v>22.917151665979773</v>
      </c>
      <c r="H11" s="16">
        <f>F11/C11*100</f>
        <v>131.02402275388616</v>
      </c>
    </row>
    <row r="12" spans="1:8" ht="15.75" hidden="1" customHeight="1" x14ac:dyDescent="0.25">
      <c r="A12" s="13" t="s">
        <v>16</v>
      </c>
      <c r="B12" s="14" t="s">
        <v>17</v>
      </c>
      <c r="C12" s="15"/>
      <c r="D12" s="15">
        <v>0</v>
      </c>
      <c r="E12" s="15">
        <v>0</v>
      </c>
      <c r="F12" s="15"/>
      <c r="G12" s="16" t="e">
        <f t="shared" si="0"/>
        <v>#DIV/0!</v>
      </c>
      <c r="H12" s="16" t="e">
        <f t="shared" ref="H12" si="1">F12/C12*100</f>
        <v>#DIV/0!</v>
      </c>
    </row>
    <row r="13" spans="1:8" ht="15.75" x14ac:dyDescent="0.25">
      <c r="A13" s="13" t="s">
        <v>18</v>
      </c>
      <c r="B13" s="14" t="s">
        <v>19</v>
      </c>
      <c r="C13" s="15"/>
      <c r="D13" s="15">
        <v>475000</v>
      </c>
      <c r="E13" s="15">
        <v>475000</v>
      </c>
      <c r="F13" s="15"/>
      <c r="G13" s="16">
        <f t="shared" si="0"/>
        <v>0</v>
      </c>
      <c r="H13" s="16"/>
    </row>
    <row r="14" spans="1:8" ht="15.75" x14ac:dyDescent="0.25">
      <c r="A14" s="13" t="s">
        <v>20</v>
      </c>
      <c r="B14" s="14" t="s">
        <v>21</v>
      </c>
      <c r="C14" s="15">
        <v>808897.47</v>
      </c>
      <c r="D14" s="15">
        <f>4365190-271654</f>
        <v>4093536</v>
      </c>
      <c r="E14" s="15">
        <v>4365190</v>
      </c>
      <c r="F14" s="15">
        <v>862009.22</v>
      </c>
      <c r="G14" s="16">
        <f t="shared" si="0"/>
        <v>21.057814564230043</v>
      </c>
      <c r="H14" s="16">
        <f t="shared" ref="H14:H24" si="2">F14/C14*100</f>
        <v>106.56594339453183</v>
      </c>
    </row>
    <row r="15" spans="1:8" ht="15.75" x14ac:dyDescent="0.25">
      <c r="A15" s="9" t="s">
        <v>22</v>
      </c>
      <c r="B15" s="10" t="s">
        <v>23</v>
      </c>
      <c r="C15" s="11">
        <f t="shared" ref="C15:F15" si="3">C16</f>
        <v>347563.44</v>
      </c>
      <c r="D15" s="11">
        <f t="shared" si="3"/>
        <v>1617579</v>
      </c>
      <c r="E15" s="11">
        <f t="shared" si="3"/>
        <v>1617579</v>
      </c>
      <c r="F15" s="11">
        <f t="shared" si="3"/>
        <v>363912.67</v>
      </c>
      <c r="G15" s="16">
        <f t="shared" si="0"/>
        <v>22.497366125549352</v>
      </c>
      <c r="H15" s="12">
        <f t="shared" si="2"/>
        <v>104.70395562893495</v>
      </c>
    </row>
    <row r="16" spans="1:8" ht="15.75" x14ac:dyDescent="0.25">
      <c r="A16" s="13" t="s">
        <v>24</v>
      </c>
      <c r="B16" s="14" t="s">
        <v>25</v>
      </c>
      <c r="C16" s="15">
        <v>347563.44</v>
      </c>
      <c r="D16" s="15">
        <v>1617579</v>
      </c>
      <c r="E16" s="15">
        <v>1617579</v>
      </c>
      <c r="F16" s="15">
        <v>363912.67</v>
      </c>
      <c r="G16" s="16">
        <f t="shared" si="0"/>
        <v>22.497366125549352</v>
      </c>
      <c r="H16" s="16">
        <f t="shared" si="2"/>
        <v>104.70395562893495</v>
      </c>
    </row>
    <row r="17" spans="1:8" ht="31.5" x14ac:dyDescent="0.25">
      <c r="A17" s="9" t="s">
        <v>26</v>
      </c>
      <c r="B17" s="10" t="s">
        <v>27</v>
      </c>
      <c r="C17" s="11">
        <f t="shared" ref="C17" si="4">C18+C19</f>
        <v>542710.82999999996</v>
      </c>
      <c r="D17" s="11">
        <f t="shared" ref="D17:F17" si="5">D18+D19</f>
        <v>3351465</v>
      </c>
      <c r="E17" s="11">
        <f t="shared" ref="E17" si="6">E18+E19</f>
        <v>3351465</v>
      </c>
      <c r="F17" s="11">
        <f t="shared" si="5"/>
        <v>610490.80000000005</v>
      </c>
      <c r="G17" s="16">
        <f t="shared" si="0"/>
        <v>18.215640026078152</v>
      </c>
      <c r="H17" s="12">
        <f t="shared" si="2"/>
        <v>112.48915006910771</v>
      </c>
    </row>
    <row r="18" spans="1:8" ht="47.25" x14ac:dyDescent="0.25">
      <c r="A18" s="13" t="s">
        <v>28</v>
      </c>
      <c r="B18" s="14" t="s">
        <v>29</v>
      </c>
      <c r="C18" s="15">
        <v>542710.82999999996</v>
      </c>
      <c r="D18" s="15">
        <v>3351465</v>
      </c>
      <c r="E18" s="15">
        <v>3351465</v>
      </c>
      <c r="F18" s="15">
        <v>610490.80000000005</v>
      </c>
      <c r="G18" s="16">
        <f t="shared" si="0"/>
        <v>18.215640026078152</v>
      </c>
      <c r="H18" s="16">
        <f t="shared" si="2"/>
        <v>112.48915006910771</v>
      </c>
    </row>
    <row r="19" spans="1:8" ht="15.75" hidden="1" customHeight="1" x14ac:dyDescent="0.25">
      <c r="A19" s="13" t="s">
        <v>30</v>
      </c>
      <c r="B19" s="14" t="s">
        <v>31</v>
      </c>
      <c r="C19" s="15"/>
      <c r="D19" s="15"/>
      <c r="E19" s="15"/>
      <c r="F19" s="15"/>
      <c r="G19" s="16" t="e">
        <f t="shared" si="0"/>
        <v>#DIV/0!</v>
      </c>
      <c r="H19" s="16" t="e">
        <f t="shared" si="2"/>
        <v>#DIV/0!</v>
      </c>
    </row>
    <row r="20" spans="1:8" ht="15.75" x14ac:dyDescent="0.25">
      <c r="A20" s="9" t="s">
        <v>32</v>
      </c>
      <c r="B20" s="10" t="s">
        <v>33</v>
      </c>
      <c r="C20" s="11">
        <f>SUM(C21:C25)</f>
        <v>1463308.8499999999</v>
      </c>
      <c r="D20" s="11">
        <f>SUM(D21:D25)</f>
        <v>11326460.030000001</v>
      </c>
      <c r="E20" s="11">
        <f>SUM(E21:E25)</f>
        <v>11326460.030000001</v>
      </c>
      <c r="F20" s="11">
        <f>SUM(F21:F25)</f>
        <v>390908.52</v>
      </c>
      <c r="G20" s="16">
        <f t="shared" si="0"/>
        <v>3.4512859177943875</v>
      </c>
      <c r="H20" s="12">
        <f t="shared" si="2"/>
        <v>26.714013244709072</v>
      </c>
    </row>
    <row r="21" spans="1:8" ht="15.75" x14ac:dyDescent="0.25">
      <c r="A21" s="13" t="s">
        <v>34</v>
      </c>
      <c r="B21" s="14" t="s">
        <v>35</v>
      </c>
      <c r="C21" s="15"/>
      <c r="D21" s="15">
        <v>52370.2</v>
      </c>
      <c r="E21" s="15">
        <v>52370.2</v>
      </c>
      <c r="F21" s="15"/>
      <c r="G21" s="16">
        <f t="shared" si="0"/>
        <v>0</v>
      </c>
      <c r="H21" s="16"/>
    </row>
    <row r="22" spans="1:8" ht="15.75" hidden="1" customHeight="1" x14ac:dyDescent="0.25">
      <c r="A22" s="13" t="s">
        <v>36</v>
      </c>
      <c r="B22" s="14" t="s">
        <v>37</v>
      </c>
      <c r="C22" s="15"/>
      <c r="D22" s="15"/>
      <c r="E22" s="15"/>
      <c r="F22" s="15"/>
      <c r="G22" s="16" t="e">
        <f t="shared" si="0"/>
        <v>#DIV/0!</v>
      </c>
      <c r="H22" s="16" t="e">
        <f t="shared" si="2"/>
        <v>#DIV/0!</v>
      </c>
    </row>
    <row r="23" spans="1:8" ht="15.75" x14ac:dyDescent="0.25">
      <c r="A23" s="13" t="s">
        <v>38</v>
      </c>
      <c r="B23" s="14" t="s">
        <v>39</v>
      </c>
      <c r="C23" s="15">
        <v>308118.48</v>
      </c>
      <c r="D23" s="15">
        <v>2171390.75</v>
      </c>
      <c r="E23" s="15">
        <v>2171390.75</v>
      </c>
      <c r="F23" s="15">
        <v>359622.8</v>
      </c>
      <c r="G23" s="16">
        <f t="shared" si="0"/>
        <v>16.561864786427776</v>
      </c>
      <c r="H23" s="16">
        <f t="shared" si="2"/>
        <v>116.71575168097674</v>
      </c>
    </row>
    <row r="24" spans="1:8" ht="15.75" x14ac:dyDescent="0.25">
      <c r="A24" s="13" t="s">
        <v>40</v>
      </c>
      <c r="B24" s="14" t="s">
        <v>41</v>
      </c>
      <c r="C24" s="15">
        <v>1135993.21</v>
      </c>
      <c r="D24" s="15">
        <v>8885773.0800000001</v>
      </c>
      <c r="E24" s="15">
        <v>8885773.0800000001</v>
      </c>
      <c r="F24" s="15">
        <v>0</v>
      </c>
      <c r="G24" s="16">
        <f t="shared" si="0"/>
        <v>0</v>
      </c>
      <c r="H24" s="16">
        <f t="shared" si="2"/>
        <v>0</v>
      </c>
    </row>
    <row r="25" spans="1:8" ht="15.75" x14ac:dyDescent="0.25">
      <c r="A25" s="13" t="s">
        <v>42</v>
      </c>
      <c r="B25" s="14" t="s">
        <v>43</v>
      </c>
      <c r="C25" s="15">
        <v>19197.16</v>
      </c>
      <c r="D25" s="15">
        <v>216926</v>
      </c>
      <c r="E25" s="15">
        <v>216926</v>
      </c>
      <c r="F25" s="15">
        <v>31285.72</v>
      </c>
      <c r="G25" s="16">
        <f t="shared" si="0"/>
        <v>14.422300692402018</v>
      </c>
      <c r="H25" s="16">
        <f t="shared" ref="H25:H51" si="7">F25/C25*100</f>
        <v>162.97056439598359</v>
      </c>
    </row>
    <row r="26" spans="1:8" ht="15.75" x14ac:dyDescent="0.25">
      <c r="A26" s="9" t="s">
        <v>44</v>
      </c>
      <c r="B26" s="10" t="s">
        <v>45</v>
      </c>
      <c r="C26" s="11">
        <f>C27+C28+C29</f>
        <v>28563.26</v>
      </c>
      <c r="D26" s="11">
        <f>D27+D28+D29</f>
        <v>5277045.18</v>
      </c>
      <c r="E26" s="11">
        <f>E27+E28+E29</f>
        <v>5277045.18</v>
      </c>
      <c r="F26" s="11">
        <f>F27+F28+F29</f>
        <v>22773.43</v>
      </c>
      <c r="G26" s="12">
        <f t="shared" si="0"/>
        <v>0.43155647191180579</v>
      </c>
      <c r="H26" s="12">
        <f t="shared" si="7"/>
        <v>79.729799749748452</v>
      </c>
    </row>
    <row r="27" spans="1:8" ht="15.75" x14ac:dyDescent="0.25">
      <c r="A27" s="13" t="s">
        <v>46</v>
      </c>
      <c r="B27" s="14" t="s">
        <v>47</v>
      </c>
      <c r="C27" s="15">
        <v>28563.26</v>
      </c>
      <c r="D27" s="15">
        <v>162935</v>
      </c>
      <c r="E27" s="15">
        <v>162935</v>
      </c>
      <c r="F27" s="15">
        <v>22773.43</v>
      </c>
      <c r="G27" s="16">
        <f t="shared" si="0"/>
        <v>13.977003099395466</v>
      </c>
      <c r="H27" s="16">
        <f t="shared" si="7"/>
        <v>79.729799749748452</v>
      </c>
    </row>
    <row r="28" spans="1:8" ht="15.75" x14ac:dyDescent="0.25">
      <c r="A28" s="13" t="s">
        <v>48</v>
      </c>
      <c r="B28" s="14" t="s">
        <v>49</v>
      </c>
      <c r="C28" s="15"/>
      <c r="D28" s="15">
        <v>5114110.18</v>
      </c>
      <c r="E28" s="15">
        <v>5114110.18</v>
      </c>
      <c r="F28" s="15">
        <v>0</v>
      </c>
      <c r="G28" s="16">
        <f t="shared" si="0"/>
        <v>0</v>
      </c>
      <c r="H28" s="16"/>
    </row>
    <row r="29" spans="1:8" ht="15.75" hidden="1" customHeight="1" x14ac:dyDescent="0.25">
      <c r="A29" s="13" t="s">
        <v>50</v>
      </c>
      <c r="B29" s="14" t="s">
        <v>51</v>
      </c>
      <c r="C29" s="15"/>
      <c r="D29" s="15"/>
      <c r="E29" s="15"/>
      <c r="F29" s="15"/>
      <c r="G29" s="16" t="e">
        <f t="shared" si="0"/>
        <v>#DIV/0!</v>
      </c>
      <c r="H29" s="16" t="e">
        <f t="shared" si="7"/>
        <v>#DIV/0!</v>
      </c>
    </row>
    <row r="30" spans="1:8" ht="15.75" x14ac:dyDescent="0.25">
      <c r="A30" s="9" t="s">
        <v>52</v>
      </c>
      <c r="B30" s="10" t="s">
        <v>53</v>
      </c>
      <c r="C30" s="11">
        <f>SUM(C31:C35)</f>
        <v>34459161.009999998</v>
      </c>
      <c r="D30" s="11">
        <f>SUM(D31:D35)</f>
        <v>171329060.93000001</v>
      </c>
      <c r="E30" s="11">
        <f>SUM(E31:E35)</f>
        <v>171329060.93000001</v>
      </c>
      <c r="F30" s="11">
        <f>SUM(F31:F35)</f>
        <v>35601611.530000001</v>
      </c>
      <c r="G30" s="12">
        <f t="shared" si="0"/>
        <v>20.779668864551688</v>
      </c>
      <c r="H30" s="12">
        <f t="shared" si="7"/>
        <v>103.31537532114746</v>
      </c>
    </row>
    <row r="31" spans="1:8" ht="15.75" x14ac:dyDescent="0.25">
      <c r="A31" s="13" t="s">
        <v>54</v>
      </c>
      <c r="B31" s="14" t="s">
        <v>55</v>
      </c>
      <c r="C31" s="15">
        <v>9031779</v>
      </c>
      <c r="D31" s="15">
        <v>46425996</v>
      </c>
      <c r="E31" s="15">
        <v>46425996</v>
      </c>
      <c r="F31" s="15">
        <v>9172060.1999999993</v>
      </c>
      <c r="G31" s="16">
        <f t="shared" si="0"/>
        <v>19.756302481911213</v>
      </c>
      <c r="H31" s="16">
        <f t="shared" si="7"/>
        <v>101.55319566610299</v>
      </c>
    </row>
    <row r="32" spans="1:8" ht="15.75" x14ac:dyDescent="0.25">
      <c r="A32" s="13" t="s">
        <v>56</v>
      </c>
      <c r="B32" s="14" t="s">
        <v>57</v>
      </c>
      <c r="C32" s="15">
        <v>19868326.379999999</v>
      </c>
      <c r="D32" s="15">
        <v>96307625.930000007</v>
      </c>
      <c r="E32" s="15">
        <v>96307625.930000007</v>
      </c>
      <c r="F32" s="15">
        <v>20753432.670000002</v>
      </c>
      <c r="G32" s="16">
        <f t="shared" si="0"/>
        <v>21.549106282699125</v>
      </c>
      <c r="H32" s="16">
        <f t="shared" si="7"/>
        <v>104.45486083262139</v>
      </c>
    </row>
    <row r="33" spans="1:8" ht="15.75" x14ac:dyDescent="0.25">
      <c r="A33" s="17" t="s">
        <v>96</v>
      </c>
      <c r="B33" s="14" t="s">
        <v>95</v>
      </c>
      <c r="C33" s="15">
        <v>2585993.66</v>
      </c>
      <c r="D33" s="15">
        <v>11714839</v>
      </c>
      <c r="E33" s="15">
        <v>11714839</v>
      </c>
      <c r="F33" s="15">
        <v>2506571.13</v>
      </c>
      <c r="G33" s="16">
        <f t="shared" si="0"/>
        <v>21.396547831344499</v>
      </c>
      <c r="H33" s="16"/>
    </row>
    <row r="34" spans="1:8" ht="15.75" x14ac:dyDescent="0.25">
      <c r="A34" s="13" t="s">
        <v>58</v>
      </c>
      <c r="B34" s="14" t="s">
        <v>59</v>
      </c>
      <c r="C34" s="15">
        <v>7362.5</v>
      </c>
      <c r="D34" s="15">
        <v>123400</v>
      </c>
      <c r="E34" s="15">
        <v>123400</v>
      </c>
      <c r="F34" s="15">
        <v>11844</v>
      </c>
      <c r="G34" s="16">
        <f t="shared" si="0"/>
        <v>9.5980551053484611</v>
      </c>
      <c r="H34" s="16">
        <f t="shared" si="7"/>
        <v>160.86926994906619</v>
      </c>
    </row>
    <row r="35" spans="1:8" ht="15.75" x14ac:dyDescent="0.25">
      <c r="A35" s="13" t="s">
        <v>60</v>
      </c>
      <c r="B35" s="14" t="s">
        <v>61</v>
      </c>
      <c r="C35" s="15">
        <v>2965699.47</v>
      </c>
      <c r="D35" s="15">
        <v>16757200</v>
      </c>
      <c r="E35" s="15">
        <v>16757200</v>
      </c>
      <c r="F35" s="15">
        <v>3157703.53</v>
      </c>
      <c r="G35" s="16">
        <f t="shared" si="0"/>
        <v>18.843861325281072</v>
      </c>
      <c r="H35" s="16">
        <f t="shared" si="7"/>
        <v>106.47415767990813</v>
      </c>
    </row>
    <row r="36" spans="1:8" ht="15.75" x14ac:dyDescent="0.25">
      <c r="A36" s="9" t="s">
        <v>62</v>
      </c>
      <c r="B36" s="10" t="s">
        <v>63</v>
      </c>
      <c r="C36" s="11">
        <f>C37+C38</f>
        <v>4613603</v>
      </c>
      <c r="D36" s="11">
        <f>D37+D38</f>
        <v>21587282</v>
      </c>
      <c r="E36" s="11">
        <f>E37+E38</f>
        <v>21587282</v>
      </c>
      <c r="F36" s="11">
        <f>F37+F38</f>
        <v>5235517</v>
      </c>
      <c r="G36" s="12">
        <f t="shared" si="0"/>
        <v>24.252784579364832</v>
      </c>
      <c r="H36" s="12">
        <f t="shared" si="7"/>
        <v>113.48000684064058</v>
      </c>
    </row>
    <row r="37" spans="1:8" ht="15.75" x14ac:dyDescent="0.25">
      <c r="A37" s="13" t="s">
        <v>64</v>
      </c>
      <c r="B37" s="14" t="s">
        <v>65</v>
      </c>
      <c r="C37" s="15">
        <v>4613603</v>
      </c>
      <c r="D37" s="15">
        <v>21582282</v>
      </c>
      <c r="E37" s="15">
        <v>21582282</v>
      </c>
      <c r="F37" s="15">
        <v>5235517</v>
      </c>
      <c r="G37" s="16">
        <f t="shared" si="0"/>
        <v>24.258403258747151</v>
      </c>
      <c r="H37" s="16">
        <f t="shared" si="7"/>
        <v>113.48000684064058</v>
      </c>
    </row>
    <row r="38" spans="1:8" ht="15.75" x14ac:dyDescent="0.25">
      <c r="A38" s="13" t="s">
        <v>66</v>
      </c>
      <c r="B38" s="14" t="s">
        <v>67</v>
      </c>
      <c r="C38" s="15"/>
      <c r="D38" s="15">
        <v>5000</v>
      </c>
      <c r="E38" s="15">
        <v>5000</v>
      </c>
      <c r="F38" s="15"/>
      <c r="G38" s="16">
        <f t="shared" si="0"/>
        <v>0</v>
      </c>
      <c r="H38" s="16"/>
    </row>
    <row r="39" spans="1:8" ht="15.75" x14ac:dyDescent="0.25">
      <c r="A39" s="9" t="s">
        <v>68</v>
      </c>
      <c r="B39" s="10" t="s">
        <v>69</v>
      </c>
      <c r="C39" s="11">
        <f>SUM(C40:C43)</f>
        <v>2989446.38</v>
      </c>
      <c r="D39" s="11">
        <f>SUM(D40:D43)</f>
        <v>25482761.48</v>
      </c>
      <c r="E39" s="11">
        <f>SUM(E40:E43)</f>
        <v>25482761.48</v>
      </c>
      <c r="F39" s="11">
        <f>SUM(F40:F43)</f>
        <v>3691817.22</v>
      </c>
      <c r="G39" s="12">
        <f t="shared" si="0"/>
        <v>14.487508439371855</v>
      </c>
      <c r="H39" s="12">
        <f t="shared" si="7"/>
        <v>123.4950138159026</v>
      </c>
    </row>
    <row r="40" spans="1:8" ht="15.75" x14ac:dyDescent="0.25">
      <c r="A40" s="13" t="s">
        <v>70</v>
      </c>
      <c r="B40" s="14" t="s">
        <v>71</v>
      </c>
      <c r="C40" s="15">
        <v>750891.57</v>
      </c>
      <c r="D40" s="15">
        <v>3180039.3</v>
      </c>
      <c r="E40" s="15">
        <v>3180039.3</v>
      </c>
      <c r="F40" s="15">
        <v>886140.25</v>
      </c>
      <c r="G40" s="16">
        <f t="shared" si="0"/>
        <v>27.865701219478638</v>
      </c>
      <c r="H40" s="16">
        <f t="shared" si="7"/>
        <v>118.01174569052628</v>
      </c>
    </row>
    <row r="41" spans="1:8" ht="15.75" x14ac:dyDescent="0.25">
      <c r="A41" s="13" t="s">
        <v>72</v>
      </c>
      <c r="B41" s="14" t="s">
        <v>73</v>
      </c>
      <c r="C41" s="15">
        <v>94712</v>
      </c>
      <c r="D41" s="15">
        <v>136000</v>
      </c>
      <c r="E41" s="15">
        <v>136000</v>
      </c>
      <c r="F41" s="15">
        <v>32500</v>
      </c>
      <c r="G41" s="16">
        <f t="shared" si="0"/>
        <v>23.897058823529413</v>
      </c>
      <c r="H41" s="16">
        <f t="shared" si="7"/>
        <v>34.314553594053557</v>
      </c>
    </row>
    <row r="42" spans="1:8" ht="15.75" x14ac:dyDescent="0.25">
      <c r="A42" s="13" t="s">
        <v>74</v>
      </c>
      <c r="B42" s="14" t="s">
        <v>75</v>
      </c>
      <c r="C42" s="15">
        <v>1986419.14</v>
      </c>
      <c r="D42" s="15">
        <v>20634240.18</v>
      </c>
      <c r="E42" s="15">
        <v>20634240.18</v>
      </c>
      <c r="F42" s="15">
        <v>2584630.77</v>
      </c>
      <c r="G42" s="16">
        <f t="shared" si="0"/>
        <v>12.525931400688</v>
      </c>
      <c r="H42" s="16">
        <f t="shared" si="7"/>
        <v>130.11507581426144</v>
      </c>
    </row>
    <row r="43" spans="1:8" ht="15.75" x14ac:dyDescent="0.25">
      <c r="A43" s="13" t="s">
        <v>76</v>
      </c>
      <c r="B43" s="14" t="s">
        <v>77</v>
      </c>
      <c r="C43" s="15">
        <v>157423.67000000001</v>
      </c>
      <c r="D43" s="15">
        <v>1532482</v>
      </c>
      <c r="E43" s="15">
        <v>1532482</v>
      </c>
      <c r="F43" s="15">
        <v>188546.2</v>
      </c>
      <c r="G43" s="16">
        <f t="shared" si="0"/>
        <v>12.303322322872308</v>
      </c>
      <c r="H43" s="16">
        <f t="shared" si="7"/>
        <v>119.76991770043222</v>
      </c>
    </row>
    <row r="44" spans="1:8" ht="15.75" x14ac:dyDescent="0.25">
      <c r="A44" s="9" t="s">
        <v>78</v>
      </c>
      <c r="B44" s="10" t="s">
        <v>79</v>
      </c>
      <c r="C44" s="11">
        <f>SUM(C46:C46)</f>
        <v>72513.5</v>
      </c>
      <c r="D44" s="11">
        <f>SUM(D45:D46)</f>
        <v>1631526</v>
      </c>
      <c r="E44" s="11">
        <f>SUM(E45:E46)</f>
        <v>1631526</v>
      </c>
      <c r="F44" s="11">
        <f t="shared" ref="F44" si="8">SUM(F45:F46)</f>
        <v>150753.18</v>
      </c>
      <c r="G44" s="12">
        <f t="shared" si="0"/>
        <v>9.2400108855145415</v>
      </c>
      <c r="H44" s="12">
        <f t="shared" si="7"/>
        <v>207.89670888868969</v>
      </c>
    </row>
    <row r="45" spans="1:8" s="26" customFormat="1" ht="15.75" x14ac:dyDescent="0.25">
      <c r="A45" s="13" t="s">
        <v>103</v>
      </c>
      <c r="B45" s="14" t="s">
        <v>102</v>
      </c>
      <c r="C45" s="15"/>
      <c r="D45" s="15">
        <v>843026</v>
      </c>
      <c r="E45" s="15">
        <v>843026</v>
      </c>
      <c r="F45" s="15"/>
      <c r="G45" s="16"/>
      <c r="H45" s="16"/>
    </row>
    <row r="46" spans="1:8" ht="15.75" x14ac:dyDescent="0.25">
      <c r="A46" s="13" t="s">
        <v>80</v>
      </c>
      <c r="B46" s="14" t="s">
        <v>81</v>
      </c>
      <c r="C46" s="15">
        <v>72513.5</v>
      </c>
      <c r="D46" s="15">
        <v>788500</v>
      </c>
      <c r="E46" s="15">
        <v>788500</v>
      </c>
      <c r="F46" s="15">
        <v>150753.18</v>
      </c>
      <c r="G46" s="16">
        <f t="shared" si="0"/>
        <v>19.118982878883955</v>
      </c>
      <c r="H46" s="16">
        <f t="shared" si="7"/>
        <v>207.89670888868969</v>
      </c>
    </row>
    <row r="47" spans="1:8" ht="50.25" customHeight="1" x14ac:dyDescent="0.25">
      <c r="A47" s="9" t="s">
        <v>82</v>
      </c>
      <c r="B47" s="10" t="s">
        <v>83</v>
      </c>
      <c r="C47" s="11">
        <f>C48+C49+C50</f>
        <v>807000</v>
      </c>
      <c r="D47" s="11">
        <f>D48+D49+D50</f>
        <v>3063000</v>
      </c>
      <c r="E47" s="11">
        <f>E48+E49+E50</f>
        <v>3063000</v>
      </c>
      <c r="F47" s="11">
        <f>F48+F49+F50</f>
        <v>854333</v>
      </c>
      <c r="G47" s="12">
        <f t="shared" si="0"/>
        <v>27.892033953640222</v>
      </c>
      <c r="H47" s="12">
        <f t="shared" si="7"/>
        <v>105.86530359355639</v>
      </c>
    </row>
    <row r="48" spans="1:8" ht="47.25" x14ac:dyDescent="0.25">
      <c r="A48" s="13" t="s">
        <v>84</v>
      </c>
      <c r="B48" s="14" t="s">
        <v>85</v>
      </c>
      <c r="C48" s="15">
        <v>182001</v>
      </c>
      <c r="D48" s="15">
        <v>763000</v>
      </c>
      <c r="E48" s="15">
        <v>763000</v>
      </c>
      <c r="F48" s="15">
        <v>254332</v>
      </c>
      <c r="G48" s="16">
        <f t="shared" si="0"/>
        <v>33.333158584534736</v>
      </c>
      <c r="H48" s="16">
        <f t="shared" si="7"/>
        <v>139.74208932917952</v>
      </c>
    </row>
    <row r="49" spans="1:8" ht="15.75" x14ac:dyDescent="0.25">
      <c r="A49" s="13" t="s">
        <v>86</v>
      </c>
      <c r="B49" s="14" t="s">
        <v>87</v>
      </c>
      <c r="C49" s="15">
        <v>624999</v>
      </c>
      <c r="D49" s="15">
        <v>2300000</v>
      </c>
      <c r="E49" s="15">
        <v>2300000</v>
      </c>
      <c r="F49" s="15">
        <v>600001</v>
      </c>
      <c r="G49" s="16">
        <f t="shared" si="0"/>
        <v>26.087</v>
      </c>
      <c r="H49" s="16">
        <f t="shared" si="7"/>
        <v>96.000313600501769</v>
      </c>
    </row>
    <row r="50" spans="1:8" ht="15.75" hidden="1" customHeight="1" x14ac:dyDescent="0.25">
      <c r="A50" s="13" t="s">
        <v>88</v>
      </c>
      <c r="B50" s="14" t="s">
        <v>89</v>
      </c>
      <c r="C50" s="15"/>
      <c r="D50" s="15"/>
      <c r="E50" s="15"/>
      <c r="F50" s="15"/>
      <c r="G50" s="16" t="e">
        <f t="shared" si="0"/>
        <v>#DIV/0!</v>
      </c>
      <c r="H50" s="16" t="e">
        <f t="shared" si="7"/>
        <v>#DIV/0!</v>
      </c>
    </row>
    <row r="51" spans="1:8" ht="15.75" x14ac:dyDescent="0.25">
      <c r="A51" s="27" t="s">
        <v>90</v>
      </c>
      <c r="B51" s="28"/>
      <c r="C51" s="11">
        <f>C6+C15+C17+C20+C26+C30+C36+C39+C44+C47</f>
        <v>51035668.649999999</v>
      </c>
      <c r="D51" s="11">
        <f>D6+D15+D17+D20+D26+D30+D36+D39+D44+D47</f>
        <v>278698807.62</v>
      </c>
      <c r="E51" s="11">
        <f>E6+E15+E17+E20+E26+E30+E36+E39+E44+E47</f>
        <v>278970461.62</v>
      </c>
      <c r="F51" s="11">
        <f>F6+F15+F17+F20+F26+F30+F36+F39+F44+F47</f>
        <v>53969093.189999998</v>
      </c>
      <c r="G51" s="12">
        <f>F51/E51*100</f>
        <v>19.34580918588939</v>
      </c>
      <c r="H51" s="12">
        <f t="shared" si="7"/>
        <v>105.74779290170034</v>
      </c>
    </row>
    <row r="52" spans="1:8" x14ac:dyDescent="0.25">
      <c r="A52" s="18"/>
      <c r="B52" s="8"/>
      <c r="C52" s="8"/>
      <c r="D52" s="8"/>
      <c r="E52" s="19"/>
      <c r="F52" s="19"/>
    </row>
    <row r="53" spans="1:8" s="21" customFormat="1" ht="31.5" x14ac:dyDescent="0.25">
      <c r="A53" s="20" t="s">
        <v>91</v>
      </c>
      <c r="F53" s="21" t="s">
        <v>92</v>
      </c>
      <c r="G53" s="22"/>
      <c r="H53" s="22"/>
    </row>
    <row r="54" spans="1:8" x14ac:dyDescent="0.25">
      <c r="A54" s="23"/>
    </row>
    <row r="55" spans="1:8" x14ac:dyDescent="0.25">
      <c r="A55" s="23" t="s">
        <v>93</v>
      </c>
    </row>
    <row r="56" spans="1:8" x14ac:dyDescent="0.25">
      <c r="A56" s="23" t="s">
        <v>94</v>
      </c>
    </row>
    <row r="57" spans="1:8" x14ac:dyDescent="0.25">
      <c r="D57" s="24"/>
      <c r="E57" s="24"/>
      <c r="F57" s="24"/>
    </row>
    <row r="58" spans="1:8" x14ac:dyDescent="0.25">
      <c r="C58" s="25"/>
      <c r="D58" s="25"/>
      <c r="E58" s="25"/>
      <c r="F58" s="25"/>
    </row>
    <row r="60" spans="1:8" x14ac:dyDescent="0.25">
      <c r="C60" s="25"/>
    </row>
  </sheetData>
  <mergeCells count="11">
    <mergeCell ref="A51:B51"/>
    <mergeCell ref="A2:H2"/>
    <mergeCell ref="G3:H3"/>
    <mergeCell ref="A4:A5"/>
    <mergeCell ref="B4:B5"/>
    <mergeCell ref="C4:C5"/>
    <mergeCell ref="D4:D5"/>
    <mergeCell ref="E4:E5"/>
    <mergeCell ref="F4:F5"/>
    <mergeCell ref="G4:G5"/>
    <mergeCell ref="H4:H5"/>
  </mergeCells>
  <pageMargins left="0.11811023622047245" right="0.11811023622047245" top="0.74803149606299213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2020-04-30T09:01:26Z</dcterms:modified>
</cp:coreProperties>
</file>